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Users\dsx\Downloads\"/>
    </mc:Choice>
  </mc:AlternateContent>
  <xr:revisionPtr revIDLastSave="0" documentId="13_ncr:1_{FCFD2E4C-63C6-4B32-BF24-88770C771D47}" xr6:coauthVersionLast="36" xr6:coauthVersionMax="41" xr10:uidLastSave="{00000000-0000-0000-0000-000000000000}"/>
  <bookViews>
    <workbookView minimized="1" xWindow="0" yWindow="0" windowWidth="15360" windowHeight="9060" xr2:uid="{00000000-000D-0000-FFFF-FFFF00000000}"/>
  </bookViews>
  <sheets>
    <sheet name="Sierra_FFM_preds" sheetId="1" r:id="rId1"/>
    <sheet name="NFAmericandam" sheetId="2" r:id="rId2"/>
    <sheet name="NYuba" sheetId="3" r:id="rId3"/>
  </sheets>
  <definedNames>
    <definedName name="_xlnm._FilterDatabase" localSheetId="0" hidden="1">Sierra_FFM_preds!$A$1:$H$49</definedName>
  </definedNames>
  <calcPr calcId="191029"/>
</workbook>
</file>

<file path=xl/calcChain.xml><?xml version="1.0" encoding="utf-8"?>
<calcChain xmlns="http://schemas.openxmlformats.org/spreadsheetml/2006/main">
  <c r="AW36" i="3" l="1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W33" i="3"/>
  <c r="AW42" i="3" s="1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42" i="3" l="1"/>
  <c r="I39" i="3"/>
  <c r="Q39" i="3"/>
  <c r="Y39" i="3"/>
  <c r="AG39" i="3"/>
  <c r="AO39" i="3"/>
  <c r="AW39" i="3"/>
  <c r="I40" i="3"/>
  <c r="Q40" i="3"/>
  <c r="Y40" i="3"/>
  <c r="AG40" i="3"/>
  <c r="AO40" i="3"/>
  <c r="AW40" i="3"/>
  <c r="I41" i="3"/>
  <c r="Q41" i="3"/>
  <c r="Y41" i="3"/>
  <c r="AG41" i="3"/>
  <c r="AO41" i="3"/>
  <c r="AW41" i="3"/>
  <c r="Q42" i="3"/>
  <c r="C42" i="3"/>
  <c r="S42" i="3"/>
  <c r="AQ42" i="3"/>
  <c r="K39" i="3"/>
  <c r="AA39" i="3"/>
  <c r="AQ39" i="3"/>
  <c r="K40" i="3"/>
  <c r="AA40" i="3"/>
  <c r="AQ40" i="3"/>
  <c r="K41" i="3"/>
  <c r="AA41" i="3"/>
  <c r="AQ41" i="3"/>
  <c r="I42" i="3"/>
  <c r="K42" i="3"/>
  <c r="AA42" i="3"/>
  <c r="AI42" i="3"/>
  <c r="C39" i="3"/>
  <c r="S39" i="3"/>
  <c r="AI39" i="3"/>
  <c r="C40" i="3"/>
  <c r="S40" i="3"/>
  <c r="AI40" i="3"/>
  <c r="C41" i="3"/>
  <c r="S41" i="3"/>
  <c r="AI41" i="3"/>
  <c r="AO42" i="3"/>
  <c r="E42" i="3"/>
  <c r="AC42" i="3"/>
  <c r="AS42" i="3"/>
  <c r="M39" i="3"/>
  <c r="AC39" i="3"/>
  <c r="AS39" i="3"/>
  <c r="M40" i="3"/>
  <c r="AC40" i="3"/>
  <c r="AS40" i="3"/>
  <c r="M41" i="3"/>
  <c r="AC41" i="3"/>
  <c r="AS41" i="3"/>
  <c r="Y42" i="3"/>
  <c r="M42" i="3"/>
  <c r="U42" i="3"/>
  <c r="AK42" i="3"/>
  <c r="E39" i="3"/>
  <c r="U39" i="3"/>
  <c r="AK39" i="3"/>
  <c r="E40" i="3"/>
  <c r="U40" i="3"/>
  <c r="AK40" i="3"/>
  <c r="E41" i="3"/>
  <c r="U41" i="3"/>
  <c r="AK41" i="3"/>
  <c r="G42" i="3"/>
  <c r="W42" i="3"/>
  <c r="AU42" i="3"/>
  <c r="O39" i="3"/>
  <c r="AE39" i="3"/>
  <c r="AU39" i="3"/>
  <c r="O40" i="3"/>
  <c r="AE40" i="3"/>
  <c r="AU40" i="3"/>
  <c r="G41" i="3"/>
  <c r="W41" i="3"/>
  <c r="AE41" i="3"/>
  <c r="AU41" i="3"/>
  <c r="O42" i="3"/>
  <c r="AE42" i="3"/>
  <c r="AM42" i="3"/>
  <c r="G39" i="3"/>
  <c r="W39" i="3"/>
  <c r="AM39" i="3"/>
  <c r="G40" i="3"/>
  <c r="W40" i="3"/>
  <c r="AM40" i="3"/>
  <c r="O41" i="3"/>
  <c r="AM41" i="3"/>
  <c r="AJ42" i="3"/>
  <c r="AB39" i="3"/>
  <c r="T40" i="3"/>
  <c r="L41" i="3"/>
  <c r="J42" i="3"/>
  <c r="Z42" i="3"/>
  <c r="AP42" i="3"/>
  <c r="J39" i="3"/>
  <c r="Z39" i="3"/>
  <c r="AP39" i="3"/>
  <c r="J40" i="3"/>
  <c r="Z40" i="3"/>
  <c r="AP40" i="3"/>
  <c r="J41" i="3"/>
  <c r="R41" i="3"/>
  <c r="Z41" i="3"/>
  <c r="AP41" i="3"/>
  <c r="AB42" i="3"/>
  <c r="D39" i="3"/>
  <c r="AR39" i="3"/>
  <c r="AB40" i="3"/>
  <c r="T41" i="3"/>
  <c r="B42" i="3"/>
  <c r="R42" i="3"/>
  <c r="AH42" i="3"/>
  <c r="B39" i="3"/>
  <c r="R39" i="3"/>
  <c r="AH39" i="3"/>
  <c r="B40" i="3"/>
  <c r="R40" i="3"/>
  <c r="AH40" i="3"/>
  <c r="B41" i="3"/>
  <c r="AH41" i="3"/>
  <c r="T42" i="3"/>
  <c r="T39" i="3"/>
  <c r="D40" i="3"/>
  <c r="AR40" i="3"/>
  <c r="AJ41" i="3"/>
  <c r="F42" i="3"/>
  <c r="AD42" i="3"/>
  <c r="AT42" i="3"/>
  <c r="N39" i="3"/>
  <c r="AD39" i="3"/>
  <c r="AT39" i="3"/>
  <c r="N40" i="3"/>
  <c r="AD40" i="3"/>
  <c r="AT40" i="3"/>
  <c r="N41" i="3"/>
  <c r="V41" i="3"/>
  <c r="AT41" i="3"/>
  <c r="N42" i="3"/>
  <c r="V42" i="3"/>
  <c r="AL42" i="3"/>
  <c r="F39" i="3"/>
  <c r="V39" i="3"/>
  <c r="AL39" i="3"/>
  <c r="F40" i="3"/>
  <c r="V40" i="3"/>
  <c r="AL40" i="3"/>
  <c r="F41" i="3"/>
  <c r="AD41" i="3"/>
  <c r="AL41" i="3"/>
  <c r="L42" i="3"/>
  <c r="L39" i="3"/>
  <c r="L40" i="3"/>
  <c r="D41" i="3"/>
  <c r="AB41" i="3"/>
  <c r="P42" i="3"/>
  <c r="AF42" i="3"/>
  <c r="AV42" i="3"/>
  <c r="P39" i="3"/>
  <c r="AF39" i="3"/>
  <c r="AV39" i="3"/>
  <c r="P40" i="3"/>
  <c r="AF40" i="3"/>
  <c r="AV40" i="3"/>
  <c r="P41" i="3"/>
  <c r="AF41" i="3"/>
  <c r="AV41" i="3"/>
  <c r="D42" i="3"/>
  <c r="AR42" i="3"/>
  <c r="AJ39" i="3"/>
  <c r="AJ40" i="3"/>
  <c r="AR41" i="3"/>
  <c r="H42" i="3"/>
  <c r="X42" i="3"/>
  <c r="AN42" i="3"/>
  <c r="H39" i="3"/>
  <c r="X39" i="3"/>
  <c r="AN39" i="3"/>
  <c r="H40" i="3"/>
  <c r="X40" i="3"/>
  <c r="AN40" i="3"/>
  <c r="H41" i="3"/>
  <c r="X41" i="3"/>
  <c r="AN41" i="3"/>
  <c r="B38" i="3"/>
  <c r="J38" i="3"/>
  <c r="R38" i="3"/>
  <c r="Z38" i="3"/>
  <c r="AH38" i="3"/>
  <c r="AP38" i="3"/>
  <c r="C38" i="3"/>
  <c r="K38" i="3"/>
  <c r="S38" i="3"/>
  <c r="AA38" i="3"/>
  <c r="AI38" i="3"/>
  <c r="AQ38" i="3"/>
  <c r="D38" i="3"/>
  <c r="L38" i="3"/>
  <c r="T38" i="3"/>
  <c r="AB38" i="3"/>
  <c r="AJ38" i="3"/>
  <c r="AR38" i="3"/>
  <c r="E38" i="3"/>
  <c r="M38" i="3"/>
  <c r="U38" i="3"/>
  <c r="AC38" i="3"/>
  <c r="AK38" i="3"/>
  <c r="AS38" i="3"/>
  <c r="F38" i="3"/>
  <c r="N38" i="3"/>
  <c r="V38" i="3"/>
  <c r="AD38" i="3"/>
  <c r="AL38" i="3"/>
  <c r="AT38" i="3"/>
  <c r="G38" i="3"/>
  <c r="O38" i="3"/>
  <c r="W38" i="3"/>
  <c r="AE38" i="3"/>
  <c r="AM38" i="3"/>
  <c r="AU38" i="3"/>
  <c r="H38" i="3"/>
  <c r="P38" i="3"/>
  <c r="X38" i="3"/>
  <c r="AF38" i="3"/>
  <c r="AN38" i="3"/>
  <c r="AV38" i="3"/>
  <c r="I38" i="3"/>
  <c r="Q38" i="3"/>
  <c r="Y38" i="3"/>
  <c r="AG38" i="3"/>
  <c r="AO38" i="3"/>
  <c r="AW38" i="3"/>
  <c r="B32" i="2"/>
  <c r="C32" i="2"/>
  <c r="R32" i="2" l="1"/>
  <c r="S32" i="2"/>
  <c r="M32" i="2"/>
  <c r="T32" i="2"/>
  <c r="AL33" i="2" l="1"/>
  <c r="AM33" i="2"/>
  <c r="AL34" i="2"/>
  <c r="AM34" i="2"/>
  <c r="AL35" i="2"/>
  <c r="AM35" i="2"/>
  <c r="AL36" i="2"/>
  <c r="AM36" i="2"/>
  <c r="AM32" i="2"/>
  <c r="AL32" i="2"/>
  <c r="AW36" i="2"/>
  <c r="AV36" i="2"/>
  <c r="AW35" i="2"/>
  <c r="AV35" i="2"/>
  <c r="AW34" i="2"/>
  <c r="AV34" i="2"/>
  <c r="AW33" i="2"/>
  <c r="AV33" i="2"/>
  <c r="AW32" i="2"/>
  <c r="AV32" i="2"/>
  <c r="AU36" i="2"/>
  <c r="AT36" i="2"/>
  <c r="AU35" i="2"/>
  <c r="AT35" i="2"/>
  <c r="AU34" i="2"/>
  <c r="AT34" i="2"/>
  <c r="AU33" i="2"/>
  <c r="AT33" i="2"/>
  <c r="AU32" i="2"/>
  <c r="AT32" i="2"/>
  <c r="AS36" i="2"/>
  <c r="AR36" i="2"/>
  <c r="AS35" i="2"/>
  <c r="AR35" i="2"/>
  <c r="AS34" i="2"/>
  <c r="AR34" i="2"/>
  <c r="AS33" i="2"/>
  <c r="AR33" i="2"/>
  <c r="AS32" i="2"/>
  <c r="AR32" i="2"/>
  <c r="AQ36" i="2"/>
  <c r="AP36" i="2"/>
  <c r="AQ35" i="2"/>
  <c r="AP35" i="2"/>
  <c r="AQ34" i="2"/>
  <c r="AP34" i="2"/>
  <c r="AQ33" i="2"/>
  <c r="AP33" i="2"/>
  <c r="AP38" i="2" s="1"/>
  <c r="AQ32" i="2"/>
  <c r="AP32" i="2"/>
  <c r="AO36" i="2"/>
  <c r="AN36" i="2"/>
  <c r="AO35" i="2"/>
  <c r="AN35" i="2"/>
  <c r="AO34" i="2"/>
  <c r="AN34" i="2"/>
  <c r="AO33" i="2"/>
  <c r="AN33" i="2"/>
  <c r="AO32" i="2"/>
  <c r="AN32" i="2"/>
  <c r="AK36" i="2"/>
  <c r="AJ36" i="2"/>
  <c r="AK35" i="2"/>
  <c r="AJ35" i="2"/>
  <c r="AJ40" i="2" s="1"/>
  <c r="AK34" i="2"/>
  <c r="AJ34" i="2"/>
  <c r="AK33" i="2"/>
  <c r="AJ33" i="2"/>
  <c r="AK32" i="2"/>
  <c r="AJ32" i="2"/>
  <c r="AI36" i="2"/>
  <c r="AH36" i="2"/>
  <c r="AI35" i="2"/>
  <c r="AH35" i="2"/>
  <c r="AI34" i="2"/>
  <c r="AH34" i="2"/>
  <c r="AI33" i="2"/>
  <c r="AH33" i="2"/>
  <c r="AH38" i="2" s="1"/>
  <c r="AI32" i="2"/>
  <c r="AH32" i="2"/>
  <c r="AG36" i="2"/>
  <c r="AF36" i="2"/>
  <c r="AG35" i="2"/>
  <c r="AF35" i="2"/>
  <c r="AG34" i="2"/>
  <c r="AF34" i="2"/>
  <c r="AG33" i="2"/>
  <c r="AF33" i="2"/>
  <c r="AF42" i="2" s="1"/>
  <c r="AG32" i="2"/>
  <c r="AF32" i="2"/>
  <c r="AE36" i="2"/>
  <c r="AD36" i="2"/>
  <c r="AE35" i="2"/>
  <c r="AD35" i="2"/>
  <c r="AE34" i="2"/>
  <c r="AD34" i="2"/>
  <c r="AD39" i="2" s="1"/>
  <c r="AE33" i="2"/>
  <c r="AD33" i="2"/>
  <c r="AE32" i="2"/>
  <c r="AD32" i="2"/>
  <c r="AC36" i="2"/>
  <c r="AB36" i="2"/>
  <c r="AC35" i="2"/>
  <c r="AB35" i="2"/>
  <c r="AC34" i="2"/>
  <c r="AB34" i="2"/>
  <c r="AC33" i="2"/>
  <c r="AB33" i="2"/>
  <c r="AC32" i="2"/>
  <c r="AB32" i="2"/>
  <c r="AA36" i="2"/>
  <c r="Z36" i="2"/>
  <c r="AA35" i="2"/>
  <c r="Z35" i="2"/>
  <c r="AA34" i="2"/>
  <c r="Z34" i="2"/>
  <c r="AA33" i="2"/>
  <c r="Z33" i="2"/>
  <c r="AA32" i="2"/>
  <c r="Z32" i="2"/>
  <c r="Y36" i="2"/>
  <c r="X36" i="2"/>
  <c r="Y35" i="2"/>
  <c r="X35" i="2"/>
  <c r="Y34" i="2"/>
  <c r="X34" i="2"/>
  <c r="Y33" i="2"/>
  <c r="X33" i="2"/>
  <c r="X42" i="2" s="1"/>
  <c r="Y32" i="2"/>
  <c r="X32" i="2"/>
  <c r="W36" i="2"/>
  <c r="V36" i="2"/>
  <c r="W35" i="2"/>
  <c r="V35" i="2"/>
  <c r="W34" i="2"/>
  <c r="V34" i="2"/>
  <c r="W33" i="2"/>
  <c r="V33" i="2"/>
  <c r="W32" i="2"/>
  <c r="V32" i="2"/>
  <c r="U36" i="2"/>
  <c r="T36" i="2"/>
  <c r="U35" i="2"/>
  <c r="T35" i="2"/>
  <c r="U34" i="2"/>
  <c r="T34" i="2"/>
  <c r="U33" i="2"/>
  <c r="T33" i="2"/>
  <c r="T42" i="2" s="1"/>
  <c r="U32" i="2"/>
  <c r="S36" i="2"/>
  <c r="R36" i="2"/>
  <c r="S35" i="2"/>
  <c r="R35" i="2"/>
  <c r="S34" i="2"/>
  <c r="R34" i="2"/>
  <c r="S33" i="2"/>
  <c r="R33" i="2"/>
  <c r="Q36" i="2"/>
  <c r="P36" i="2"/>
  <c r="Q35" i="2"/>
  <c r="P35" i="2"/>
  <c r="Q34" i="2"/>
  <c r="P34" i="2"/>
  <c r="Q33" i="2"/>
  <c r="P33" i="2"/>
  <c r="Q32" i="2"/>
  <c r="P32" i="2"/>
  <c r="C33" i="2"/>
  <c r="C38" i="2" s="1"/>
  <c r="E33" i="2"/>
  <c r="G33" i="2"/>
  <c r="I33" i="2"/>
  <c r="K33" i="2"/>
  <c r="K38" i="2" s="1"/>
  <c r="M33" i="2"/>
  <c r="O33" i="2"/>
  <c r="C34" i="2"/>
  <c r="C39" i="2" s="1"/>
  <c r="E34" i="2"/>
  <c r="G34" i="2"/>
  <c r="I34" i="2"/>
  <c r="K34" i="2"/>
  <c r="M34" i="2"/>
  <c r="O34" i="2"/>
  <c r="C35" i="2"/>
  <c r="E35" i="2"/>
  <c r="G35" i="2"/>
  <c r="I35" i="2"/>
  <c r="K35" i="2"/>
  <c r="M35" i="2"/>
  <c r="O35" i="2"/>
  <c r="C36" i="2"/>
  <c r="E36" i="2"/>
  <c r="G36" i="2"/>
  <c r="I36" i="2"/>
  <c r="K36" i="2"/>
  <c r="M36" i="2"/>
  <c r="O36" i="2"/>
  <c r="E32" i="2"/>
  <c r="G32" i="2"/>
  <c r="I32" i="2"/>
  <c r="K32" i="2"/>
  <c r="O32" i="2"/>
  <c r="D32" i="2"/>
  <c r="F32" i="2"/>
  <c r="H32" i="2"/>
  <c r="J32" i="2"/>
  <c r="L32" i="2"/>
  <c r="N32" i="2"/>
  <c r="D33" i="2"/>
  <c r="D38" i="2" s="1"/>
  <c r="F33" i="2"/>
  <c r="F38" i="2" s="1"/>
  <c r="H33" i="2"/>
  <c r="H38" i="2" s="1"/>
  <c r="J33" i="2"/>
  <c r="J38" i="2" s="1"/>
  <c r="L33" i="2"/>
  <c r="L38" i="2" s="1"/>
  <c r="N33" i="2"/>
  <c r="N38" i="2" s="1"/>
  <c r="D34" i="2"/>
  <c r="F34" i="2"/>
  <c r="H34" i="2"/>
  <c r="J34" i="2"/>
  <c r="L34" i="2"/>
  <c r="N34" i="2"/>
  <c r="D35" i="2"/>
  <c r="F35" i="2"/>
  <c r="H35" i="2"/>
  <c r="J35" i="2"/>
  <c r="L35" i="2"/>
  <c r="N35" i="2"/>
  <c r="D36" i="2"/>
  <c r="F36" i="2"/>
  <c r="H36" i="2"/>
  <c r="J36" i="2"/>
  <c r="L36" i="2"/>
  <c r="N36" i="2"/>
  <c r="B33" i="2"/>
  <c r="B38" i="2" s="1"/>
  <c r="B34" i="2"/>
  <c r="B35" i="2"/>
  <c r="B36" i="2"/>
  <c r="AL41" i="2" l="1"/>
  <c r="V40" i="2"/>
  <c r="X39" i="2"/>
  <c r="AB41" i="2"/>
  <c r="AD40" i="2"/>
  <c r="AN40" i="2"/>
  <c r="AT41" i="2"/>
  <c r="R41" i="2"/>
  <c r="P39" i="2"/>
  <c r="R42" i="2"/>
  <c r="V41" i="2"/>
  <c r="Z39" i="2"/>
  <c r="AF40" i="2"/>
  <c r="AJ42" i="2"/>
  <c r="AR39" i="2"/>
  <c r="AT42" i="2"/>
  <c r="AL39" i="2"/>
  <c r="T39" i="2"/>
  <c r="Z40" i="2"/>
  <c r="AF41" i="2"/>
  <c r="AP41" i="2"/>
  <c r="AR40" i="2"/>
  <c r="AN39" i="2"/>
  <c r="AT40" i="2"/>
  <c r="AJ41" i="2"/>
  <c r="AL40" i="2"/>
  <c r="AM41" i="2"/>
  <c r="AU42" i="2"/>
  <c r="AM42" i="2"/>
  <c r="AU40" i="2"/>
  <c r="AO39" i="2"/>
  <c r="AQ40" i="2"/>
  <c r="P40" i="2"/>
  <c r="P41" i="2"/>
  <c r="AD42" i="2"/>
  <c r="AJ39" i="2"/>
  <c r="AR42" i="2"/>
  <c r="AM39" i="2"/>
  <c r="Z41" i="2"/>
  <c r="T41" i="2"/>
  <c r="AS39" i="2"/>
  <c r="AN41" i="2"/>
  <c r="X40" i="2"/>
  <c r="AD41" i="2"/>
  <c r="AR41" i="2"/>
  <c r="AV42" i="2"/>
  <c r="AO41" i="2"/>
  <c r="R39" i="2"/>
  <c r="R40" i="2"/>
  <c r="X41" i="2"/>
  <c r="AS41" i="2"/>
  <c r="Z42" i="2"/>
  <c r="AF39" i="2"/>
  <c r="AN42" i="2"/>
  <c r="AT39" i="2"/>
  <c r="AH42" i="2"/>
  <c r="AV39" i="2"/>
  <c r="AB42" i="2"/>
  <c r="AQ42" i="2"/>
  <c r="AW39" i="2"/>
  <c r="AH39" i="2"/>
  <c r="AP42" i="2"/>
  <c r="V42" i="2"/>
  <c r="AB39" i="2"/>
  <c r="AH40" i="2"/>
  <c r="AP39" i="2"/>
  <c r="AV40" i="2"/>
  <c r="T40" i="2"/>
  <c r="P42" i="2"/>
  <c r="V39" i="2"/>
  <c r="AB40" i="2"/>
  <c r="AH41" i="2"/>
  <c r="AP40" i="2"/>
  <c r="AV41" i="2"/>
  <c r="O40" i="2"/>
  <c r="M39" i="2"/>
  <c r="O41" i="2"/>
  <c r="G41" i="2"/>
  <c r="M40" i="2"/>
  <c r="E40" i="2"/>
  <c r="K39" i="2"/>
  <c r="I41" i="2"/>
  <c r="G40" i="2"/>
  <c r="E39" i="2"/>
  <c r="Q39" i="2"/>
  <c r="Q41" i="2"/>
  <c r="S42" i="2"/>
  <c r="S40" i="2"/>
  <c r="U39" i="2"/>
  <c r="U41" i="2"/>
  <c r="W42" i="2"/>
  <c r="W40" i="2"/>
  <c r="Y39" i="2"/>
  <c r="Y41" i="2"/>
  <c r="AA42" i="2"/>
  <c r="AA40" i="2"/>
  <c r="AC39" i="2"/>
  <c r="AC41" i="2"/>
  <c r="AE42" i="2"/>
  <c r="AE40" i="2"/>
  <c r="AG39" i="2"/>
  <c r="AG41" i="2"/>
  <c r="AI42" i="2"/>
  <c r="AI40" i="2"/>
  <c r="AK39" i="2"/>
  <c r="AK41" i="2"/>
  <c r="E41" i="2"/>
  <c r="C40" i="2"/>
  <c r="AM40" i="2"/>
  <c r="AW41" i="2"/>
  <c r="M41" i="2"/>
  <c r="K40" i="2"/>
  <c r="I39" i="2"/>
  <c r="K41" i="2"/>
  <c r="C41" i="2"/>
  <c r="I40" i="2"/>
  <c r="O39" i="2"/>
  <c r="G39" i="2"/>
  <c r="AO42" i="2"/>
  <c r="AO40" i="2"/>
  <c r="AQ39" i="2"/>
  <c r="AQ41" i="2"/>
  <c r="AS42" i="2"/>
  <c r="AS40" i="2"/>
  <c r="Q42" i="2"/>
  <c r="Q40" i="2"/>
  <c r="S39" i="2"/>
  <c r="S41" i="2"/>
  <c r="U42" i="2"/>
  <c r="U40" i="2"/>
  <c r="W39" i="2"/>
  <c r="W41" i="2"/>
  <c r="Y42" i="2"/>
  <c r="Y40" i="2"/>
  <c r="AA39" i="2"/>
  <c r="AA41" i="2"/>
  <c r="AC42" i="2"/>
  <c r="AC40" i="2"/>
  <c r="AE39" i="2"/>
  <c r="AE41" i="2"/>
  <c r="AG42" i="2"/>
  <c r="AG40" i="2"/>
  <c r="AI39" i="2"/>
  <c r="AI41" i="2"/>
  <c r="AK42" i="2"/>
  <c r="AK40" i="2"/>
  <c r="AU39" i="2"/>
  <c r="AU41" i="2"/>
  <c r="AW42" i="2"/>
  <c r="AW40" i="2"/>
  <c r="AL42" i="2"/>
  <c r="AV38" i="2"/>
  <c r="AW38" i="2"/>
  <c r="AT38" i="2"/>
  <c r="AU38" i="2"/>
  <c r="AR38" i="2"/>
  <c r="AS38" i="2"/>
  <c r="AQ38" i="2"/>
  <c r="AN38" i="2"/>
  <c r="AO38" i="2"/>
  <c r="AL38" i="2"/>
  <c r="AM38" i="2"/>
  <c r="AJ38" i="2"/>
  <c r="AK38" i="2"/>
  <c r="AI38" i="2"/>
  <c r="AF38" i="2"/>
  <c r="AG38" i="2"/>
  <c r="AD38" i="2"/>
  <c r="AE38" i="2"/>
  <c r="AB38" i="2"/>
  <c r="AC38" i="2"/>
  <c r="Z38" i="2"/>
  <c r="AA38" i="2"/>
  <c r="X38" i="2"/>
  <c r="Y38" i="2"/>
  <c r="V38" i="2"/>
  <c r="W38" i="2"/>
  <c r="T38" i="2"/>
  <c r="U38" i="2"/>
  <c r="R38" i="2"/>
  <c r="S38" i="2"/>
  <c r="P38" i="2"/>
  <c r="Q38" i="2"/>
  <c r="C42" i="2"/>
  <c r="K42" i="2"/>
  <c r="L41" i="2"/>
  <c r="D41" i="2"/>
  <c r="J40" i="2"/>
  <c r="H39" i="2"/>
  <c r="I42" i="2"/>
  <c r="B41" i="2"/>
  <c r="O42" i="2"/>
  <c r="G42" i="2"/>
  <c r="M42" i="2"/>
  <c r="E42" i="2"/>
  <c r="B39" i="2"/>
  <c r="B40" i="2"/>
  <c r="N41" i="2"/>
  <c r="F41" i="2"/>
  <c r="L40" i="2"/>
  <c r="D40" i="2"/>
  <c r="J39" i="2"/>
  <c r="E38" i="2"/>
  <c r="M38" i="2"/>
  <c r="G38" i="2"/>
  <c r="O38" i="2"/>
  <c r="J41" i="2"/>
  <c r="H40" i="2"/>
  <c r="N39" i="2"/>
  <c r="F39" i="2"/>
  <c r="J42" i="2"/>
  <c r="I38" i="2"/>
  <c r="B42" i="2"/>
  <c r="L39" i="2"/>
  <c r="H42" i="2"/>
  <c r="H41" i="2"/>
  <c r="N40" i="2"/>
  <c r="F40" i="2"/>
  <c r="D39" i="2"/>
  <c r="N42" i="2"/>
  <c r="F42" i="2"/>
  <c r="L42" i="2"/>
  <c r="D42" i="2"/>
</calcChain>
</file>

<file path=xl/sharedStrings.xml><?xml version="1.0" encoding="utf-8"?>
<sst xmlns="http://schemas.openxmlformats.org/spreadsheetml/2006/main" count="766" uniqueCount="52">
  <si>
    <t>FFM</t>
  </si>
  <si>
    <t>COMID</t>
  </si>
  <si>
    <t>p10</t>
  </si>
  <si>
    <t>p25</t>
  </si>
  <si>
    <t>p50</t>
  </si>
  <si>
    <t>p75</t>
  </si>
  <si>
    <t>p90</t>
  </si>
  <si>
    <t>source</t>
  </si>
  <si>
    <t>DS_Dur_WS</t>
  </si>
  <si>
    <t>model</t>
  </si>
  <si>
    <t>DS_Mag_50</t>
  </si>
  <si>
    <t>DS_Mag_90</t>
  </si>
  <si>
    <t>DS_Tim</t>
  </si>
  <si>
    <t>FA_Dur</t>
  </si>
  <si>
    <t>obs</t>
  </si>
  <si>
    <t>FA_Mag</t>
  </si>
  <si>
    <t>FA_Tim</t>
  </si>
  <si>
    <t>Peak_10</t>
  </si>
  <si>
    <t>Peak_20</t>
  </si>
  <si>
    <t>Peak_50</t>
  </si>
  <si>
    <t>Peak_Dur_10</t>
  </si>
  <si>
    <t>Peak_Dur_20</t>
  </si>
  <si>
    <t>Peak_Dur_50</t>
  </si>
  <si>
    <t>Peak_Fre_10</t>
  </si>
  <si>
    <t>Peak_Fre_20</t>
  </si>
  <si>
    <t>Peak_Fre_50</t>
  </si>
  <si>
    <t>SP_Dur</t>
  </si>
  <si>
    <t>SP_Mag</t>
  </si>
  <si>
    <t>SP_ROC</t>
  </si>
  <si>
    <t>SP_Tim</t>
  </si>
  <si>
    <t>Wet_BFL_Dur</t>
  </si>
  <si>
    <t>Wet_BFL_Mag_10</t>
  </si>
  <si>
    <t>Wet_BFL_Mag_50</t>
  </si>
  <si>
    <t>Wet_Tim</t>
  </si>
  <si>
    <t>Box-1</t>
  </si>
  <si>
    <t>Box-2</t>
  </si>
  <si>
    <t>Box-3</t>
  </si>
  <si>
    <t>Whisker Top</t>
  </si>
  <si>
    <t>Whisker Bottom</t>
  </si>
  <si>
    <t>Predicted</t>
  </si>
  <si>
    <t>Observed</t>
  </si>
  <si>
    <t>TG</t>
  </si>
  <si>
    <t xml:space="preserve">We don't have from FFC Website </t>
  </si>
  <si>
    <t xml:space="preserve">Notes </t>
  </si>
  <si>
    <t xml:space="preserve">To calculate exceedance threshold magnitudes, Ted uses daily flows while FFC uses annual flows </t>
  </si>
  <si>
    <t>source2</t>
  </si>
  <si>
    <t>compare</t>
  </si>
  <si>
    <t>Ted</t>
  </si>
  <si>
    <t>Y</t>
  </si>
  <si>
    <t>N</t>
  </si>
  <si>
    <t>USGS 11427000</t>
  </si>
  <si>
    <t>FFM_name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</si>
</sst>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7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Dry Season</a:t>
            </a:r>
          </a:p>
        </c:rich>
      </c:tx>
      <c:layout>
        <c:manualLayout>
          <c:xMode val="edge"/>
          <c:yMode val="edge"/>
          <c:x val="0.388548342673063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NFAmericandam!$B$42:$I$42</c15:sqref>
                    </c15:fullRef>
                  </c:ext>
                </c:extLst>
                <c:f>(NFAmericandam!$B$42:$E$42,NFAmericandam!$H$42:$I$42)</c:f>
                <c:numCache>
                  <c:formatCode>General</c:formatCode>
                  <c:ptCount val="6"/>
                  <c:pt idx="0">
                    <c:v>23.503749999999997</c:v>
                  </c:pt>
                  <c:pt idx="1">
                    <c:v>13.900000000000006</c:v>
                  </c:pt>
                  <c:pt idx="2">
                    <c:v>18.859707640000003</c:v>
                  </c:pt>
                  <c:pt idx="3">
                    <c:v>7.82</c:v>
                  </c:pt>
                  <c:pt idx="4">
                    <c:v>8.9249999999999545</c:v>
                  </c:pt>
                  <c:pt idx="5">
                    <c:v>3.6999999999999886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NFAmericandam!$B$30:$I$31</c15:sqref>
                  </c15:fullRef>
                </c:ext>
              </c:extLst>
              <c:f>NFAmericandam!$B$30:$I$31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NFAmericandam!$B$38:$I$38</c15:sqref>
                  </c15:fullRef>
                </c:ext>
              </c:extLst>
              <c:f>(NFAmericandam!$B$38:$E$38,NFAmericandam!$H$38:$I$38)</c:f>
              <c:numCache>
                <c:formatCode>0</c:formatCode>
                <c:ptCount val="6"/>
                <c:pt idx="0">
                  <c:v>126.41875</c:v>
                </c:pt>
                <c:pt idx="1">
                  <c:v>121.5</c:v>
                </c:pt>
                <c:pt idx="2">
                  <c:v>67.267351500000004</c:v>
                </c:pt>
                <c:pt idx="3">
                  <c:v>43</c:v>
                </c:pt>
                <c:pt idx="4">
                  <c:v>282.89999999999998</c:v>
                </c:pt>
                <c:pt idx="5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2-4CB6-B0A7-8BEC776802B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88-49F7-B105-672094F33B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C88-49F7-B105-672094F33B0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88-49F7-B105-672094F33B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C88-49F7-B105-672094F33B0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88-49F7-B105-672094F33B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C88-49F7-B105-672094F33B0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NFAmericandam!$B$30:$I$31</c15:sqref>
                  </c15:fullRef>
                </c:ext>
              </c:extLst>
              <c:f>NFAmericandam!$B$30:$I$31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NFAmericandam!$B$39:$I$39</c15:sqref>
                  </c15:fullRef>
                </c:ext>
              </c:extLst>
              <c:f>(NFAmericandam!$B$39:$E$39,NFAmericandam!$H$39:$I$39)</c:f>
              <c:numCache>
                <c:formatCode>0</c:formatCode>
                <c:ptCount val="6"/>
                <c:pt idx="0">
                  <c:v>26.581249999999997</c:v>
                </c:pt>
                <c:pt idx="1">
                  <c:v>19.5</c:v>
                </c:pt>
                <c:pt idx="2">
                  <c:v>31.32253261999999</c:v>
                </c:pt>
                <c:pt idx="3">
                  <c:v>18.799999999999997</c:v>
                </c:pt>
                <c:pt idx="4">
                  <c:v>14.100000000000023</c:v>
                </c:pt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2-4CB6-B0A7-8BEC776802B6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8-49F7-B105-672094F33B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88-49F7-B105-672094F33B0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8-49F7-B105-672094F33B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88-49F7-B105-672094F33B0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88-49F7-B105-672094F33B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88-49F7-B105-672094F33B01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NFAmericandam!$B$41:$I$41</c15:sqref>
                    </c15:fullRef>
                  </c:ext>
                </c:extLst>
                <c:f>(NFAmericandam!$B$41:$E$41,NFAmericandam!$H$41:$I$41)</c:f>
                <c:numCache>
                  <c:formatCode>General</c:formatCode>
                  <c:ptCount val="6"/>
                  <c:pt idx="0">
                    <c:v>20.070833300000004</c:v>
                  </c:pt>
                  <c:pt idx="1">
                    <c:v>17.5</c:v>
                  </c:pt>
                  <c:pt idx="2">
                    <c:v>39.556113900000014</c:v>
                  </c:pt>
                  <c:pt idx="3">
                    <c:v>14.200000000000003</c:v>
                  </c:pt>
                  <c:pt idx="4">
                    <c:v>13.5625</c:v>
                  </c:pt>
                  <c:pt idx="5">
                    <c:v>10.199999999999989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NFAmericandam!$B$30:$I$31</c15:sqref>
                  </c15:fullRef>
                </c:ext>
              </c:extLst>
              <c:f>NFAmericandam!$B$30:$I$31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NFAmericandam!$B$40:$I$40</c15:sqref>
                  </c15:fullRef>
                </c:ext>
              </c:extLst>
              <c:f>(NFAmericandam!$B$40:$E$40,NFAmericandam!$H$40:$I$40)</c:f>
              <c:numCache>
                <c:formatCode>0</c:formatCode>
                <c:ptCount val="6"/>
                <c:pt idx="0">
                  <c:v>22.349999999999994</c:v>
                </c:pt>
                <c:pt idx="1">
                  <c:v>32.5</c:v>
                </c:pt>
                <c:pt idx="2">
                  <c:v>39.35452368</c:v>
                </c:pt>
                <c:pt idx="3">
                  <c:v>12.200000000000003</c:v>
                </c:pt>
                <c:pt idx="4">
                  <c:v>10.125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2-4CB6-B0A7-8BEC7768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Wet Season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NYuba!$AP$42:$AW$42</c15:sqref>
                    </c15:fullRef>
                  </c:ext>
                </c:extLst>
                <c:f>(NYuba!$AR$42:$AS$42,NYuba!$AV$42:$AW$42)</c:f>
                <c:numCache>
                  <c:formatCode>General</c:formatCode>
                  <c:ptCount val="4"/>
                  <c:pt idx="0">
                    <c:v>76.493802782081985</c:v>
                  </c:pt>
                  <c:pt idx="1">
                    <c:v>38.090000000000003</c:v>
                  </c:pt>
                  <c:pt idx="2">
                    <c:v>11</c:v>
                  </c:pt>
                  <c:pt idx="3">
                    <c:v>16.100000000000001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NYuba!$AP$30:$AW$31</c15:sqref>
                  </c15:fullRef>
                </c:ext>
              </c:extLst>
              <c:f>NYuba!$AR$30:$AW$31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NYuba!$AP$38:$AW$38</c15:sqref>
                  </c15:fullRef>
                </c:ext>
              </c:extLst>
              <c:f>(NYuba!$AR$38:$AS$38,NYuba!$AV$38:$AW$38)</c:f>
              <c:numCache>
                <c:formatCode>0</c:formatCode>
                <c:ptCount val="4"/>
                <c:pt idx="0">
                  <c:v>232.89150930204599</c:v>
                </c:pt>
                <c:pt idx="1">
                  <c:v>189.55</c:v>
                </c:pt>
                <c:pt idx="2">
                  <c:v>59.575000000000003</c:v>
                </c:pt>
                <c:pt idx="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C-4827-8588-36CC26BB5E56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8C-4827-8588-36CC26BB5E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8C-4827-8588-36CC26BB5E56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NYuba!$AP$30:$AW$31</c15:sqref>
                  </c15:fullRef>
                </c:ext>
              </c:extLst>
              <c:f>NYuba!$AR$30:$AW$31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NYuba!$AP$39:$AW$39</c15:sqref>
                  </c15:fullRef>
                </c:ext>
              </c:extLst>
              <c:f>(NYuba!$AR$39:$AS$39,NYuba!$AV$39:$AW$39)</c:f>
              <c:numCache>
                <c:formatCode>0</c:formatCode>
                <c:ptCount val="4"/>
                <c:pt idx="0">
                  <c:v>147.91267632810101</c:v>
                </c:pt>
                <c:pt idx="1">
                  <c:v>61.949999999999989</c:v>
                </c:pt>
                <c:pt idx="2">
                  <c:v>12.570833333333297</c:v>
                </c:pt>
                <c:pt idx="3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C-4827-8588-36CC26BB5E56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8C-4827-8588-36CC26BB5E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8C-4827-8588-36CC26BB5E56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NYuba!$AP$41:$AW$41</c15:sqref>
                    </c15:fullRef>
                  </c:ext>
                </c:extLst>
                <c:f>(NYuba!$AR$41:$AS$41,NYuba!$AV$41:$AW$41)</c:f>
                <c:numCache>
                  <c:formatCode>General</c:formatCode>
                  <c:ptCount val="4"/>
                  <c:pt idx="0">
                    <c:v>122.70905649956296</c:v>
                  </c:pt>
                  <c:pt idx="1">
                    <c:v>36.370000000000005</c:v>
                  </c:pt>
                  <c:pt idx="2">
                    <c:v>14.075000000000003</c:v>
                  </c:pt>
                  <c:pt idx="3">
                    <c:v>16.399999999999977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NYuba!$AP$30:$AW$31</c15:sqref>
                  </c15:fullRef>
                </c:ext>
              </c:extLst>
              <c:f>NYuba!$AR$30:$AW$31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NYuba!$AP$40:$AW$40</c15:sqref>
                  </c15:fullRef>
                </c:ext>
              </c:extLst>
              <c:f>(NYuba!$AR$40:$AS$40,NYuba!$AV$40:$AW$40)</c:f>
              <c:numCache>
                <c:formatCode>0</c:formatCode>
                <c:ptCount val="4"/>
                <c:pt idx="0">
                  <c:v>144.77254585723801</c:v>
                </c:pt>
                <c:pt idx="1">
                  <c:v>111.94999999999999</c:v>
                </c:pt>
                <c:pt idx="2">
                  <c:v>20.8541666666667</c:v>
                </c:pt>
                <c:pt idx="3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8C-4827-8588-36CC26BB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Peak Flow Magnitudes 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7946225274135564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NYuba!$P$42:$U$42</c:f>
                <c:numCache>
                  <c:formatCode>General</c:formatCode>
                  <c:ptCount val="6"/>
                  <c:pt idx="0">
                    <c:v>6944.1315442601008</c:v>
                  </c:pt>
                  <c:pt idx="1">
                    <c:v>0</c:v>
                  </c:pt>
                  <c:pt idx="2">
                    <c:v>3255.0797948457803</c:v>
                  </c:pt>
                  <c:pt idx="3">
                    <c:v>0</c:v>
                  </c:pt>
                  <c:pt idx="4">
                    <c:v>1809.9281812647205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NYuba!$P$38:$U$38</c:f>
              <c:numCache>
                <c:formatCode>0</c:formatCode>
                <c:ptCount val="6"/>
                <c:pt idx="0">
                  <c:v>21801.984447258801</c:v>
                </c:pt>
                <c:pt idx="1">
                  <c:v>0</c:v>
                </c:pt>
                <c:pt idx="2">
                  <c:v>11953.0482482238</c:v>
                </c:pt>
                <c:pt idx="3">
                  <c:v>0</c:v>
                </c:pt>
                <c:pt idx="4">
                  <c:v>5113.5547303965304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5-4DE3-8F23-890367635557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multiLvlStrRef>
              <c:f>NYuba!$P$30:$U$31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NYuba!$P$39:$U$39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3137.316728455</c:v>
                </c:pt>
                <c:pt idx="3">
                  <c:v>0</c:v>
                </c:pt>
                <c:pt idx="4">
                  <c:v>1127.9254912318293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5-4DE3-8F23-890367635557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NYuba!$P$41:$U$41</c:f>
                <c:numCache>
                  <c:formatCode>General</c:formatCode>
                  <c:ptCount val="6"/>
                  <c:pt idx="0">
                    <c:v>3450.8078592968996</c:v>
                  </c:pt>
                  <c:pt idx="1">
                    <c:v>0</c:v>
                  </c:pt>
                  <c:pt idx="2">
                    <c:v>3597.4603263497011</c:v>
                  </c:pt>
                  <c:pt idx="3">
                    <c:v>0</c:v>
                  </c:pt>
                  <c:pt idx="4">
                    <c:v>6687.0416968016007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NYuba!$P$40:$U$40</c:f>
              <c:numCache>
                <c:formatCode>0</c:formatCode>
                <c:ptCount val="6"/>
                <c:pt idx="0">
                  <c:v>23.210426608198759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353.12736963594034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5-4DE3-8F23-89036763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Peak Flow Duration and Frequency </a:t>
            </a:r>
            <a:endParaRPr lang="en-US" sz="2000" b="1">
              <a:effectLst/>
            </a:endParaRPr>
          </a:p>
        </c:rich>
      </c:tx>
      <c:layout>
        <c:manualLayout>
          <c:xMode val="edge"/>
          <c:yMode val="edge"/>
          <c:x val="0.28549247209917356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NYuba!$V$42:$AG$42</c15:sqref>
                    </c15:fullRef>
                  </c:ext>
                </c:extLst>
                <c:f>(NYuba!$V$42:$Y$42,NYuba!$AB$42:$AE$42)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NYuba!$V$30:$AG$31</c15:sqref>
                  </c15:fullRef>
                </c:ext>
              </c:extLst>
              <c:f>NYuba!$V$30:$AG$31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NYuba!$V$38:$AG$38</c15:sqref>
                  </c15:fullRef>
                </c:ext>
              </c:extLst>
              <c:f>(NYuba!$V$38:$Y$38,NYuba!$AB$38:$AE$38)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604-B2AE-C66EF20A4011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B5-4604-B2AE-C66EF20A40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B5-4604-B2AE-C66EF20A40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8B5-4604-B2AE-C66EF20A40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8B5-4604-B2AE-C66EF20A401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NYuba!$V$30:$AG$31</c15:sqref>
                  </c15:fullRef>
                </c:ext>
              </c:extLst>
              <c:f>NYuba!$V$30:$AG$31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NYuba!$V$39:$AG$39</c15:sqref>
                  </c15:fullRef>
                </c:ext>
              </c:extLst>
              <c:f>(NYuba!$V$39:$Y$39,NYuba!$AB$39:$AE$39)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B5-4604-B2AE-C66EF20A4011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B5-4604-B2AE-C66EF20A40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B5-4604-B2AE-C66EF20A40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B5-4604-B2AE-C66EF20A40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B5-4604-B2AE-C66EF20A4011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NYuba!$V$41:$AG$41</c15:sqref>
                    </c15:fullRef>
                  </c:ext>
                </c:extLst>
                <c:f>(NYuba!$V$41:$Y$41,NYuba!$AB$41:$AE$41)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1.5999999999999996</c:v>
                  </c:pt>
                  <c:pt idx="2">
                    <c:v>3</c:v>
                  </c:pt>
                  <c:pt idx="3">
                    <c:v>7.6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NYuba!$V$30:$AG$31</c15:sqref>
                  </c15:fullRef>
                </c:ext>
              </c:extLst>
              <c:f>NYuba!$V$30:$AG$31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NYuba!$V$40:$AG$40</c15:sqref>
                  </c15:fullRef>
                </c:ext>
              </c:extLst>
              <c:f>(NYuba!$V$40:$Y$40,NYuba!$AB$40:$AE$40)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3.5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B5-4604-B2AE-C66EF20A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Fall Pulse 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NFAmericandam!$J$42:$O$42</c15:sqref>
                    </c15:fullRef>
                  </c:ext>
                </c:extLst>
                <c:f>NFAmericandam!$L$42:$O$42</c:f>
                <c:numCache>
                  <c:formatCode>General</c:formatCode>
                  <c:ptCount val="4"/>
                  <c:pt idx="0">
                    <c:v>55.374666700000006</c:v>
                  </c:pt>
                  <c:pt idx="1">
                    <c:v>50.502267740831698</c:v>
                  </c:pt>
                  <c:pt idx="2">
                    <c:v>5.8033333330000003</c:v>
                  </c:pt>
                  <c:pt idx="3">
                    <c:v>8.8000000000000114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NFAmericandam!$J$30:$O$31</c15:sqref>
                  </c15:fullRef>
                </c:ext>
              </c:extLst>
              <c:f>NFAmericandam!$L$30:$O$31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NFAmericandam!$J$38:$O$38</c15:sqref>
                  </c15:fullRef>
                </c:ext>
              </c:extLst>
              <c:f>NFAmericandam!$L$38:$O$38</c:f>
              <c:numCache>
                <c:formatCode>0</c:formatCode>
                <c:ptCount val="4"/>
                <c:pt idx="0">
                  <c:v>180.9616762</c:v>
                </c:pt>
                <c:pt idx="1">
                  <c:v>131.999231712316</c:v>
                </c:pt>
                <c:pt idx="2">
                  <c:v>13.5</c:v>
                </c:pt>
                <c:pt idx="3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8-4D1F-B446-9B9157D1AD22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AE-4028-B452-4DA9B0106AE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AE-4028-B452-4DA9B0106AE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NFAmericandam!$J$30:$O$31</c15:sqref>
                  </c15:fullRef>
                </c:ext>
              </c:extLst>
              <c:f>NFAmericandam!$L$30:$O$31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NFAmericandam!$J$39:$O$39</c15:sqref>
                  </c15:fullRef>
                </c:ext>
              </c:extLst>
              <c:f>NFAmericandam!$L$39:$O$39</c:f>
              <c:numCache>
                <c:formatCode>0</c:formatCode>
                <c:ptCount val="4"/>
                <c:pt idx="0">
                  <c:v>109.90963590000001</c:v>
                </c:pt>
                <c:pt idx="1">
                  <c:v>110.99835572808101</c:v>
                </c:pt>
                <c:pt idx="2">
                  <c:v>11.233333330000001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8-4D1F-B446-9B9157D1AD2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CAE-4028-B452-4DA9B0106AE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AE-4028-B452-4DA9B0106AE8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NFAmericandam!$J$41:$O$41</c15:sqref>
                    </c15:fullRef>
                  </c:ext>
                </c:extLst>
                <c:f>NFAmericandam!$L$41:$O$41</c:f>
                <c:numCache>
                  <c:formatCode>General</c:formatCode>
                  <c:ptCount val="4"/>
                  <c:pt idx="0">
                    <c:v>359.96681579999995</c:v>
                  </c:pt>
                  <c:pt idx="1">
                    <c:v>736.51680706444495</c:v>
                  </c:pt>
                  <c:pt idx="2">
                    <c:v>13.95</c:v>
                  </c:pt>
                  <c:pt idx="3">
                    <c:v>6.3999999999999773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NFAmericandam!$J$30:$O$31</c15:sqref>
                  </c15:fullRef>
                </c:ext>
              </c:extLst>
              <c:f>NFAmericandam!$L$30:$O$31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NFAmericandam!$J$40:$O$40</c15:sqref>
                  </c15:fullRef>
                </c:ext>
              </c:extLst>
              <c:f>NFAmericandam!$L$40:$O$40</c:f>
              <c:numCache>
                <c:formatCode>0</c:formatCode>
                <c:ptCount val="4"/>
                <c:pt idx="0">
                  <c:v>151.9012783</c:v>
                </c:pt>
                <c:pt idx="1">
                  <c:v>179.99054122462798</c:v>
                </c:pt>
                <c:pt idx="2">
                  <c:v>4.56666667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8-4D1F-B446-9B9157D1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Spring Recession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NFAmericandam!$AH$42:$AO$42</c:f>
                <c:numCache>
                  <c:formatCode>General</c:formatCode>
                  <c:ptCount val="8"/>
                  <c:pt idx="0">
                    <c:v>12.414999999999999</c:v>
                  </c:pt>
                  <c:pt idx="1">
                    <c:v>4.7000000000000028</c:v>
                  </c:pt>
                  <c:pt idx="2">
                    <c:v>637.16192799999999</c:v>
                  </c:pt>
                  <c:pt idx="3">
                    <c:v>707.5</c:v>
                  </c:pt>
                  <c:pt idx="4">
                    <c:v>1.0176378000000001</c:v>
                  </c:pt>
                  <c:pt idx="5">
                    <c:v>0.29906067485185961</c:v>
                  </c:pt>
                  <c:pt idx="6">
                    <c:v>27.196666700000009</c:v>
                  </c:pt>
                  <c:pt idx="7">
                    <c:v>39.799999999999997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NFAmericandam!$AH$38:$AO$38</c:f>
              <c:numCache>
                <c:formatCode>0</c:formatCode>
                <c:ptCount val="8"/>
                <c:pt idx="0">
                  <c:v>59.537500000000001</c:v>
                </c:pt>
                <c:pt idx="1">
                  <c:v>61</c:v>
                </c:pt>
                <c:pt idx="2">
                  <c:v>1735.7884489999999</c:v>
                </c:pt>
                <c:pt idx="3">
                  <c:v>1932.5</c:v>
                </c:pt>
                <c:pt idx="4" formatCode="0.000">
                  <c:v>4.8633429000000001</c:v>
                </c:pt>
                <c:pt idx="5" formatCode="0.000">
                  <c:v>4.9471527402667599</c:v>
                </c:pt>
                <c:pt idx="6">
                  <c:v>191.29166670000001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080-91B1-74148D03B41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9F-4AF1-88F0-71EA39C3F5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F-4AF1-88F0-71EA39C3F59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89F-4AF1-88F0-71EA39C3F59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89F-4AF1-88F0-71EA39C3F59E}"/>
              </c:ext>
            </c:extLst>
          </c:dPt>
          <c:cat>
            <c:multiLvlStrRef>
              <c:f>NFAmericandam!$AH$30:$AO$31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NFAmericandam!$AH$39:$AO$39</c:f>
              <c:numCache>
                <c:formatCode>0</c:formatCode>
                <c:ptCount val="8"/>
                <c:pt idx="0">
                  <c:v>12.937499999999993</c:v>
                </c:pt>
                <c:pt idx="1">
                  <c:v>11</c:v>
                </c:pt>
                <c:pt idx="2">
                  <c:v>663.59208100000001</c:v>
                </c:pt>
                <c:pt idx="3">
                  <c:v>1057.5</c:v>
                </c:pt>
                <c:pt idx="4" formatCode="0.000">
                  <c:v>1.3866570999999999</c:v>
                </c:pt>
                <c:pt idx="5" formatCode="0.000">
                  <c:v>0.72394502988761023</c:v>
                </c:pt>
                <c:pt idx="6">
                  <c:v>29.358333299999998</c:v>
                </c:pt>
                <c:pt idx="7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080-91B1-74148D03B412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F-4AF1-88F0-71EA39C3F5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9F-4AF1-88F0-71EA39C3F59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9F-4AF1-88F0-71EA39C3F59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9F-4AF1-88F0-71EA39C3F59E}"/>
              </c:ext>
            </c:extLst>
          </c:dPt>
          <c:errBars>
            <c:errBarType val="plus"/>
            <c:errValType val="cust"/>
            <c:noEndCap val="0"/>
            <c:plus>
              <c:numRef>
                <c:f>NFAmericandam!$AH$41:$AO$41</c:f>
                <c:numCache>
                  <c:formatCode>General</c:formatCode>
                  <c:ptCount val="8"/>
                  <c:pt idx="0">
                    <c:v>26.18249999999999</c:v>
                  </c:pt>
                  <c:pt idx="1">
                    <c:v>44.349999999999994</c:v>
                  </c:pt>
                  <c:pt idx="2">
                    <c:v>1900.5623180000002</c:v>
                  </c:pt>
                  <c:pt idx="3">
                    <c:v>4032.5</c:v>
                  </c:pt>
                  <c:pt idx="4">
                    <c:v>3.2791506999999989</c:v>
                  </c:pt>
                  <c:pt idx="5">
                    <c:v>0.98521526077653032</c:v>
                  </c:pt>
                  <c:pt idx="6">
                    <c:v>8.3549999999999898</c:v>
                  </c:pt>
                  <c:pt idx="7">
                    <c:v>14.75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NFAmericandam!$AH$40:$AO$40</c:f>
              <c:numCache>
                <c:formatCode>0</c:formatCode>
                <c:ptCount val="8"/>
                <c:pt idx="0">
                  <c:v>22.162500000000009</c:v>
                </c:pt>
                <c:pt idx="1">
                  <c:v>28.75</c:v>
                </c:pt>
                <c:pt idx="2">
                  <c:v>1216.0222710000003</c:v>
                </c:pt>
                <c:pt idx="3">
                  <c:v>2527.5</c:v>
                </c:pt>
                <c:pt idx="4" formatCode="0.000">
                  <c:v>1.8820198000000001</c:v>
                </c:pt>
                <c:pt idx="5" formatCode="0.000">
                  <c:v>0.53530018102020982</c:v>
                </c:pt>
                <c:pt idx="6">
                  <c:v>15.25</c:v>
                </c:pt>
                <c:pt idx="7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A-4080-91B1-74148D03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Wet Season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NFAmericandam!$AP$42:$AW$42</c15:sqref>
                    </c15:fullRef>
                  </c:ext>
                </c:extLst>
                <c:f>(NFAmericandam!$AR$42:$AS$42,NFAmericandam!$AV$42:$AW$42)</c:f>
                <c:numCache>
                  <c:formatCode>General</c:formatCode>
                  <c:ptCount val="4"/>
                  <c:pt idx="0">
                    <c:v>36.275199200000003</c:v>
                  </c:pt>
                  <c:pt idx="1">
                    <c:v>21.60799999999999</c:v>
                  </c:pt>
                  <c:pt idx="2">
                    <c:v>9.8674999999999997</c:v>
                  </c:pt>
                  <c:pt idx="3">
                    <c:v>17.100000000000001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NFAmericandam!$AP$30:$AW$31</c15:sqref>
                  </c15:fullRef>
                </c:ext>
              </c:extLst>
              <c:f>NFAmericandam!$AR$30:$AW$31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NFAmericandam!$AP$38:$AW$38</c15:sqref>
                  </c15:fullRef>
                </c:ext>
              </c:extLst>
              <c:f>(NFAmericandam!$AR$38:$AS$38,NFAmericandam!$AV$38:$AW$38)</c:f>
              <c:numCache>
                <c:formatCode>0</c:formatCode>
                <c:ptCount val="4"/>
                <c:pt idx="0">
                  <c:v>183.31532989999999</c:v>
                </c:pt>
                <c:pt idx="1">
                  <c:v>100.6</c:v>
                </c:pt>
                <c:pt idx="2">
                  <c:v>60.3125</c:v>
                </c:pt>
                <c:pt idx="3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E-4D0E-BEC2-5B3C59857A9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52-45F0-89B8-6E5F089F36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9-4138-8F1B-8ED082756790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NFAmericandam!$AP$30:$AW$31</c15:sqref>
                  </c15:fullRef>
                </c:ext>
              </c:extLst>
              <c:f>NFAmericandam!$AR$30:$AW$31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NFAmericandam!$AP$39:$AW$39</c15:sqref>
                  </c15:fullRef>
                </c:ext>
              </c:extLst>
              <c:f>(NFAmericandam!$AR$39:$AS$39,NFAmericandam!$AV$39:$AW$39)</c:f>
              <c:numCache>
                <c:formatCode>0</c:formatCode>
                <c:ptCount val="4"/>
                <c:pt idx="0">
                  <c:v>87.753333800000007</c:v>
                </c:pt>
                <c:pt idx="1">
                  <c:v>57.200000000000017</c:v>
                </c:pt>
                <c:pt idx="2">
                  <c:v>13.3125</c:v>
                </c:pt>
                <c:pt idx="3">
                  <c:v>281.5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E-4D0E-BEC2-5B3C59857A9A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DA9-4138-8F1B-8ED0827567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9-4138-8F1B-8ED082756790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NFAmericandam!$AP$41:$AW$41</c15:sqref>
                    </c15:fullRef>
                  </c:ext>
                </c:extLst>
                <c:f>(NFAmericandam!$AR$41:$AS$41,NFAmericandam!$AV$41:$AW$41)</c:f>
                <c:numCache>
                  <c:formatCode>General</c:formatCode>
                  <c:ptCount val="4"/>
                  <c:pt idx="0">
                    <c:v>139.87889790000003</c:v>
                  </c:pt>
                  <c:pt idx="1">
                    <c:v>112.72999999999999</c:v>
                  </c:pt>
                  <c:pt idx="2">
                    <c:v>18.467500000000001</c:v>
                  </c:pt>
                  <c:pt idx="3">
                    <c:v>15.800000000000011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NFAmericandam!$AP$30:$AW$31</c15:sqref>
                  </c15:fullRef>
                </c:ext>
              </c:extLst>
              <c:f>NFAmericandam!$AR$30:$AW$31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Wet_BFL_Mag_10</c:v>
                  </c:pt>
                  <c:pt idx="2">
                    <c:v>Wet_Tim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NFAmericandam!$AP$40:$AW$40</c15:sqref>
                  </c15:fullRef>
                </c:ext>
              </c:extLst>
              <c:f>(NFAmericandam!$AR$40:$AS$40,NFAmericandam!$AV$40:$AW$40)</c:f>
              <c:numCache>
                <c:formatCode>0</c:formatCode>
                <c:ptCount val="4"/>
                <c:pt idx="0">
                  <c:v>143.66599600000001</c:v>
                </c:pt>
                <c:pt idx="1">
                  <c:v>97.549999999999983</c:v>
                </c:pt>
                <c:pt idx="2">
                  <c:v>15.400000000000006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E-4D0E-BEC2-5B3C5985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Peak Flow Magnitudes 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7946225274135564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NFAmericandam!$P$42:$U$42</c:f>
                <c:numCache>
                  <c:formatCode>General</c:formatCode>
                  <c:ptCount val="6"/>
                  <c:pt idx="0">
                    <c:v>6348.1544299999987</c:v>
                  </c:pt>
                  <c:pt idx="1">
                    <c:v>0</c:v>
                  </c:pt>
                  <c:pt idx="2">
                    <c:v>4039.5703299999996</c:v>
                  </c:pt>
                  <c:pt idx="3">
                    <c:v>0</c:v>
                  </c:pt>
                  <c:pt idx="4">
                    <c:v>3174.3262919999997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NFAmericandam!$P$38:$U$38</c:f>
              <c:numCache>
                <c:formatCode>0</c:formatCode>
                <c:ptCount val="6"/>
                <c:pt idx="0">
                  <c:v>17550.614969999999</c:v>
                </c:pt>
                <c:pt idx="1">
                  <c:v>0</c:v>
                </c:pt>
                <c:pt idx="2">
                  <c:v>11770.60536</c:v>
                </c:pt>
                <c:pt idx="3">
                  <c:v>0</c:v>
                </c:pt>
                <c:pt idx="4">
                  <c:v>6624.4597439999998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D-41F8-ADB2-4EDD509BAE8B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multiLvlStrRef>
              <c:f>NFAmericandam!$P$30:$U$31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NFAmericandam!$P$39:$U$39</c:f>
              <c:numCache>
                <c:formatCode>0</c:formatCode>
                <c:ptCount val="6"/>
                <c:pt idx="0">
                  <c:v>9171.7338100000015</c:v>
                </c:pt>
                <c:pt idx="1">
                  <c:v>0</c:v>
                </c:pt>
                <c:pt idx="2">
                  <c:v>6449.6066599999995</c:v>
                </c:pt>
                <c:pt idx="3">
                  <c:v>0</c:v>
                </c:pt>
                <c:pt idx="4">
                  <c:v>1073.4086910000005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D-41F8-ADB2-4EDD509BAE8B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NFAmericandam!$P$41:$U$41</c:f>
                <c:numCache>
                  <c:formatCode>General</c:formatCode>
                  <c:ptCount val="6"/>
                  <c:pt idx="0">
                    <c:v>5236.2035400000022</c:v>
                  </c:pt>
                  <c:pt idx="1">
                    <c:v>0</c:v>
                  </c:pt>
                  <c:pt idx="2">
                    <c:v>4096.2684599999993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NFAmericandam!$P$30:$U$31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Peak_10</c:v>
                  </c:pt>
                  <c:pt idx="2">
                    <c:v>Peak_20</c:v>
                  </c:pt>
                  <c:pt idx="4">
                    <c:v>Peak_50</c:v>
                  </c:pt>
                </c:lvl>
              </c:multiLvlStrCache>
            </c:multiLvlStrRef>
          </c:cat>
          <c:val>
            <c:numRef>
              <c:f>NFAmericandam!$P$40:$U$40</c:f>
              <c:numCache>
                <c:formatCode>0</c:formatCode>
                <c:ptCount val="6"/>
                <c:pt idx="0">
                  <c:v>1996.3862599999993</c:v>
                </c:pt>
                <c:pt idx="1">
                  <c:v>0</c:v>
                </c:pt>
                <c:pt idx="2">
                  <c:v>588.89251000000149</c:v>
                </c:pt>
                <c:pt idx="3">
                  <c:v>0</c:v>
                </c:pt>
                <c:pt idx="4">
                  <c:v>385.03817099999924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D-41F8-ADB2-4EDD509B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Flow Duration and Frequency 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7334479601634554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NFAmericandam!$V$42:$AG$42</c15:sqref>
                    </c15:fullRef>
                  </c:ext>
                </c:extLst>
                <c:f>(NFAmericandam!$V$42:$Y$42,NFAmericandam!$AB$42:$AE$42)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  <c:pt idx="6">
                    <c:v>0</c:v>
                  </c:pt>
                  <c:pt idx="7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NFAmericandam!$V$30:$AG$31</c15:sqref>
                  </c15:fullRef>
                </c:ext>
              </c:extLst>
              <c:f>NFAmericandam!$V$30:$AG$31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NFAmericandam!$V$38:$AG$38</c15:sqref>
                  </c15:fullRef>
                </c:ext>
              </c:extLst>
              <c:f>(NFAmericandam!$V$38:$Y$38,NFAmericandam!$AB$38:$AE$38)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942-8AD7-8B707AF1CA6D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07-470F-80A9-04ACAF3435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7-470F-80A9-04ACAF3435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07-470F-80A9-04ACAF3435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7-470F-80A9-04ACAF34354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NFAmericandam!$V$30:$AG$31</c15:sqref>
                  </c15:fullRef>
                </c:ext>
              </c:extLst>
              <c:f>NFAmericandam!$V$30:$AG$31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NFAmericandam!$V$39:$AG$39</c15:sqref>
                  </c15:fullRef>
                </c:ext>
              </c:extLst>
              <c:f>(NFAmericandam!$V$39:$Y$39,NFAmericandam!$AB$39:$AE$39)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942-8AD7-8B707AF1CA6D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7-470F-80A9-04ACAF3435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07-470F-80A9-04ACAF3435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7-470F-80A9-04ACAF3435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07-470F-80A9-04ACAF343541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NFAmericandam!$V$41:$AG$41</c15:sqref>
                    </c15:fullRef>
                  </c:ext>
                </c:extLst>
                <c:f>(NFAmericandam!$V$41:$Y$41,NFAmericandam!$AB$41:$AE$41)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2.25</c:v>
                  </c:pt>
                  <c:pt idx="2">
                    <c:v>3</c:v>
                  </c:pt>
                  <c:pt idx="3">
                    <c:v>4.625</c:v>
                  </c:pt>
                  <c:pt idx="4">
                    <c:v>1</c:v>
                  </c:pt>
                  <c:pt idx="5">
                    <c:v>2.75</c:v>
                  </c:pt>
                  <c:pt idx="6">
                    <c:v>1</c:v>
                  </c:pt>
                  <c:pt idx="7">
                    <c:v>1.6999999999999993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NFAmericandam!$V$30:$AG$31</c15:sqref>
                  </c15:fullRef>
                </c:ext>
              </c:extLst>
              <c:f>NFAmericandam!$V$30:$AG$31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Peak_Dur_10</c:v>
                  </c:pt>
                  <c:pt idx="2">
                    <c:v>Peak_Dur_20</c:v>
                  </c:pt>
                  <c:pt idx="4">
                    <c:v>Peak_Fre_10</c:v>
                  </c:pt>
                  <c:pt idx="6">
                    <c:v>Peak_Fre_20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NFAmericandam!$V$40:$AG$40</c15:sqref>
                  </c15:fullRef>
                </c:ext>
              </c:extLst>
              <c:f>(NFAmericandam!$V$40:$Y$40,NFAmericandam!$AB$40:$AE$40)</c:f>
              <c:numCache>
                <c:formatCode>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2.375</c:v>
                </c:pt>
                <c:pt idx="4">
                  <c:v>0</c:v>
                </c:pt>
                <c:pt idx="5">
                  <c:v>2.25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C-4942-8AD7-8B707AF1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Dry Season</a:t>
            </a:r>
          </a:p>
        </c:rich>
      </c:tx>
      <c:layout>
        <c:manualLayout>
          <c:xMode val="edge"/>
          <c:yMode val="edge"/>
          <c:x val="0.388548342673063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NYuba!$B$42:$I$42</c15:sqref>
                    </c15:fullRef>
                  </c:ext>
                </c:extLst>
                <c:f>(NYuba!$B$42:$E$42,NYuba!$H$42:$I$42)</c:f>
                <c:numCache>
                  <c:formatCode>General</c:formatCode>
                  <c:ptCount val="6"/>
                  <c:pt idx="0">
                    <c:v>27.004999999999995</c:v>
                  </c:pt>
                  <c:pt idx="1">
                    <c:v>15.299999999999997</c:v>
                  </c:pt>
                  <c:pt idx="2">
                    <c:v>21.751688196466098</c:v>
                  </c:pt>
                  <c:pt idx="3">
                    <c:v>24.450000000000003</c:v>
                  </c:pt>
                  <c:pt idx="4">
                    <c:v>9.1383333333329801</c:v>
                  </c:pt>
                  <c:pt idx="5">
                    <c:v>10.599999999999994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NYuba!$B$30:$I$31</c15:sqref>
                  </c15:fullRef>
                </c:ext>
              </c:extLst>
              <c:f>NYuba!$B$30:$I$31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NYuba!$B$38:$I$38</c15:sqref>
                  </c15:fullRef>
                </c:ext>
              </c:extLst>
              <c:f>(NYuba!$B$38:$E$38,NYuba!$H$38:$I$38)</c:f>
              <c:numCache>
                <c:formatCode>0</c:formatCode>
                <c:ptCount val="6"/>
                <c:pt idx="0">
                  <c:v>117.97499999999999</c:v>
                </c:pt>
                <c:pt idx="1">
                  <c:v>120.5</c:v>
                </c:pt>
                <c:pt idx="2">
                  <c:v>66.056357307731801</c:v>
                </c:pt>
                <c:pt idx="3">
                  <c:v>130.25</c:v>
                </c:pt>
                <c:pt idx="4">
                  <c:v>287.95833333333297</c:v>
                </c:pt>
                <c:pt idx="5">
                  <c:v>205.5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3-49EB-9B48-B16C5AD7A7A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13-49EB-9B48-B16C5AD7A7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13-49EB-9B48-B16C5AD7A7A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13-49EB-9B48-B16C5AD7A7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C13-49EB-9B48-B16C5AD7A7A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C13-49EB-9B48-B16C5AD7A7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C13-49EB-9B48-B16C5AD7A7A6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NYuba!$B$30:$I$31</c15:sqref>
                  </c15:fullRef>
                </c:ext>
              </c:extLst>
              <c:f>NYuba!$B$30:$I$31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NYuba!$B$39:$I$39</c15:sqref>
                  </c15:fullRef>
                </c:ext>
              </c:extLst>
              <c:f>(NYuba!$B$39:$E$39,NYuba!$H$39:$I$39)</c:f>
              <c:numCache>
                <c:formatCode>0</c:formatCode>
                <c:ptCount val="6"/>
                <c:pt idx="0">
                  <c:v>27.25</c:v>
                </c:pt>
                <c:pt idx="1">
                  <c:v>41.5</c:v>
                </c:pt>
                <c:pt idx="2">
                  <c:v>33.779969146435093</c:v>
                </c:pt>
                <c:pt idx="3">
                  <c:v>40.25</c:v>
                </c:pt>
                <c:pt idx="4">
                  <c:v>13.291666666667027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13-49EB-9B48-B16C5AD7A7A6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13-49EB-9B48-B16C5AD7A7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13-49EB-9B48-B16C5AD7A7A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13-49EB-9B48-B16C5AD7A7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C13-49EB-9B48-B16C5AD7A7A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13-49EB-9B48-B16C5AD7A7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C13-49EB-9B48-B16C5AD7A7A6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NYuba!$B$41:$I$41</c15:sqref>
                    </c15:fullRef>
                  </c:ext>
                </c:extLst>
                <c:f>(NYuba!$B$41:$E$41,NYuba!$H$41:$I$41)</c:f>
                <c:numCache>
                  <c:formatCode>General</c:formatCode>
                  <c:ptCount val="6"/>
                  <c:pt idx="0">
                    <c:v>21.567500000000024</c:v>
                  </c:pt>
                  <c:pt idx="1">
                    <c:v>26.900000000000006</c:v>
                  </c:pt>
                  <c:pt idx="2">
                    <c:v>23.137187368651013</c:v>
                  </c:pt>
                  <c:pt idx="3">
                    <c:v>36.900000000000006</c:v>
                  </c:pt>
                  <c:pt idx="4">
                    <c:v>12.070833333331962</c:v>
                  </c:pt>
                  <c:pt idx="5">
                    <c:v>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NYuba!$B$30:$I$31</c15:sqref>
                  </c15:fullRef>
                </c:ext>
              </c:extLst>
              <c:f>NYuba!$B$30:$I$31</c:f>
              <c:multiLvlStrCache>
                <c:ptCount val="6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</c:lvl>
                <c:lvl>
                  <c:pt idx="0">
                    <c:v>DS_Dur_WS</c:v>
                  </c:pt>
                  <c:pt idx="2">
                    <c:v>DS_Mag_50</c:v>
                  </c:pt>
                  <c:pt idx="4">
                    <c:v>DS_Tim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NYuba!$B$40:$I$40</c15:sqref>
                  </c15:fullRef>
                </c:ext>
              </c:extLst>
              <c:f>(NYuba!$B$40:$E$40,NYuba!$H$40:$I$40)</c:f>
              <c:numCache>
                <c:formatCode>0</c:formatCode>
                <c:ptCount val="6"/>
                <c:pt idx="0">
                  <c:v>29.037499999999994</c:v>
                </c:pt>
                <c:pt idx="1">
                  <c:v>20.5</c:v>
                </c:pt>
                <c:pt idx="2">
                  <c:v>40.640292648419106</c:v>
                </c:pt>
                <c:pt idx="3">
                  <c:v>23</c:v>
                </c:pt>
                <c:pt idx="4">
                  <c:v>8.3083333333340192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13-49EB-9B48-B16C5AD7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Fall Pulse 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NYuba!$J$42:$O$42</c15:sqref>
                    </c15:fullRef>
                  </c:ext>
                </c:extLst>
                <c:f>NYuba!$L$42:$O$42</c:f>
                <c:numCache>
                  <c:formatCode>General</c:formatCode>
                  <c:ptCount val="4"/>
                  <c:pt idx="0">
                    <c:v>65.72359899453798</c:v>
                  </c:pt>
                  <c:pt idx="1">
                    <c:v>74.006890980462998</c:v>
                  </c:pt>
                  <c:pt idx="2">
                    <c:v>5.84</c:v>
                  </c:pt>
                  <c:pt idx="3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NYuba!$J$30:$O$31</c15:sqref>
                  </c15:fullRef>
                </c:ext>
              </c:extLst>
              <c:f>NYuba!$L$30:$O$31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NYuba!$J$38:$O$38</c15:sqref>
                  </c15:fullRef>
                </c:ext>
              </c:extLst>
              <c:f>NYuba!$L$38:$O$38</c:f>
              <c:numCache>
                <c:formatCode>0</c:formatCode>
                <c:ptCount val="4"/>
                <c:pt idx="0">
                  <c:v>195.54572914962799</c:v>
                </c:pt>
                <c:pt idx="1">
                  <c:v>283.99625966762699</c:v>
                </c:pt>
                <c:pt idx="2">
                  <c:v>14</c:v>
                </c:pt>
                <c:pt idx="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9-4BAD-9DAA-0DC9BB99CAAC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39-4BAD-9DAA-0DC9BB99CA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39-4BAD-9DAA-0DC9BB99CAAC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NYuba!$J$30:$O$31</c15:sqref>
                  </c15:fullRef>
                </c:ext>
              </c:extLst>
              <c:f>NYuba!$L$30:$O$31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NYuba!$J$39:$O$39</c15:sqref>
                  </c15:fullRef>
                </c:ext>
              </c:extLst>
              <c:f>NYuba!$L$39:$O$39</c:f>
              <c:numCache>
                <c:formatCode>0</c:formatCode>
                <c:ptCount val="4"/>
                <c:pt idx="0">
                  <c:v>108.57054454427001</c:v>
                </c:pt>
                <c:pt idx="1">
                  <c:v>115.00077772465102</c:v>
                </c:pt>
                <c:pt idx="2">
                  <c:v>9.1999999999999993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9-4BAD-9DAA-0DC9BB99CAAC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39-4BAD-9DAA-0DC9BB99CA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39-4BAD-9DAA-0DC9BB99CAAC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NYuba!$J$41:$O$41</c15:sqref>
                    </c15:fullRef>
                  </c:ext>
                </c:extLst>
                <c:f>NYuba!$L$41:$O$41</c:f>
                <c:numCache>
                  <c:formatCode>General</c:formatCode>
                  <c:ptCount val="4"/>
                  <c:pt idx="0">
                    <c:v>425.42072332541693</c:v>
                  </c:pt>
                  <c:pt idx="1">
                    <c:v>468.00216802549801</c:v>
                  </c:pt>
                  <c:pt idx="2">
                    <c:v>13.946666666666601</c:v>
                  </c:pt>
                  <c:pt idx="3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NYuba!$J$30:$O$31</c15:sqref>
                  </c15:fullRef>
                </c:ext>
              </c:extLst>
              <c:f>NYuba!$L$30:$O$31</c:f>
              <c:multiLvlStrCache>
                <c:ptCount val="4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</c:lvl>
                <c:lvl>
                  <c:pt idx="0">
                    <c:v>FA_Mag</c:v>
                  </c:pt>
                  <c:pt idx="2">
                    <c:v>FA_Tim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NYuba!$J$40:$O$40</c15:sqref>
                  </c15:fullRef>
                </c:ext>
              </c:extLst>
              <c:f>NYuba!$L$40:$O$40</c:f>
              <c:numCache>
                <c:formatCode>0</c:formatCode>
                <c:ptCount val="4"/>
                <c:pt idx="0">
                  <c:v>199.90346986712103</c:v>
                </c:pt>
                <c:pt idx="1">
                  <c:v>212.97266058303398</c:v>
                </c:pt>
                <c:pt idx="2">
                  <c:v>6.6083333333334018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9-4BAD-9DAA-0DC9BB99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Spring Recession</a:t>
            </a:r>
          </a:p>
        </c:rich>
      </c:tx>
      <c:layout>
        <c:manualLayout>
          <c:xMode val="edge"/>
          <c:yMode val="edge"/>
          <c:x val="0.38312148552418407"/>
          <c:y val="3.7037080803055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6161012311467E-2"/>
          <c:y val="0.11805815689828826"/>
          <c:w val="0.88843527182696191"/>
          <c:h val="0.6099742668940223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NYuba!$AH$42:$AO$42</c:f>
                <c:numCache>
                  <c:formatCode>General</c:formatCode>
                  <c:ptCount val="8"/>
                  <c:pt idx="0">
                    <c:v>9.5266666666666993</c:v>
                  </c:pt>
                  <c:pt idx="1">
                    <c:v>6.3999999999999986</c:v>
                  </c:pt>
                  <c:pt idx="2">
                    <c:v>453.84337302477002</c:v>
                  </c:pt>
                  <c:pt idx="3">
                    <c:v>537.5</c:v>
                  </c:pt>
                  <c:pt idx="4">
                    <c:v>1.0176377689567095</c:v>
                  </c:pt>
                  <c:pt idx="5">
                    <c:v>0.24899439808022006</c:v>
                  </c:pt>
                  <c:pt idx="6">
                    <c:v>34.137499999999989</c:v>
                  </c:pt>
                  <c:pt idx="7">
                    <c:v>8.7000000000000028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NYuba!$AH$38:$AO$38</c:f>
              <c:numCache>
                <c:formatCode>0</c:formatCode>
                <c:ptCount val="8"/>
                <c:pt idx="0">
                  <c:v>56.5</c:v>
                </c:pt>
                <c:pt idx="1">
                  <c:v>65</c:v>
                </c:pt>
                <c:pt idx="2">
                  <c:v>1926.9992234671299</c:v>
                </c:pt>
                <c:pt idx="3">
                  <c:v>1682.5</c:v>
                </c:pt>
                <c:pt idx="4" formatCode="0.000">
                  <c:v>4.8633428851957099</c:v>
                </c:pt>
                <c:pt idx="5" formatCode="0.000">
                  <c:v>2.9453171979234001</c:v>
                </c:pt>
                <c:pt idx="6">
                  <c:v>206.25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D-4253-B697-665262EB6A7B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0D-4253-B697-665262EB6A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D0D-4253-B697-665262EB6A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D0D-4253-B697-665262EB6A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D0D-4253-B697-665262EB6A7B}"/>
              </c:ext>
            </c:extLst>
          </c:dPt>
          <c:cat>
            <c:multiLvlStrRef>
              <c:f>NYuba!$AH$30:$AO$31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NYuba!$AH$39:$AO$39</c:f>
              <c:numCache>
                <c:formatCode>0</c:formatCode>
                <c:ptCount val="8"/>
                <c:pt idx="0">
                  <c:v>14.016666666666694</c:v>
                </c:pt>
                <c:pt idx="1">
                  <c:v>5.5</c:v>
                </c:pt>
                <c:pt idx="2">
                  <c:v>798.6998068082803</c:v>
                </c:pt>
                <c:pt idx="3">
                  <c:v>1122.5</c:v>
                </c:pt>
                <c:pt idx="4" formatCode="0.000">
                  <c:v>1.3866571148042999</c:v>
                </c:pt>
                <c:pt idx="5" formatCode="0.000">
                  <c:v>0.43788757678450008</c:v>
                </c:pt>
                <c:pt idx="6">
                  <c:v>24.308333333333991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0D-4253-B697-665262EB6A7B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0D-4253-B697-665262EB6A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0D-4253-B697-665262EB6A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0D-4253-B697-665262EB6A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0D-4253-B697-665262EB6A7B}"/>
              </c:ext>
            </c:extLst>
          </c:dPt>
          <c:errBars>
            <c:errBarType val="plus"/>
            <c:errValType val="cust"/>
            <c:noEndCap val="0"/>
            <c:plus>
              <c:numRef>
                <c:f>NYuba!$AH$41:$AO$41</c:f>
                <c:numCache>
                  <c:formatCode>General</c:formatCode>
                  <c:ptCount val="8"/>
                  <c:pt idx="0">
                    <c:v>30.665833333333296</c:v>
                  </c:pt>
                  <c:pt idx="1">
                    <c:v>32.900000000000006</c:v>
                  </c:pt>
                  <c:pt idx="2">
                    <c:v>2809.5452436720402</c:v>
                  </c:pt>
                  <c:pt idx="3">
                    <c:v>1350.5</c:v>
                  </c:pt>
                  <c:pt idx="4">
                    <c:v>3.2791507214110798</c:v>
                  </c:pt>
                  <c:pt idx="5">
                    <c:v>0.56103106645330092</c:v>
                  </c:pt>
                  <c:pt idx="6">
                    <c:v>10.386666666667026</c:v>
                  </c:pt>
                  <c:pt idx="7">
                    <c:v>15.150000000000006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NYuba!$AH$30:$AO$31</c:f>
              <c:multiLvlStrCache>
                <c:ptCount val="8"/>
                <c:lvl>
                  <c:pt idx="0">
                    <c:v>Predicted</c:v>
                  </c:pt>
                  <c:pt idx="1">
                    <c:v>Observed</c:v>
                  </c:pt>
                  <c:pt idx="2">
                    <c:v>Predicted</c:v>
                  </c:pt>
                  <c:pt idx="3">
                    <c:v>Observed</c:v>
                  </c:pt>
                  <c:pt idx="4">
                    <c:v>Predicted</c:v>
                  </c:pt>
                  <c:pt idx="5">
                    <c:v>Observed</c:v>
                  </c:pt>
                  <c:pt idx="6">
                    <c:v>Predicted</c:v>
                  </c:pt>
                  <c:pt idx="7">
                    <c:v>Observed</c:v>
                  </c:pt>
                </c:lvl>
                <c:lvl>
                  <c:pt idx="0">
                    <c:v>SP_Dur</c:v>
                  </c:pt>
                  <c:pt idx="2">
                    <c:v>SP_Mag</c:v>
                  </c:pt>
                  <c:pt idx="4">
                    <c:v>SP_ROC</c:v>
                  </c:pt>
                  <c:pt idx="6">
                    <c:v>SP_Tim</c:v>
                  </c:pt>
                </c:lvl>
              </c:multiLvlStrCache>
            </c:multiLvlStrRef>
          </c:cat>
          <c:val>
            <c:numRef>
              <c:f>NYuba!$AH$40:$AO$40</c:f>
              <c:numCache>
                <c:formatCode>0</c:formatCode>
                <c:ptCount val="8"/>
                <c:pt idx="0">
                  <c:v>21.525000000000006</c:v>
                </c:pt>
                <c:pt idx="1">
                  <c:v>10</c:v>
                </c:pt>
                <c:pt idx="2">
                  <c:v>1127.0935213696698</c:v>
                </c:pt>
                <c:pt idx="3">
                  <c:v>1102.5</c:v>
                </c:pt>
                <c:pt idx="4" formatCode="0.000">
                  <c:v>1.8820198074065102</c:v>
                </c:pt>
                <c:pt idx="5" formatCode="0.000">
                  <c:v>0.32473201866711943</c:v>
                </c:pt>
                <c:pt idx="6">
                  <c:v>8.0583333333329961</c:v>
                </c:pt>
                <c:pt idx="7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0D-4253-B697-665262EB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66432"/>
        <c:axId val="522766760"/>
      </c:barChart>
      <c:catAx>
        <c:axId val="522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760"/>
        <c:crosses val="autoZero"/>
        <c:auto val="1"/>
        <c:lblAlgn val="ctr"/>
        <c:lblOffset val="100"/>
        <c:noMultiLvlLbl val="0"/>
      </c:catAx>
      <c:valAx>
        <c:axId val="52276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454251</xdr:colOff>
      <xdr:row>50</xdr:row>
      <xdr:rowOff>25438</xdr:rowOff>
    </xdr:from>
    <xdr:to>
      <xdr:col>12</xdr:col>
      <xdr:colOff>263072</xdr:colOff>
      <xdr:row>76</xdr:row>
      <xdr:rowOff>156855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54428</xdr:colOff>
      <xdr:row>49</xdr:row>
      <xdr:rowOff>27214</xdr:rowOff>
    </xdr:from>
    <xdr:to>
      <xdr:col>24</xdr:col>
      <xdr:colOff>339499</xdr:colOff>
      <xdr:row>75</xdr:row>
      <xdr:rowOff>151720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36</xdr:col>
      <xdr:colOff>285070</xdr:colOff>
      <xdr:row>75</xdr:row>
      <xdr:rowOff>124506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49</xdr:row>
      <xdr:rowOff>0</xdr:rowOff>
    </xdr:from>
    <xdr:to>
      <xdr:col>49</xdr:col>
      <xdr:colOff>285070</xdr:colOff>
      <xdr:row>75</xdr:row>
      <xdr:rowOff>124506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78</xdr:row>
      <xdr:rowOff>0</xdr:rowOff>
    </xdr:from>
    <xdr:to>
      <xdr:col>24</xdr:col>
      <xdr:colOff>285071</xdr:colOff>
      <xdr:row>104</xdr:row>
      <xdr:rowOff>124506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78</xdr:row>
      <xdr:rowOff>35719</xdr:rowOff>
    </xdr:from>
    <xdr:to>
      <xdr:col>37</xdr:col>
      <xdr:colOff>582706</xdr:colOff>
      <xdr:row>104</xdr:row>
      <xdr:rowOff>160225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280147</xdr:colOff>
      <xdr:row>47</xdr:row>
      <xdr:rowOff>44824</xdr:rowOff>
    </xdr:from>
    <xdr:to>
      <xdr:col>24</xdr:col>
      <xdr:colOff>190500</xdr:colOff>
      <xdr:row>52</xdr:row>
      <xdr:rowOff>67236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3996147" y="8998324"/>
          <a:ext cx="2330824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Fall</a:t>
          </a:r>
          <a:r>
            <a:rPr lang="en-US" sz="1100" baseline="0"/>
            <a:t> Pulse  driven by magnitude =&gt; therefore chart is on a logarithmic scale </a:t>
          </a:r>
        </a:p>
      </xdr:txBody>
    </xdr:sp>
    <xdr:clientData/>
  </xdr:twoCellAnchor>
  <xdr:twoCellAnchor>
    <xdr:from>
      <xdr:col>12</xdr:col>
      <xdr:colOff>145677</xdr:colOff>
      <xdr:row>77</xdr:row>
      <xdr:rowOff>11206</xdr:rowOff>
    </xdr:from>
    <xdr:to>
      <xdr:col>16</xdr:col>
      <xdr:colOff>369795</xdr:colOff>
      <xdr:row>84</xdr:row>
      <xdr:rowOff>89647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9457765" y="14679706"/>
          <a:ext cx="2644589" cy="141194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Don't use </a:t>
          </a:r>
          <a:r>
            <a:rPr lang="en-US" sz="1100"/>
            <a:t>Peak Flow Magnitude Chart for reasons stated above in "Notes'</a:t>
          </a:r>
        </a:p>
      </xdr:txBody>
    </xdr:sp>
    <xdr:clientData/>
  </xdr:twoCellAnchor>
  <xdr:twoCellAnchor>
    <xdr:from>
      <xdr:col>33</xdr:col>
      <xdr:colOff>56029</xdr:colOff>
      <xdr:row>46</xdr:row>
      <xdr:rowOff>33618</xdr:rowOff>
    </xdr:from>
    <xdr:to>
      <xdr:col>36</xdr:col>
      <xdr:colOff>571500</xdr:colOff>
      <xdr:row>51</xdr:row>
      <xdr:rowOff>56030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2075588" y="8796618"/>
          <a:ext cx="2330824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Spring Recession </a:t>
          </a:r>
          <a:r>
            <a:rPr lang="en-US" sz="1100" baseline="0"/>
            <a:t> driven by magnitude =&gt; therefore chart is on a logarithmic scale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454251</xdr:colOff>
      <xdr:row>50</xdr:row>
      <xdr:rowOff>25438</xdr:rowOff>
    </xdr:from>
    <xdr:to>
      <xdr:col>12</xdr:col>
      <xdr:colOff>263072</xdr:colOff>
      <xdr:row>76</xdr:row>
      <xdr:rowOff>156855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144A1-512D-43F0-A8EE-DEAEEC7F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24</xdr:col>
      <xdr:colOff>285071</xdr:colOff>
      <xdr:row>75</xdr:row>
      <xdr:rowOff>124506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CFBC3-F983-4BDF-9939-DE345D4E0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36</xdr:col>
      <xdr:colOff>285070</xdr:colOff>
      <xdr:row>75</xdr:row>
      <xdr:rowOff>124506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49ECA-204F-42CA-B99E-F11DDB63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49</xdr:row>
      <xdr:rowOff>0</xdr:rowOff>
    </xdr:from>
    <xdr:to>
      <xdr:col>49</xdr:col>
      <xdr:colOff>285070</xdr:colOff>
      <xdr:row>75</xdr:row>
      <xdr:rowOff>124506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389A3-8FA4-424F-8C6E-DEA5A7662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78</xdr:row>
      <xdr:rowOff>0</xdr:rowOff>
    </xdr:from>
    <xdr:to>
      <xdr:col>24</xdr:col>
      <xdr:colOff>285071</xdr:colOff>
      <xdr:row>104</xdr:row>
      <xdr:rowOff>124506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301DD-C057-4558-B517-9F780447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78</xdr:row>
      <xdr:rowOff>35719</xdr:rowOff>
    </xdr:from>
    <xdr:to>
      <xdr:col>37</xdr:col>
      <xdr:colOff>582706</xdr:colOff>
      <xdr:row>104</xdr:row>
      <xdr:rowOff>160225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1D612-49D8-4EBC-ADA8-3BABD8334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280147</xdr:colOff>
      <xdr:row>47</xdr:row>
      <xdr:rowOff>44824</xdr:rowOff>
    </xdr:from>
    <xdr:to>
      <xdr:col>24</xdr:col>
      <xdr:colOff>190500</xdr:colOff>
      <xdr:row>52</xdr:row>
      <xdr:rowOff>67236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51216C5-11D9-4F4E-A37B-959A8E18B210}"/>
            </a:ext>
          </a:extLst>
        </xdr:cNvPr>
        <xdr:cNvSpPr txBox="1"/>
      </xdr:nvSpPr>
      <xdr:spPr>
        <a:xfrm>
          <a:off x="15120097" y="8998324"/>
          <a:ext cx="2348753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Fall</a:t>
          </a:r>
          <a:r>
            <a:rPr lang="en-US" sz="1100" baseline="0"/>
            <a:t> Pulse  driven by magnitude =&gt; therefore chart is on a logarithmic scale </a:t>
          </a:r>
        </a:p>
      </xdr:txBody>
    </xdr:sp>
    <xdr:clientData/>
  </xdr:twoCellAnchor>
  <xdr:twoCellAnchor>
    <xdr:from>
      <xdr:col>12</xdr:col>
      <xdr:colOff>145677</xdr:colOff>
      <xdr:row>77</xdr:row>
      <xdr:rowOff>11206</xdr:rowOff>
    </xdr:from>
    <xdr:to>
      <xdr:col>16</xdr:col>
      <xdr:colOff>369795</xdr:colOff>
      <xdr:row>84</xdr:row>
      <xdr:rowOff>89647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3625FD1-A433-4984-A523-FC6C7DDC8711}"/>
            </a:ext>
          </a:extLst>
        </xdr:cNvPr>
        <xdr:cNvSpPr txBox="1"/>
      </xdr:nvSpPr>
      <xdr:spPr>
        <a:xfrm>
          <a:off x="9594477" y="14679706"/>
          <a:ext cx="2662518" cy="141194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Don't use </a:t>
          </a:r>
          <a:r>
            <a:rPr lang="en-US" sz="1100"/>
            <a:t>Peak Flow Magnitude Chart for reasons stated above in "Notes'</a:t>
          </a:r>
        </a:p>
      </xdr:txBody>
    </xdr:sp>
    <xdr:clientData/>
  </xdr:twoCellAnchor>
  <xdr:twoCellAnchor>
    <xdr:from>
      <xdr:col>33</xdr:col>
      <xdr:colOff>56029</xdr:colOff>
      <xdr:row>46</xdr:row>
      <xdr:rowOff>33618</xdr:rowOff>
    </xdr:from>
    <xdr:to>
      <xdr:col>36</xdr:col>
      <xdr:colOff>571500</xdr:colOff>
      <xdr:row>51</xdr:row>
      <xdr:rowOff>56030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88B462F-001A-4AD4-99A3-3870C259D403}"/>
            </a:ext>
          </a:extLst>
        </xdr:cNvPr>
        <xdr:cNvSpPr txBox="1"/>
      </xdr:nvSpPr>
      <xdr:spPr>
        <a:xfrm>
          <a:off x="22820779" y="8796618"/>
          <a:ext cx="2344271" cy="9749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Spring Recession </a:t>
          </a:r>
          <a:r>
            <a:rPr lang="en-US" sz="1100" baseline="0"/>
            <a:t> driven by magnitude =&gt; therefore chart is on a logarithmic scale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B1" workbookViewId="0">
      <selection activeCell="E6" sqref="E6"/>
    </sheetView>
  </sheetViews>
  <sheetFormatPr defaultRowHeight="14.4" x14ac:dyDescent="0.3"/>
  <cols>
    <col min="1" max="1" width="16.5546875" bestFit="1" customWidth="1"/>
    <col min="2" max="2" width="16.109375" bestFit="1" customWidth="1"/>
  </cols>
  <sheetData>
    <row r="1" spans="1:12" x14ac:dyDescent="0.3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46</v>
      </c>
      <c r="L1" t="s">
        <v>43</v>
      </c>
    </row>
    <row r="2" spans="1:12" x14ac:dyDescent="0.3">
      <c r="A2" t="s">
        <v>8</v>
      </c>
      <c r="B2" t="s">
        <v>8</v>
      </c>
      <c r="C2">
        <v>14992951</v>
      </c>
      <c r="D2">
        <v>102.91500000000001</v>
      </c>
      <c r="E2">
        <v>126.41875</v>
      </c>
      <c r="F2">
        <v>153</v>
      </c>
      <c r="G2">
        <v>175.35</v>
      </c>
      <c r="H2">
        <v>195.4208333</v>
      </c>
      <c r="I2" t="s">
        <v>9</v>
      </c>
      <c r="J2" t="s">
        <v>47</v>
      </c>
      <c r="K2" t="s">
        <v>48</v>
      </c>
    </row>
    <row r="3" spans="1:12" x14ac:dyDescent="0.3">
      <c r="A3" t="s">
        <v>10</v>
      </c>
      <c r="B3" t="s">
        <v>10</v>
      </c>
      <c r="C3">
        <v>14992951</v>
      </c>
      <c r="D3">
        <v>48.40764386</v>
      </c>
      <c r="E3">
        <v>67.267351500000004</v>
      </c>
      <c r="F3">
        <v>98.589884119999994</v>
      </c>
      <c r="G3">
        <v>137.94440779999999</v>
      </c>
      <c r="H3">
        <v>177.50052170000001</v>
      </c>
      <c r="I3" t="s">
        <v>9</v>
      </c>
      <c r="J3" t="s">
        <v>47</v>
      </c>
      <c r="K3" t="s">
        <v>48</v>
      </c>
      <c r="L3" s="9"/>
    </row>
    <row r="4" spans="1:12" x14ac:dyDescent="0.3">
      <c r="A4" t="s">
        <v>11</v>
      </c>
      <c r="B4" t="s">
        <v>11</v>
      </c>
      <c r="C4">
        <v>14992951</v>
      </c>
      <c r="D4">
        <v>88.537914580000006</v>
      </c>
      <c r="E4">
        <v>122.2698261</v>
      </c>
      <c r="F4">
        <v>163.38589490000001</v>
      </c>
      <c r="G4">
        <v>223.47776959999999</v>
      </c>
      <c r="H4">
        <v>310.68731430000003</v>
      </c>
      <c r="I4" t="s">
        <v>9</v>
      </c>
      <c r="J4" t="s">
        <v>47</v>
      </c>
      <c r="K4" t="s">
        <v>49</v>
      </c>
      <c r="L4" s="9" t="s">
        <v>42</v>
      </c>
    </row>
    <row r="5" spans="1:12" x14ac:dyDescent="0.3">
      <c r="A5" t="s">
        <v>12</v>
      </c>
      <c r="B5" t="s">
        <v>12</v>
      </c>
      <c r="C5">
        <v>14992951</v>
      </c>
      <c r="D5">
        <v>273.97500000000002</v>
      </c>
      <c r="E5">
        <v>282.89999999999998</v>
      </c>
      <c r="F5">
        <v>297</v>
      </c>
      <c r="G5">
        <v>307.125</v>
      </c>
      <c r="H5">
        <v>320.6875</v>
      </c>
      <c r="I5" t="s">
        <v>9</v>
      </c>
      <c r="J5" t="s">
        <v>47</v>
      </c>
      <c r="K5" t="s">
        <v>48</v>
      </c>
      <c r="L5" s="9"/>
    </row>
    <row r="6" spans="1:12" x14ac:dyDescent="0.3">
      <c r="A6" t="s">
        <v>13</v>
      </c>
      <c r="B6" t="s">
        <v>13</v>
      </c>
      <c r="C6">
        <v>14992951</v>
      </c>
      <c r="D6">
        <v>2</v>
      </c>
      <c r="E6">
        <v>3</v>
      </c>
      <c r="F6">
        <v>4</v>
      </c>
      <c r="G6">
        <v>6</v>
      </c>
      <c r="H6">
        <v>8</v>
      </c>
      <c r="I6" t="s">
        <v>14</v>
      </c>
      <c r="J6" t="s">
        <v>47</v>
      </c>
      <c r="K6" t="s">
        <v>48</v>
      </c>
      <c r="L6" s="9"/>
    </row>
    <row r="7" spans="1:12" x14ac:dyDescent="0.3">
      <c r="A7" t="s">
        <v>15</v>
      </c>
      <c r="B7" t="s">
        <v>15</v>
      </c>
      <c r="C7">
        <v>14992951</v>
      </c>
      <c r="D7">
        <v>125.58700949999999</v>
      </c>
      <c r="E7">
        <v>180.9616762</v>
      </c>
      <c r="F7">
        <v>290.87131210000001</v>
      </c>
      <c r="G7">
        <v>442.77259040000001</v>
      </c>
      <c r="H7">
        <v>802.73940619999996</v>
      </c>
      <c r="I7" t="s">
        <v>9</v>
      </c>
      <c r="J7" t="s">
        <v>47</v>
      </c>
      <c r="K7" t="s">
        <v>48</v>
      </c>
      <c r="L7" s="9"/>
    </row>
    <row r="8" spans="1:12" x14ac:dyDescent="0.3">
      <c r="A8" t="s">
        <v>16</v>
      </c>
      <c r="B8" t="s">
        <v>16</v>
      </c>
      <c r="C8">
        <v>14992951</v>
      </c>
      <c r="D8">
        <v>7.6966666669999997</v>
      </c>
      <c r="E8">
        <v>13.5</v>
      </c>
      <c r="F8">
        <v>24.733333330000001</v>
      </c>
      <c r="G8">
        <v>29.3</v>
      </c>
      <c r="H8">
        <v>43.25</v>
      </c>
      <c r="I8" t="s">
        <v>9</v>
      </c>
      <c r="J8" t="s">
        <v>47</v>
      </c>
      <c r="K8" t="s">
        <v>48</v>
      </c>
      <c r="L8" s="9"/>
    </row>
    <row r="9" spans="1:12" x14ac:dyDescent="0.3">
      <c r="A9" t="s">
        <v>17</v>
      </c>
      <c r="B9" t="s">
        <v>17</v>
      </c>
      <c r="C9">
        <v>14992951</v>
      </c>
      <c r="D9">
        <v>11202.46054</v>
      </c>
      <c r="E9">
        <v>17550.614969999999</v>
      </c>
      <c r="F9">
        <v>26722.34878</v>
      </c>
      <c r="G9">
        <v>28718.73504</v>
      </c>
      <c r="H9">
        <v>33954.938580000002</v>
      </c>
      <c r="I9" t="s">
        <v>9</v>
      </c>
      <c r="J9" t="s">
        <v>47</v>
      </c>
      <c r="K9" t="s">
        <v>49</v>
      </c>
      <c r="L9" s="9" t="s">
        <v>44</v>
      </c>
    </row>
    <row r="10" spans="1:12" x14ac:dyDescent="0.3">
      <c r="A10" t="s">
        <v>18</v>
      </c>
      <c r="B10" t="s">
        <v>18</v>
      </c>
      <c r="C10">
        <v>14992951</v>
      </c>
      <c r="D10">
        <v>7731.03503</v>
      </c>
      <c r="E10">
        <v>11770.60536</v>
      </c>
      <c r="F10">
        <v>18220.212019999999</v>
      </c>
      <c r="G10">
        <v>18809.104530000001</v>
      </c>
      <c r="H10">
        <v>22905.37299</v>
      </c>
      <c r="I10" t="s">
        <v>9</v>
      </c>
      <c r="J10" t="s">
        <v>47</v>
      </c>
      <c r="K10" t="s">
        <v>49</v>
      </c>
      <c r="L10" s="9" t="s">
        <v>44</v>
      </c>
    </row>
    <row r="11" spans="1:12" x14ac:dyDescent="0.3">
      <c r="A11" t="s">
        <v>19</v>
      </c>
      <c r="B11" t="s">
        <v>19</v>
      </c>
      <c r="C11">
        <v>14992951</v>
      </c>
      <c r="D11">
        <v>3450.133452</v>
      </c>
      <c r="E11">
        <v>6624.4597439999998</v>
      </c>
      <c r="F11">
        <v>7697.8684350000003</v>
      </c>
      <c r="G11">
        <v>8082.9066059999996</v>
      </c>
      <c r="H11">
        <v>8082.9066059999996</v>
      </c>
      <c r="I11" t="s">
        <v>9</v>
      </c>
      <c r="J11" t="s">
        <v>47</v>
      </c>
      <c r="K11" t="s">
        <v>49</v>
      </c>
      <c r="L11" s="9" t="s">
        <v>42</v>
      </c>
    </row>
    <row r="12" spans="1:12" x14ac:dyDescent="0.3">
      <c r="A12" t="s">
        <v>20</v>
      </c>
      <c r="B12" t="s">
        <v>20</v>
      </c>
      <c r="C12">
        <v>14992951</v>
      </c>
      <c r="D12">
        <v>1</v>
      </c>
      <c r="E12">
        <v>1</v>
      </c>
      <c r="F12">
        <v>1</v>
      </c>
      <c r="G12">
        <v>2</v>
      </c>
      <c r="H12">
        <v>4</v>
      </c>
      <c r="I12" t="s">
        <v>14</v>
      </c>
      <c r="J12" t="s">
        <v>47</v>
      </c>
      <c r="K12" t="s">
        <v>48</v>
      </c>
      <c r="L12" s="9"/>
    </row>
    <row r="13" spans="1:12" x14ac:dyDescent="0.3">
      <c r="A13" t="s">
        <v>21</v>
      </c>
      <c r="B13" t="s">
        <v>21</v>
      </c>
      <c r="C13">
        <v>14992951</v>
      </c>
      <c r="D13">
        <v>1</v>
      </c>
      <c r="E13">
        <v>1</v>
      </c>
      <c r="F13">
        <v>2</v>
      </c>
      <c r="G13">
        <v>3</v>
      </c>
      <c r="H13">
        <v>6</v>
      </c>
      <c r="I13" t="s">
        <v>14</v>
      </c>
      <c r="J13" t="s">
        <v>47</v>
      </c>
      <c r="K13" t="s">
        <v>48</v>
      </c>
      <c r="L13" s="9"/>
    </row>
    <row r="14" spans="1:12" x14ac:dyDescent="0.3">
      <c r="A14" t="s">
        <v>22</v>
      </c>
      <c r="B14" t="s">
        <v>22</v>
      </c>
      <c r="C14">
        <v>14992951</v>
      </c>
      <c r="D14">
        <v>1</v>
      </c>
      <c r="E14">
        <v>1</v>
      </c>
      <c r="F14">
        <v>4</v>
      </c>
      <c r="G14">
        <v>10</v>
      </c>
      <c r="H14">
        <v>29</v>
      </c>
      <c r="I14" t="s">
        <v>14</v>
      </c>
      <c r="J14" t="s">
        <v>47</v>
      </c>
      <c r="K14" t="s">
        <v>49</v>
      </c>
      <c r="L14" s="9" t="s">
        <v>42</v>
      </c>
    </row>
    <row r="15" spans="1:12" x14ac:dyDescent="0.3">
      <c r="A15" t="s">
        <v>23</v>
      </c>
      <c r="B15" t="s">
        <v>23</v>
      </c>
      <c r="C15">
        <v>14992951</v>
      </c>
      <c r="D15">
        <v>1</v>
      </c>
      <c r="E15">
        <v>1</v>
      </c>
      <c r="F15">
        <v>1</v>
      </c>
      <c r="G15">
        <v>1</v>
      </c>
      <c r="H15">
        <v>2</v>
      </c>
      <c r="I15" t="s">
        <v>14</v>
      </c>
      <c r="J15" t="s">
        <v>47</v>
      </c>
      <c r="K15" t="s">
        <v>48</v>
      </c>
      <c r="L15" s="9"/>
    </row>
    <row r="16" spans="1:12" x14ac:dyDescent="0.3">
      <c r="A16" t="s">
        <v>24</v>
      </c>
      <c r="B16" t="s">
        <v>24</v>
      </c>
      <c r="C16">
        <v>14992951</v>
      </c>
      <c r="D16">
        <v>1</v>
      </c>
      <c r="E16">
        <v>1</v>
      </c>
      <c r="F16">
        <v>1</v>
      </c>
      <c r="G16">
        <v>2</v>
      </c>
      <c r="H16">
        <v>3</v>
      </c>
      <c r="I16" t="s">
        <v>14</v>
      </c>
      <c r="J16" t="s">
        <v>47</v>
      </c>
      <c r="K16" t="s">
        <v>48</v>
      </c>
      <c r="L16" s="9"/>
    </row>
    <row r="17" spans="1:12" x14ac:dyDescent="0.3">
      <c r="A17" t="s">
        <v>25</v>
      </c>
      <c r="B17" t="s">
        <v>25</v>
      </c>
      <c r="C17">
        <v>14992951</v>
      </c>
      <c r="D17">
        <v>1</v>
      </c>
      <c r="E17">
        <v>1</v>
      </c>
      <c r="F17">
        <v>2</v>
      </c>
      <c r="G17">
        <v>3</v>
      </c>
      <c r="H17">
        <v>5</v>
      </c>
      <c r="I17" t="s">
        <v>14</v>
      </c>
      <c r="J17" t="s">
        <v>47</v>
      </c>
      <c r="K17" t="s">
        <v>49</v>
      </c>
      <c r="L17" s="9" t="s">
        <v>42</v>
      </c>
    </row>
    <row r="18" spans="1:12" x14ac:dyDescent="0.3">
      <c r="A18" t="s">
        <v>26</v>
      </c>
      <c r="B18" t="s">
        <v>26</v>
      </c>
      <c r="C18">
        <v>14992951</v>
      </c>
      <c r="D18">
        <v>47.122500000000002</v>
      </c>
      <c r="E18">
        <v>59.537500000000001</v>
      </c>
      <c r="F18">
        <v>72.474999999999994</v>
      </c>
      <c r="G18">
        <v>94.637500000000003</v>
      </c>
      <c r="H18">
        <v>120.82</v>
      </c>
      <c r="I18" t="s">
        <v>9</v>
      </c>
      <c r="J18" t="s">
        <v>47</v>
      </c>
      <c r="K18" t="s">
        <v>48</v>
      </c>
      <c r="L18" s="9"/>
    </row>
    <row r="19" spans="1:12" x14ac:dyDescent="0.3">
      <c r="A19" t="s">
        <v>27</v>
      </c>
      <c r="B19" t="s">
        <v>27</v>
      </c>
      <c r="C19">
        <v>14992951</v>
      </c>
      <c r="D19">
        <v>1098.6265209999999</v>
      </c>
      <c r="E19">
        <v>1735.7884489999999</v>
      </c>
      <c r="F19">
        <v>2399.3805299999999</v>
      </c>
      <c r="G19">
        <v>3615.4028010000002</v>
      </c>
      <c r="H19">
        <v>5515.9651190000004</v>
      </c>
      <c r="I19" t="s">
        <v>9</v>
      </c>
      <c r="J19" t="s">
        <v>47</v>
      </c>
      <c r="K19" t="s">
        <v>48</v>
      </c>
      <c r="L19" s="9"/>
    </row>
    <row r="20" spans="1:12" x14ac:dyDescent="0.3">
      <c r="A20" t="s">
        <v>28</v>
      </c>
      <c r="B20" t="s">
        <v>28</v>
      </c>
      <c r="C20">
        <v>14992951</v>
      </c>
      <c r="D20">
        <v>3.8457050999999999E-2</v>
      </c>
      <c r="E20">
        <v>4.8633428999999999E-2</v>
      </c>
      <c r="F20">
        <v>6.25E-2</v>
      </c>
      <c r="G20">
        <v>8.1320197999999996E-2</v>
      </c>
      <c r="H20">
        <v>0.11411170499999999</v>
      </c>
      <c r="I20" t="s">
        <v>14</v>
      </c>
      <c r="J20" t="s">
        <v>47</v>
      </c>
      <c r="K20" t="s">
        <v>48</v>
      </c>
      <c r="L20" s="9"/>
    </row>
    <row r="21" spans="1:12" x14ac:dyDescent="0.3">
      <c r="A21" t="s">
        <v>29</v>
      </c>
      <c r="B21" t="s">
        <v>29</v>
      </c>
      <c r="C21">
        <v>14992951</v>
      </c>
      <c r="D21">
        <v>164.095</v>
      </c>
      <c r="E21">
        <v>191.29166670000001</v>
      </c>
      <c r="F21">
        <v>220.65</v>
      </c>
      <c r="G21">
        <v>235.9</v>
      </c>
      <c r="H21">
        <v>244.255</v>
      </c>
      <c r="I21" t="s">
        <v>9</v>
      </c>
      <c r="J21" t="s">
        <v>47</v>
      </c>
      <c r="K21" t="s">
        <v>48</v>
      </c>
      <c r="L21" s="9"/>
    </row>
    <row r="22" spans="1:12" x14ac:dyDescent="0.3">
      <c r="A22" t="s">
        <v>30</v>
      </c>
      <c r="B22" t="s">
        <v>30</v>
      </c>
      <c r="C22">
        <v>14992951</v>
      </c>
      <c r="D22">
        <v>76.224999999999994</v>
      </c>
      <c r="E22">
        <v>109</v>
      </c>
      <c r="F22">
        <v>141.17500000000001</v>
      </c>
      <c r="G22">
        <v>164.70625000000001</v>
      </c>
      <c r="H22">
        <v>189.0133333</v>
      </c>
      <c r="I22" t="s">
        <v>9</v>
      </c>
      <c r="J22" t="s">
        <v>47</v>
      </c>
      <c r="K22" t="s">
        <v>49</v>
      </c>
      <c r="L22" s="9" t="s">
        <v>42</v>
      </c>
    </row>
    <row r="23" spans="1:12" x14ac:dyDescent="0.3">
      <c r="A23" t="s">
        <v>31</v>
      </c>
      <c r="B23" t="s">
        <v>31</v>
      </c>
      <c r="C23">
        <v>14992951</v>
      </c>
      <c r="D23">
        <v>147.04013069999999</v>
      </c>
      <c r="E23">
        <v>183.31532989999999</v>
      </c>
      <c r="F23">
        <v>271.0686637</v>
      </c>
      <c r="G23">
        <v>414.73465970000001</v>
      </c>
      <c r="H23">
        <v>554.61355760000004</v>
      </c>
      <c r="I23" t="s">
        <v>9</v>
      </c>
      <c r="J23" t="s">
        <v>47</v>
      </c>
      <c r="K23" t="s">
        <v>48</v>
      </c>
      <c r="L23" s="9"/>
    </row>
    <row r="24" spans="1:12" x14ac:dyDescent="0.3">
      <c r="A24" t="s">
        <v>32</v>
      </c>
      <c r="B24" t="s">
        <v>32</v>
      </c>
      <c r="C24">
        <v>14992951</v>
      </c>
      <c r="D24">
        <v>379.09613300000001</v>
      </c>
      <c r="E24">
        <v>560.41328969999995</v>
      </c>
      <c r="F24">
        <v>901.93096600000001</v>
      </c>
      <c r="G24">
        <v>1107.9840469999999</v>
      </c>
      <c r="H24">
        <v>1382.04106</v>
      </c>
      <c r="I24" t="s">
        <v>9</v>
      </c>
      <c r="J24" t="s">
        <v>47</v>
      </c>
      <c r="K24" t="s">
        <v>49</v>
      </c>
      <c r="L24" s="9" t="s">
        <v>42</v>
      </c>
    </row>
    <row r="25" spans="1:12" x14ac:dyDescent="0.3">
      <c r="A25" t="s">
        <v>33</v>
      </c>
      <c r="B25" t="s">
        <v>33</v>
      </c>
      <c r="C25">
        <v>14992951</v>
      </c>
      <c r="D25">
        <v>50.445</v>
      </c>
      <c r="E25">
        <v>60.3125</v>
      </c>
      <c r="F25">
        <v>73.625</v>
      </c>
      <c r="G25">
        <v>89.025000000000006</v>
      </c>
      <c r="H25">
        <v>107.49250000000001</v>
      </c>
      <c r="I25" t="s">
        <v>9</v>
      </c>
      <c r="J25" t="s">
        <v>47</v>
      </c>
      <c r="K25" t="s">
        <v>48</v>
      </c>
      <c r="L25" s="9"/>
    </row>
    <row r="26" spans="1:12" x14ac:dyDescent="0.3">
      <c r="B26" t="s">
        <v>8</v>
      </c>
      <c r="C26">
        <v>8058675</v>
      </c>
      <c r="D26">
        <v>90.97</v>
      </c>
      <c r="E26">
        <v>117.97499999999999</v>
      </c>
      <c r="F26">
        <v>145.22499999999999</v>
      </c>
      <c r="G26">
        <v>174.26249999999999</v>
      </c>
      <c r="H26">
        <v>195.83</v>
      </c>
      <c r="I26" t="s">
        <v>9</v>
      </c>
      <c r="J26" t="s">
        <v>47</v>
      </c>
      <c r="K26" t="s">
        <v>48</v>
      </c>
    </row>
    <row r="27" spans="1:12" x14ac:dyDescent="0.3">
      <c r="B27" t="s">
        <v>10</v>
      </c>
      <c r="C27">
        <v>8058675</v>
      </c>
      <c r="D27">
        <v>44.304669111265703</v>
      </c>
      <c r="E27">
        <v>66.056357307731801</v>
      </c>
      <c r="F27">
        <v>99.836326454166894</v>
      </c>
      <c r="G27">
        <v>140.476619102586</v>
      </c>
      <c r="H27">
        <v>163.61380647123701</v>
      </c>
      <c r="I27" t="s">
        <v>9</v>
      </c>
      <c r="J27" t="s">
        <v>47</v>
      </c>
      <c r="K27" t="s">
        <v>48</v>
      </c>
    </row>
    <row r="28" spans="1:12" x14ac:dyDescent="0.3">
      <c r="B28" t="s">
        <v>11</v>
      </c>
      <c r="C28">
        <v>8058675</v>
      </c>
      <c r="D28">
        <v>83.175203397762402</v>
      </c>
      <c r="E28">
        <v>119.82817781297901</v>
      </c>
      <c r="F28">
        <v>182.01780273779301</v>
      </c>
      <c r="G28">
        <v>266.07434156633002</v>
      </c>
      <c r="H28">
        <v>375.579798181569</v>
      </c>
      <c r="I28" t="s">
        <v>9</v>
      </c>
      <c r="J28" t="s">
        <v>47</v>
      </c>
      <c r="K28" t="s">
        <v>49</v>
      </c>
      <c r="L28" t="s">
        <v>42</v>
      </c>
    </row>
    <row r="29" spans="1:12" x14ac:dyDescent="0.3">
      <c r="B29" t="s">
        <v>12</v>
      </c>
      <c r="C29">
        <v>8058675</v>
      </c>
      <c r="D29">
        <v>278.82</v>
      </c>
      <c r="E29">
        <v>287.95833333333297</v>
      </c>
      <c r="F29">
        <v>301.25</v>
      </c>
      <c r="G29">
        <v>309.55833333333402</v>
      </c>
      <c r="H29">
        <v>321.62916666666598</v>
      </c>
      <c r="I29" t="s">
        <v>9</v>
      </c>
      <c r="J29" t="s">
        <v>47</v>
      </c>
      <c r="K29" t="s">
        <v>48</v>
      </c>
    </row>
    <row r="30" spans="1:12" x14ac:dyDescent="0.3">
      <c r="B30" t="s">
        <v>13</v>
      </c>
      <c r="C30">
        <v>8058675</v>
      </c>
      <c r="D30">
        <v>2</v>
      </c>
      <c r="E30">
        <v>3</v>
      </c>
      <c r="F30">
        <v>4</v>
      </c>
      <c r="G30">
        <v>6</v>
      </c>
      <c r="H30">
        <v>8</v>
      </c>
      <c r="I30" t="s">
        <v>14</v>
      </c>
      <c r="J30" t="s">
        <v>47</v>
      </c>
      <c r="K30" t="s">
        <v>48</v>
      </c>
    </row>
    <row r="31" spans="1:12" x14ac:dyDescent="0.3">
      <c r="B31" t="s">
        <v>15</v>
      </c>
      <c r="C31">
        <v>8058675</v>
      </c>
      <c r="D31">
        <v>129.82213015509001</v>
      </c>
      <c r="E31">
        <v>195.54572914962799</v>
      </c>
      <c r="F31">
        <v>304.11627369389799</v>
      </c>
      <c r="G31">
        <v>504.01974356101903</v>
      </c>
      <c r="H31">
        <v>929.44046688643596</v>
      </c>
      <c r="I31" t="s">
        <v>9</v>
      </c>
      <c r="J31" t="s">
        <v>47</v>
      </c>
      <c r="K31" t="s">
        <v>48</v>
      </c>
    </row>
    <row r="32" spans="1:12" x14ac:dyDescent="0.3">
      <c r="B32" t="s">
        <v>16</v>
      </c>
      <c r="C32">
        <v>8058675</v>
      </c>
      <c r="D32">
        <v>8.16</v>
      </c>
      <c r="E32">
        <v>14</v>
      </c>
      <c r="F32">
        <v>23.2</v>
      </c>
      <c r="G32">
        <v>29.808333333333401</v>
      </c>
      <c r="H32">
        <v>43.755000000000003</v>
      </c>
      <c r="I32" t="s">
        <v>9</v>
      </c>
      <c r="J32" t="s">
        <v>47</v>
      </c>
      <c r="K32" t="s">
        <v>48</v>
      </c>
    </row>
    <row r="33" spans="2:12" x14ac:dyDescent="0.3">
      <c r="B33" t="s">
        <v>17</v>
      </c>
      <c r="C33">
        <v>8058675</v>
      </c>
      <c r="D33">
        <v>14857.8529029987</v>
      </c>
      <c r="E33">
        <v>21801.984447258801</v>
      </c>
      <c r="F33">
        <v>21801.984447258801</v>
      </c>
      <c r="G33">
        <v>21825.194873867</v>
      </c>
      <c r="H33">
        <v>25276.002733163899</v>
      </c>
      <c r="I33" t="s">
        <v>9</v>
      </c>
      <c r="J33" t="s">
        <v>47</v>
      </c>
      <c r="K33" t="s">
        <v>49</v>
      </c>
      <c r="L33" t="s">
        <v>44</v>
      </c>
    </row>
    <row r="34" spans="2:12" x14ac:dyDescent="0.3">
      <c r="B34" t="s">
        <v>18</v>
      </c>
      <c r="C34">
        <v>8058675</v>
      </c>
      <c r="D34">
        <v>8697.9684533780201</v>
      </c>
      <c r="E34">
        <v>11953.0482482238</v>
      </c>
      <c r="F34">
        <v>15090.3649766788</v>
      </c>
      <c r="G34">
        <v>15090.3649766788</v>
      </c>
      <c r="H34">
        <v>18687.825303028501</v>
      </c>
      <c r="I34" t="s">
        <v>9</v>
      </c>
      <c r="J34" t="s">
        <v>47</v>
      </c>
      <c r="K34" t="s">
        <v>49</v>
      </c>
      <c r="L34" t="s">
        <v>44</v>
      </c>
    </row>
    <row r="35" spans="2:12" x14ac:dyDescent="0.3">
      <c r="B35" t="s">
        <v>19</v>
      </c>
      <c r="C35">
        <v>8058675</v>
      </c>
      <c r="D35">
        <v>3303.62654913181</v>
      </c>
      <c r="E35">
        <v>5113.5547303965304</v>
      </c>
      <c r="F35">
        <v>6241.4802216283597</v>
      </c>
      <c r="G35">
        <v>6594.6075912643</v>
      </c>
      <c r="H35">
        <v>13281.649288065901</v>
      </c>
      <c r="I35" t="s">
        <v>9</v>
      </c>
      <c r="J35" t="s">
        <v>47</v>
      </c>
      <c r="K35" t="s">
        <v>49</v>
      </c>
      <c r="L35" t="s">
        <v>42</v>
      </c>
    </row>
    <row r="36" spans="2:12" x14ac:dyDescent="0.3">
      <c r="B36" t="s">
        <v>20</v>
      </c>
      <c r="C36">
        <v>8058675</v>
      </c>
      <c r="D36">
        <v>1</v>
      </c>
      <c r="E36">
        <v>1</v>
      </c>
      <c r="F36">
        <v>1</v>
      </c>
      <c r="G36">
        <v>2</v>
      </c>
      <c r="H36">
        <v>4</v>
      </c>
      <c r="I36" t="s">
        <v>14</v>
      </c>
      <c r="J36" t="s">
        <v>47</v>
      </c>
      <c r="K36" t="s">
        <v>48</v>
      </c>
    </row>
    <row r="37" spans="2:12" x14ac:dyDescent="0.3">
      <c r="B37" t="s">
        <v>21</v>
      </c>
      <c r="C37">
        <v>8058675</v>
      </c>
      <c r="D37">
        <v>1</v>
      </c>
      <c r="E37">
        <v>1</v>
      </c>
      <c r="F37">
        <v>2</v>
      </c>
      <c r="G37">
        <v>3</v>
      </c>
      <c r="H37">
        <v>6</v>
      </c>
      <c r="I37" t="s">
        <v>14</v>
      </c>
      <c r="J37" t="s">
        <v>47</v>
      </c>
      <c r="K37" t="s">
        <v>48</v>
      </c>
    </row>
    <row r="38" spans="2:12" x14ac:dyDescent="0.3">
      <c r="B38" t="s">
        <v>22</v>
      </c>
      <c r="C38">
        <v>8058675</v>
      </c>
      <c r="D38">
        <v>1</v>
      </c>
      <c r="E38">
        <v>1</v>
      </c>
      <c r="F38">
        <v>4</v>
      </c>
      <c r="G38">
        <v>10</v>
      </c>
      <c r="H38">
        <v>29</v>
      </c>
      <c r="I38" t="s">
        <v>14</v>
      </c>
      <c r="J38" t="s">
        <v>47</v>
      </c>
      <c r="K38" t="s">
        <v>49</v>
      </c>
      <c r="L38" t="s">
        <v>42</v>
      </c>
    </row>
    <row r="39" spans="2:12" x14ac:dyDescent="0.3">
      <c r="B39" t="s">
        <v>23</v>
      </c>
      <c r="C39">
        <v>8058675</v>
      </c>
      <c r="D39">
        <v>1</v>
      </c>
      <c r="E39">
        <v>1</v>
      </c>
      <c r="F39">
        <v>1</v>
      </c>
      <c r="G39">
        <v>1</v>
      </c>
      <c r="H39">
        <v>2</v>
      </c>
      <c r="I39" t="s">
        <v>14</v>
      </c>
      <c r="J39" t="s">
        <v>47</v>
      </c>
      <c r="K39" t="s">
        <v>48</v>
      </c>
    </row>
    <row r="40" spans="2:12" x14ac:dyDescent="0.3">
      <c r="B40" t="s">
        <v>24</v>
      </c>
      <c r="C40">
        <v>8058675</v>
      </c>
      <c r="D40">
        <v>1</v>
      </c>
      <c r="E40">
        <v>1</v>
      </c>
      <c r="F40">
        <v>1</v>
      </c>
      <c r="G40">
        <v>2</v>
      </c>
      <c r="H40">
        <v>3</v>
      </c>
      <c r="I40" t="s">
        <v>14</v>
      </c>
      <c r="J40" t="s">
        <v>47</v>
      </c>
      <c r="K40" t="s">
        <v>48</v>
      </c>
    </row>
    <row r="41" spans="2:12" x14ac:dyDescent="0.3">
      <c r="B41" t="s">
        <v>25</v>
      </c>
      <c r="C41">
        <v>8058675</v>
      </c>
      <c r="D41">
        <v>1</v>
      </c>
      <c r="E41">
        <v>1</v>
      </c>
      <c r="F41">
        <v>2</v>
      </c>
      <c r="G41">
        <v>3</v>
      </c>
      <c r="H41">
        <v>5</v>
      </c>
      <c r="I41" t="s">
        <v>14</v>
      </c>
      <c r="J41" t="s">
        <v>47</v>
      </c>
      <c r="K41" t="s">
        <v>49</v>
      </c>
      <c r="L41" t="s">
        <v>42</v>
      </c>
    </row>
    <row r="42" spans="2:12" x14ac:dyDescent="0.3">
      <c r="B42" t="s">
        <v>26</v>
      </c>
      <c r="C42">
        <v>8058675</v>
      </c>
      <c r="D42">
        <v>46.973333333333301</v>
      </c>
      <c r="E42">
        <v>56.5</v>
      </c>
      <c r="F42">
        <v>70.516666666666694</v>
      </c>
      <c r="G42">
        <v>92.0416666666667</v>
      </c>
      <c r="H42">
        <v>122.7075</v>
      </c>
      <c r="I42" t="s">
        <v>9</v>
      </c>
      <c r="J42" t="s">
        <v>47</v>
      </c>
      <c r="K42" t="s">
        <v>48</v>
      </c>
    </row>
    <row r="43" spans="2:12" x14ac:dyDescent="0.3">
      <c r="B43" t="s">
        <v>27</v>
      </c>
      <c r="C43">
        <v>8058675</v>
      </c>
      <c r="D43">
        <v>1473.1558504423599</v>
      </c>
      <c r="E43">
        <v>1926.9992234671299</v>
      </c>
      <c r="F43">
        <v>2725.6990302754102</v>
      </c>
      <c r="G43">
        <v>3852.79255164508</v>
      </c>
      <c r="H43">
        <v>6662.3377953171203</v>
      </c>
      <c r="I43" t="s">
        <v>9</v>
      </c>
      <c r="J43" t="s">
        <v>47</v>
      </c>
      <c r="K43" t="s">
        <v>48</v>
      </c>
    </row>
    <row r="44" spans="2:12" x14ac:dyDescent="0.3">
      <c r="B44" t="s">
        <v>28</v>
      </c>
      <c r="C44">
        <v>8058675</v>
      </c>
      <c r="D44">
        <v>3.8457051162390003E-2</v>
      </c>
      <c r="E44">
        <v>4.8633428851957101E-2</v>
      </c>
      <c r="F44">
        <v>6.2500000000000097E-2</v>
      </c>
      <c r="G44">
        <v>8.1320198074065195E-2</v>
      </c>
      <c r="H44">
        <v>0.114111705288176</v>
      </c>
      <c r="I44" t="s">
        <v>14</v>
      </c>
      <c r="J44" t="s">
        <v>47</v>
      </c>
      <c r="K44" t="s">
        <v>48</v>
      </c>
    </row>
    <row r="45" spans="2:12" x14ac:dyDescent="0.3">
      <c r="B45" t="s">
        <v>29</v>
      </c>
      <c r="C45">
        <v>8058675</v>
      </c>
      <c r="D45">
        <v>172.11250000000001</v>
      </c>
      <c r="E45">
        <v>206.25</v>
      </c>
      <c r="F45">
        <v>230.55833333333399</v>
      </c>
      <c r="G45">
        <v>238.61666666666699</v>
      </c>
      <c r="H45">
        <v>249.00333333333401</v>
      </c>
      <c r="I45" t="s">
        <v>9</v>
      </c>
      <c r="J45" t="s">
        <v>47</v>
      </c>
      <c r="K45" t="s">
        <v>48</v>
      </c>
    </row>
    <row r="46" spans="2:12" x14ac:dyDescent="0.3">
      <c r="B46" t="s">
        <v>30</v>
      </c>
      <c r="C46">
        <v>8058675</v>
      </c>
      <c r="D46">
        <v>70.408333333333402</v>
      </c>
      <c r="E46">
        <v>101.45</v>
      </c>
      <c r="F46">
        <v>139.38749999999999</v>
      </c>
      <c r="G46">
        <v>176</v>
      </c>
      <c r="H46">
        <v>197.83</v>
      </c>
      <c r="I46" t="s">
        <v>9</v>
      </c>
      <c r="J46" t="s">
        <v>47</v>
      </c>
      <c r="K46" t="s">
        <v>49</v>
      </c>
      <c r="L46" t="s">
        <v>42</v>
      </c>
    </row>
    <row r="47" spans="2:12" x14ac:dyDescent="0.3">
      <c r="B47" t="s">
        <v>31</v>
      </c>
      <c r="C47">
        <v>8058675</v>
      </c>
      <c r="D47">
        <v>156.397706519964</v>
      </c>
      <c r="E47">
        <v>232.89150930204599</v>
      </c>
      <c r="F47">
        <v>380.804185630147</v>
      </c>
      <c r="G47">
        <v>525.57673148738502</v>
      </c>
      <c r="H47">
        <v>648.28578798694798</v>
      </c>
      <c r="I47" t="s">
        <v>9</v>
      </c>
      <c r="J47" t="s">
        <v>47</v>
      </c>
      <c r="K47" t="s">
        <v>48</v>
      </c>
    </row>
    <row r="48" spans="2:12" x14ac:dyDescent="0.3">
      <c r="B48" t="s">
        <v>32</v>
      </c>
      <c r="C48">
        <v>8058675</v>
      </c>
      <c r="D48">
        <v>525.99423616484899</v>
      </c>
      <c r="E48">
        <v>712.84526837297994</v>
      </c>
      <c r="F48">
        <v>943.50378891854905</v>
      </c>
      <c r="G48">
        <v>1230.8969202262199</v>
      </c>
      <c r="H48">
        <v>1504.3086368489801</v>
      </c>
      <c r="I48" t="s">
        <v>9</v>
      </c>
      <c r="J48" t="s">
        <v>47</v>
      </c>
      <c r="K48" t="s">
        <v>49</v>
      </c>
      <c r="L48" t="s">
        <v>42</v>
      </c>
    </row>
    <row r="49" spans="2:11" x14ac:dyDescent="0.3">
      <c r="B49" t="s">
        <v>33</v>
      </c>
      <c r="C49">
        <v>8058675</v>
      </c>
      <c r="D49">
        <v>48.575000000000003</v>
      </c>
      <c r="E49">
        <v>59.575000000000003</v>
      </c>
      <c r="F49">
        <v>72.1458333333333</v>
      </c>
      <c r="G49">
        <v>93</v>
      </c>
      <c r="H49">
        <v>107.075</v>
      </c>
      <c r="I49" t="s">
        <v>9</v>
      </c>
      <c r="J49" t="s">
        <v>47</v>
      </c>
      <c r="K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1"/>
  <sheetViews>
    <sheetView zoomScale="70" zoomScaleNormal="70" workbookViewId="0">
      <pane xSplit="1" topLeftCell="B1" activePane="topRight" state="frozen"/>
      <selection activeCell="A25" sqref="A25"/>
      <selection pane="topRight" activeCell="E19" sqref="E19"/>
    </sheetView>
  </sheetViews>
  <sheetFormatPr defaultRowHeight="14.4" x14ac:dyDescent="0.3"/>
  <cols>
    <col min="1" max="1" width="16.5546875" bestFit="1" customWidth="1"/>
    <col min="2" max="2" width="13.33203125" customWidth="1"/>
    <col min="3" max="7" width="10.5546875" bestFit="1" customWidth="1"/>
    <col min="11" max="11" width="20.44140625" customWidth="1"/>
    <col min="12" max="12" width="11.109375" bestFit="1" customWidth="1"/>
    <col min="19" max="19" width="16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43</v>
      </c>
    </row>
    <row r="2" spans="1:20" x14ac:dyDescent="0.3">
      <c r="A2" t="s">
        <v>8</v>
      </c>
      <c r="B2">
        <v>14992951</v>
      </c>
      <c r="C2">
        <v>102.91500000000001</v>
      </c>
      <c r="D2">
        <v>126.41875</v>
      </c>
      <c r="E2">
        <v>153</v>
      </c>
      <c r="F2">
        <v>175.35</v>
      </c>
      <c r="G2">
        <v>195.4208333</v>
      </c>
      <c r="H2" t="s">
        <v>9</v>
      </c>
      <c r="I2" t="s">
        <v>41</v>
      </c>
      <c r="K2" t="s">
        <v>8</v>
      </c>
      <c r="L2">
        <v>14992951</v>
      </c>
      <c r="M2">
        <v>107.6</v>
      </c>
      <c r="N2">
        <v>121.5</v>
      </c>
      <c r="O2">
        <v>141</v>
      </c>
      <c r="P2">
        <v>173.5</v>
      </c>
      <c r="Q2">
        <v>191</v>
      </c>
      <c r="R2" t="s">
        <v>14</v>
      </c>
      <c r="S2" t="s">
        <v>50</v>
      </c>
    </row>
    <row r="3" spans="1:20" x14ac:dyDescent="0.3">
      <c r="A3" t="s">
        <v>10</v>
      </c>
      <c r="B3">
        <v>14992951</v>
      </c>
      <c r="C3">
        <v>48.40764386</v>
      </c>
      <c r="D3">
        <v>67.267351500000004</v>
      </c>
      <c r="E3">
        <v>98.589884119999994</v>
      </c>
      <c r="F3">
        <v>137.94440779999999</v>
      </c>
      <c r="G3">
        <v>177.50052170000001</v>
      </c>
      <c r="H3" t="s">
        <v>9</v>
      </c>
      <c r="I3" t="s">
        <v>41</v>
      </c>
      <c r="K3" t="s">
        <v>10</v>
      </c>
      <c r="L3">
        <v>14992951</v>
      </c>
      <c r="M3">
        <v>35.18</v>
      </c>
      <c r="N3">
        <v>43</v>
      </c>
      <c r="O3">
        <v>61.8</v>
      </c>
      <c r="P3">
        <v>74</v>
      </c>
      <c r="Q3">
        <v>88.2</v>
      </c>
      <c r="R3" t="s">
        <v>14</v>
      </c>
      <c r="S3" t="s">
        <v>50</v>
      </c>
      <c r="T3" s="9"/>
    </row>
    <row r="4" spans="1:20" x14ac:dyDescent="0.3">
      <c r="A4" t="s">
        <v>11</v>
      </c>
      <c r="B4">
        <v>14992951</v>
      </c>
      <c r="C4">
        <v>88.537914580000006</v>
      </c>
      <c r="D4">
        <v>122.2698261</v>
      </c>
      <c r="E4">
        <v>163.38589490000001</v>
      </c>
      <c r="F4">
        <v>223.47776959999999</v>
      </c>
      <c r="G4">
        <v>310.68731430000003</v>
      </c>
      <c r="H4" t="s">
        <v>9</v>
      </c>
      <c r="I4" t="s">
        <v>41</v>
      </c>
      <c r="K4" s="7" t="s">
        <v>11</v>
      </c>
      <c r="L4">
        <v>14992951</v>
      </c>
      <c r="R4" t="s">
        <v>14</v>
      </c>
      <c r="S4" t="s">
        <v>50</v>
      </c>
      <c r="T4" s="9" t="s">
        <v>42</v>
      </c>
    </row>
    <row r="5" spans="1:20" x14ac:dyDescent="0.3">
      <c r="A5" t="s">
        <v>12</v>
      </c>
      <c r="B5">
        <v>14992951</v>
      </c>
      <c r="C5">
        <v>273.97500000000002</v>
      </c>
      <c r="D5">
        <v>282.89999999999998</v>
      </c>
      <c r="E5">
        <v>297</v>
      </c>
      <c r="F5">
        <v>307.125</v>
      </c>
      <c r="G5">
        <v>320.6875</v>
      </c>
      <c r="H5" t="s">
        <v>9</v>
      </c>
      <c r="I5" t="s">
        <v>41</v>
      </c>
      <c r="K5" t="s">
        <v>12</v>
      </c>
      <c r="L5">
        <v>14992951</v>
      </c>
      <c r="M5">
        <v>187.3</v>
      </c>
      <c r="N5">
        <v>191</v>
      </c>
      <c r="O5">
        <v>201.5</v>
      </c>
      <c r="P5">
        <v>214.5</v>
      </c>
      <c r="Q5">
        <v>224.7</v>
      </c>
      <c r="R5" t="s">
        <v>14</v>
      </c>
      <c r="S5" t="s">
        <v>50</v>
      </c>
      <c r="T5" s="9"/>
    </row>
    <row r="6" spans="1:20" x14ac:dyDescent="0.3">
      <c r="A6" t="s">
        <v>13</v>
      </c>
      <c r="B6">
        <v>14992951</v>
      </c>
      <c r="C6">
        <v>2</v>
      </c>
      <c r="D6">
        <v>3</v>
      </c>
      <c r="E6">
        <v>4</v>
      </c>
      <c r="F6">
        <v>6</v>
      </c>
      <c r="G6">
        <v>8</v>
      </c>
      <c r="H6" t="s">
        <v>14</v>
      </c>
      <c r="I6" t="s">
        <v>41</v>
      </c>
      <c r="K6" s="8" t="s">
        <v>13</v>
      </c>
      <c r="L6">
        <v>14992951</v>
      </c>
      <c r="M6">
        <v>2</v>
      </c>
      <c r="N6">
        <v>3</v>
      </c>
      <c r="O6">
        <v>4</v>
      </c>
      <c r="P6">
        <v>6</v>
      </c>
      <c r="Q6">
        <v>8</v>
      </c>
      <c r="R6" t="s">
        <v>14</v>
      </c>
      <c r="S6" t="s">
        <v>50</v>
      </c>
      <c r="T6" s="9"/>
    </row>
    <row r="7" spans="1:20" x14ac:dyDescent="0.3">
      <c r="A7" t="s">
        <v>15</v>
      </c>
      <c r="B7">
        <v>14992951</v>
      </c>
      <c r="C7">
        <v>125.58700949999999</v>
      </c>
      <c r="D7">
        <v>180.9616762</v>
      </c>
      <c r="E7">
        <v>290.87131210000001</v>
      </c>
      <c r="F7">
        <v>442.77259040000001</v>
      </c>
      <c r="G7">
        <v>802.73940619999996</v>
      </c>
      <c r="H7" t="s">
        <v>9</v>
      </c>
      <c r="I7" t="s">
        <v>41</v>
      </c>
      <c r="K7" t="s">
        <v>15</v>
      </c>
      <c r="L7">
        <v>14992951</v>
      </c>
      <c r="M7">
        <v>81.496963971484305</v>
      </c>
      <c r="N7">
        <v>131.999231712316</v>
      </c>
      <c r="O7">
        <v>242.99758744039701</v>
      </c>
      <c r="P7">
        <v>422.98812866502499</v>
      </c>
      <c r="Q7">
        <v>1159.5049357294699</v>
      </c>
      <c r="R7" t="s">
        <v>14</v>
      </c>
      <c r="S7" t="s">
        <v>50</v>
      </c>
      <c r="T7" s="9"/>
    </row>
    <row r="8" spans="1:20" x14ac:dyDescent="0.3">
      <c r="A8" t="s">
        <v>16</v>
      </c>
      <c r="B8">
        <v>14992951</v>
      </c>
      <c r="C8">
        <v>7.6966666669999997</v>
      </c>
      <c r="D8">
        <v>13.5</v>
      </c>
      <c r="E8">
        <v>24.733333330000001</v>
      </c>
      <c r="F8">
        <v>29.3</v>
      </c>
      <c r="G8">
        <v>43.25</v>
      </c>
      <c r="H8" t="s">
        <v>9</v>
      </c>
      <c r="I8" t="s">
        <v>41</v>
      </c>
      <c r="K8" t="s">
        <v>16</v>
      </c>
      <c r="L8">
        <v>14992951</v>
      </c>
      <c r="M8">
        <v>278.2</v>
      </c>
      <c r="N8">
        <v>287</v>
      </c>
      <c r="O8">
        <v>298</v>
      </c>
      <c r="P8">
        <v>318</v>
      </c>
      <c r="Q8">
        <v>324.39999999999998</v>
      </c>
      <c r="R8" t="s">
        <v>14</v>
      </c>
      <c r="S8" t="s">
        <v>50</v>
      </c>
      <c r="T8" s="9"/>
    </row>
    <row r="9" spans="1:20" x14ac:dyDescent="0.3">
      <c r="A9" t="s">
        <v>17</v>
      </c>
      <c r="B9">
        <v>14992951</v>
      </c>
      <c r="C9">
        <v>11202.46054</v>
      </c>
      <c r="D9">
        <v>17550.614969999999</v>
      </c>
      <c r="E9">
        <v>26722.34878</v>
      </c>
      <c r="F9">
        <v>28718.73504</v>
      </c>
      <c r="G9">
        <v>33954.938580000002</v>
      </c>
      <c r="H9" t="s">
        <v>9</v>
      </c>
      <c r="I9" t="s">
        <v>41</v>
      </c>
      <c r="K9" s="8" t="s">
        <v>17</v>
      </c>
      <c r="L9">
        <v>14992951</v>
      </c>
      <c r="R9" t="s">
        <v>14</v>
      </c>
      <c r="S9" t="s">
        <v>50</v>
      </c>
      <c r="T9" s="9" t="s">
        <v>44</v>
      </c>
    </row>
    <row r="10" spans="1:20" x14ac:dyDescent="0.3">
      <c r="A10" t="s">
        <v>18</v>
      </c>
      <c r="B10">
        <v>14992951</v>
      </c>
      <c r="C10">
        <v>7731.03503</v>
      </c>
      <c r="D10">
        <v>11770.60536</v>
      </c>
      <c r="E10">
        <v>18220.212019999999</v>
      </c>
      <c r="F10">
        <v>18809.104530000001</v>
      </c>
      <c r="G10">
        <v>22905.37299</v>
      </c>
      <c r="H10" t="s">
        <v>9</v>
      </c>
      <c r="I10" t="s">
        <v>41</v>
      </c>
      <c r="K10" s="8" t="s">
        <v>18</v>
      </c>
      <c r="L10">
        <v>14992951</v>
      </c>
      <c r="R10" t="s">
        <v>14</v>
      </c>
      <c r="S10" t="s">
        <v>50</v>
      </c>
      <c r="T10" s="9" t="s">
        <v>44</v>
      </c>
    </row>
    <row r="11" spans="1:20" x14ac:dyDescent="0.3">
      <c r="A11" t="s">
        <v>19</v>
      </c>
      <c r="B11">
        <v>14992951</v>
      </c>
      <c r="C11">
        <v>3450.133452</v>
      </c>
      <c r="D11">
        <v>6624.4597439999998</v>
      </c>
      <c r="E11">
        <v>7697.8684350000003</v>
      </c>
      <c r="F11">
        <v>8082.9066059999996</v>
      </c>
      <c r="G11">
        <v>8082.9066059999996</v>
      </c>
      <c r="H11" t="s">
        <v>9</v>
      </c>
      <c r="I11" t="s">
        <v>41</v>
      </c>
      <c r="K11" s="7" t="s">
        <v>19</v>
      </c>
      <c r="L11">
        <v>14992951</v>
      </c>
      <c r="R11" t="s">
        <v>14</v>
      </c>
      <c r="S11" t="s">
        <v>50</v>
      </c>
      <c r="T11" s="9" t="s">
        <v>42</v>
      </c>
    </row>
    <row r="12" spans="1:20" x14ac:dyDescent="0.3">
      <c r="A12" t="s">
        <v>20</v>
      </c>
      <c r="B12">
        <v>14992951</v>
      </c>
      <c r="C12">
        <v>1</v>
      </c>
      <c r="D12">
        <v>1</v>
      </c>
      <c r="E12">
        <v>1</v>
      </c>
      <c r="F12">
        <v>2</v>
      </c>
      <c r="G12">
        <v>4</v>
      </c>
      <c r="H12" t="s">
        <v>14</v>
      </c>
      <c r="I12" t="s">
        <v>41</v>
      </c>
      <c r="K12" t="s">
        <v>20</v>
      </c>
      <c r="L12">
        <v>14992951</v>
      </c>
      <c r="M12">
        <v>1</v>
      </c>
      <c r="N12">
        <v>2</v>
      </c>
      <c r="O12">
        <v>3</v>
      </c>
      <c r="P12">
        <v>3.5</v>
      </c>
      <c r="Q12">
        <v>5.75</v>
      </c>
      <c r="R12" t="s">
        <v>14</v>
      </c>
      <c r="S12" t="s">
        <v>50</v>
      </c>
      <c r="T12" s="9"/>
    </row>
    <row r="13" spans="1:20" x14ac:dyDescent="0.3">
      <c r="A13" t="s">
        <v>21</v>
      </c>
      <c r="B13">
        <v>14992951</v>
      </c>
      <c r="C13">
        <v>1</v>
      </c>
      <c r="D13">
        <v>1</v>
      </c>
      <c r="E13">
        <v>2</v>
      </c>
      <c r="F13">
        <v>3</v>
      </c>
      <c r="G13">
        <v>6</v>
      </c>
      <c r="H13" t="s">
        <v>14</v>
      </c>
      <c r="I13" t="s">
        <v>41</v>
      </c>
      <c r="K13" t="s">
        <v>21</v>
      </c>
      <c r="L13">
        <v>14992951</v>
      </c>
      <c r="M13">
        <v>2</v>
      </c>
      <c r="N13">
        <v>2</v>
      </c>
      <c r="O13">
        <v>3</v>
      </c>
      <c r="P13">
        <v>5.375</v>
      </c>
      <c r="Q13">
        <v>10</v>
      </c>
      <c r="R13" t="s">
        <v>14</v>
      </c>
      <c r="S13" t="s">
        <v>50</v>
      </c>
      <c r="T13" s="9"/>
    </row>
    <row r="14" spans="1:20" x14ac:dyDescent="0.3">
      <c r="A14" t="s">
        <v>22</v>
      </c>
      <c r="B14">
        <v>14992951</v>
      </c>
      <c r="C14">
        <v>1</v>
      </c>
      <c r="D14">
        <v>1</v>
      </c>
      <c r="E14">
        <v>4</v>
      </c>
      <c r="F14">
        <v>10</v>
      </c>
      <c r="G14">
        <v>29</v>
      </c>
      <c r="H14" t="s">
        <v>14</v>
      </c>
      <c r="I14" t="s">
        <v>41</v>
      </c>
      <c r="K14" s="7" t="s">
        <v>22</v>
      </c>
      <c r="L14">
        <v>14992951</v>
      </c>
      <c r="R14" t="s">
        <v>14</v>
      </c>
      <c r="S14" t="s">
        <v>50</v>
      </c>
      <c r="T14" s="9" t="s">
        <v>42</v>
      </c>
    </row>
    <row r="15" spans="1:20" x14ac:dyDescent="0.3">
      <c r="A15" t="s">
        <v>23</v>
      </c>
      <c r="B15">
        <v>14992951</v>
      </c>
      <c r="C15">
        <v>1</v>
      </c>
      <c r="D15">
        <v>1</v>
      </c>
      <c r="E15">
        <v>1</v>
      </c>
      <c r="F15">
        <v>1</v>
      </c>
      <c r="G15">
        <v>2</v>
      </c>
      <c r="H15" t="s">
        <v>14</v>
      </c>
      <c r="I15" t="s">
        <v>41</v>
      </c>
      <c r="K15" t="s">
        <v>23</v>
      </c>
      <c r="L15">
        <v>14992951</v>
      </c>
      <c r="M15">
        <v>0</v>
      </c>
      <c r="N15">
        <v>2</v>
      </c>
      <c r="O15">
        <v>7</v>
      </c>
      <c r="P15">
        <v>9.25</v>
      </c>
      <c r="Q15">
        <v>12</v>
      </c>
      <c r="R15" t="s">
        <v>14</v>
      </c>
      <c r="S15" t="s">
        <v>50</v>
      </c>
      <c r="T15" s="9"/>
    </row>
    <row r="16" spans="1:20" x14ac:dyDescent="0.3">
      <c r="A16" t="s">
        <v>24</v>
      </c>
      <c r="B16">
        <v>14992951</v>
      </c>
      <c r="C16">
        <v>1</v>
      </c>
      <c r="D16">
        <v>1</v>
      </c>
      <c r="E16">
        <v>1</v>
      </c>
      <c r="F16">
        <v>2</v>
      </c>
      <c r="G16">
        <v>3</v>
      </c>
      <c r="H16" t="s">
        <v>14</v>
      </c>
      <c r="I16" t="s">
        <v>41</v>
      </c>
      <c r="K16" t="s">
        <v>24</v>
      </c>
      <c r="L16">
        <v>14992951</v>
      </c>
      <c r="M16">
        <v>3</v>
      </c>
      <c r="N16">
        <v>5</v>
      </c>
      <c r="O16">
        <v>7</v>
      </c>
      <c r="P16">
        <v>9</v>
      </c>
      <c r="Q16">
        <v>10.7</v>
      </c>
      <c r="R16" t="s">
        <v>14</v>
      </c>
      <c r="S16" t="s">
        <v>50</v>
      </c>
      <c r="T16" s="9"/>
    </row>
    <row r="17" spans="1:49" x14ac:dyDescent="0.3">
      <c r="A17" t="s">
        <v>25</v>
      </c>
      <c r="B17">
        <v>14992951</v>
      </c>
      <c r="C17">
        <v>1</v>
      </c>
      <c r="D17">
        <v>1</v>
      </c>
      <c r="E17">
        <v>2</v>
      </c>
      <c r="F17">
        <v>3</v>
      </c>
      <c r="G17">
        <v>5</v>
      </c>
      <c r="H17" t="s">
        <v>14</v>
      </c>
      <c r="I17" t="s">
        <v>41</v>
      </c>
      <c r="K17" s="7" t="s">
        <v>25</v>
      </c>
      <c r="L17">
        <v>14992951</v>
      </c>
      <c r="R17" t="s">
        <v>14</v>
      </c>
      <c r="S17" t="s">
        <v>50</v>
      </c>
      <c r="T17" s="9" t="s">
        <v>42</v>
      </c>
    </row>
    <row r="18" spans="1:49" x14ac:dyDescent="0.3">
      <c r="A18" t="s">
        <v>26</v>
      </c>
      <c r="B18">
        <v>14992951</v>
      </c>
      <c r="C18">
        <v>47.122500000000002</v>
      </c>
      <c r="D18">
        <v>59.537500000000001</v>
      </c>
      <c r="E18">
        <v>72.474999999999994</v>
      </c>
      <c r="F18">
        <v>94.637500000000003</v>
      </c>
      <c r="G18">
        <v>120.82</v>
      </c>
      <c r="H18" t="s">
        <v>9</v>
      </c>
      <c r="I18" t="s">
        <v>41</v>
      </c>
      <c r="K18" t="s">
        <v>26</v>
      </c>
      <c r="L18">
        <v>14992951</v>
      </c>
      <c r="M18">
        <v>56.3</v>
      </c>
      <c r="N18">
        <v>61</v>
      </c>
      <c r="O18">
        <v>72</v>
      </c>
      <c r="P18">
        <v>100.75</v>
      </c>
      <c r="Q18">
        <v>145.1</v>
      </c>
      <c r="R18" t="s">
        <v>14</v>
      </c>
      <c r="S18" t="s">
        <v>50</v>
      </c>
      <c r="T18" s="9"/>
    </row>
    <row r="19" spans="1:49" x14ac:dyDescent="0.3">
      <c r="A19" t="s">
        <v>27</v>
      </c>
      <c r="B19">
        <v>14992951</v>
      </c>
      <c r="C19">
        <v>1098.6265209999999</v>
      </c>
      <c r="D19">
        <v>1735.7884489999999</v>
      </c>
      <c r="E19">
        <v>2399.3805299999999</v>
      </c>
      <c r="F19">
        <v>3615.4028010000002</v>
      </c>
      <c r="G19">
        <v>5515.9651190000004</v>
      </c>
      <c r="H19" t="s">
        <v>9</v>
      </c>
      <c r="I19" t="s">
        <v>41</v>
      </c>
      <c r="K19" t="s">
        <v>27</v>
      </c>
      <c r="L19">
        <v>14992951</v>
      </c>
      <c r="M19">
        <v>1225</v>
      </c>
      <c r="N19">
        <v>1932.5</v>
      </c>
      <c r="O19">
        <v>2990</v>
      </c>
      <c r="P19">
        <v>5517.5</v>
      </c>
      <c r="Q19">
        <v>9550</v>
      </c>
      <c r="R19" t="s">
        <v>14</v>
      </c>
      <c r="S19" t="s">
        <v>50</v>
      </c>
      <c r="T19" s="9"/>
    </row>
    <row r="20" spans="1:49" x14ac:dyDescent="0.3">
      <c r="A20" t="s">
        <v>28</v>
      </c>
      <c r="B20">
        <v>14992951</v>
      </c>
      <c r="C20">
        <v>3.8457050999999999E-2</v>
      </c>
      <c r="D20">
        <v>4.8633428999999999E-2</v>
      </c>
      <c r="E20">
        <v>6.25E-2</v>
      </c>
      <c r="F20">
        <v>8.1320197999999996E-2</v>
      </c>
      <c r="G20">
        <v>0.11411170499999999</v>
      </c>
      <c r="H20" t="s">
        <v>14</v>
      </c>
      <c r="I20" t="s">
        <v>41</v>
      </c>
      <c r="K20" t="s">
        <v>28</v>
      </c>
      <c r="L20">
        <v>14992951</v>
      </c>
      <c r="M20">
        <v>4.6480920654149001E-2</v>
      </c>
      <c r="N20">
        <v>4.9471527402667602E-2</v>
      </c>
      <c r="O20">
        <v>5.6710977701543701E-2</v>
      </c>
      <c r="P20">
        <v>6.2063979511745797E-2</v>
      </c>
      <c r="Q20">
        <v>7.1916132119511103E-2</v>
      </c>
      <c r="R20" t="s">
        <v>14</v>
      </c>
      <c r="S20" t="s">
        <v>50</v>
      </c>
      <c r="T20" s="9"/>
    </row>
    <row r="21" spans="1:49" x14ac:dyDescent="0.3">
      <c r="A21" t="s">
        <v>29</v>
      </c>
      <c r="B21">
        <v>14992951</v>
      </c>
      <c r="C21">
        <v>164.095</v>
      </c>
      <c r="D21">
        <v>191.29166670000001</v>
      </c>
      <c r="E21">
        <v>220.65</v>
      </c>
      <c r="F21">
        <v>235.9</v>
      </c>
      <c r="G21">
        <v>244.255</v>
      </c>
      <c r="H21" t="s">
        <v>9</v>
      </c>
      <c r="I21" t="s">
        <v>41</v>
      </c>
      <c r="K21" t="s">
        <v>29</v>
      </c>
      <c r="L21">
        <v>14992951</v>
      </c>
      <c r="M21">
        <v>69.2</v>
      </c>
      <c r="N21">
        <v>109</v>
      </c>
      <c r="O21">
        <v>135.5</v>
      </c>
      <c r="P21">
        <v>148.25</v>
      </c>
      <c r="Q21">
        <v>163</v>
      </c>
      <c r="R21" t="s">
        <v>14</v>
      </c>
      <c r="S21" t="s">
        <v>50</v>
      </c>
      <c r="T21" s="9"/>
    </row>
    <row r="22" spans="1:49" x14ac:dyDescent="0.3">
      <c r="A22" t="s">
        <v>30</v>
      </c>
      <c r="B22">
        <v>14992951</v>
      </c>
      <c r="C22">
        <v>76.224999999999994</v>
      </c>
      <c r="D22">
        <v>109</v>
      </c>
      <c r="E22">
        <v>141.17500000000001</v>
      </c>
      <c r="F22">
        <v>164.70625000000001</v>
      </c>
      <c r="G22">
        <v>189.0133333</v>
      </c>
      <c r="H22" t="s">
        <v>9</v>
      </c>
      <c r="I22" t="s">
        <v>41</v>
      </c>
      <c r="K22" s="7" t="s">
        <v>30</v>
      </c>
      <c r="L22">
        <v>14992951</v>
      </c>
      <c r="R22" t="s">
        <v>14</v>
      </c>
      <c r="S22" t="s">
        <v>50</v>
      </c>
      <c r="T22" s="9" t="s">
        <v>42</v>
      </c>
    </row>
    <row r="23" spans="1:49" x14ac:dyDescent="0.3">
      <c r="A23" t="s">
        <v>31</v>
      </c>
      <c r="B23">
        <v>14992951</v>
      </c>
      <c r="C23">
        <v>147.04013069999999</v>
      </c>
      <c r="D23">
        <v>183.31532989999999</v>
      </c>
      <c r="E23">
        <v>271.0686637</v>
      </c>
      <c r="F23">
        <v>414.73465970000001</v>
      </c>
      <c r="G23">
        <v>554.61355760000004</v>
      </c>
      <c r="H23" t="s">
        <v>9</v>
      </c>
      <c r="I23" t="s">
        <v>41</v>
      </c>
      <c r="K23" t="s">
        <v>31</v>
      </c>
      <c r="L23">
        <v>14992951</v>
      </c>
      <c r="M23">
        <v>78.992000000000004</v>
      </c>
      <c r="N23">
        <v>100.6</v>
      </c>
      <c r="O23">
        <v>157.80000000000001</v>
      </c>
      <c r="P23">
        <v>255.35</v>
      </c>
      <c r="Q23">
        <v>368.08</v>
      </c>
      <c r="R23" t="s">
        <v>14</v>
      </c>
      <c r="S23" t="s">
        <v>50</v>
      </c>
      <c r="T23" s="9"/>
    </row>
    <row r="24" spans="1:49" x14ac:dyDescent="0.3">
      <c r="A24" t="s">
        <v>32</v>
      </c>
      <c r="B24">
        <v>14992951</v>
      </c>
      <c r="C24">
        <v>379.09613300000001</v>
      </c>
      <c r="D24">
        <v>560.41328969999995</v>
      </c>
      <c r="E24">
        <v>901.93096600000001</v>
      </c>
      <c r="F24">
        <v>1107.9840469999999</v>
      </c>
      <c r="G24">
        <v>1382.04106</v>
      </c>
      <c r="H24" t="s">
        <v>9</v>
      </c>
      <c r="I24" t="s">
        <v>41</v>
      </c>
      <c r="K24" s="7" t="s">
        <v>32</v>
      </c>
      <c r="L24">
        <v>14992951</v>
      </c>
      <c r="R24" t="s">
        <v>14</v>
      </c>
      <c r="S24" t="s">
        <v>50</v>
      </c>
      <c r="T24" s="9" t="s">
        <v>42</v>
      </c>
    </row>
    <row r="25" spans="1:49" x14ac:dyDescent="0.3">
      <c r="A25" t="s">
        <v>33</v>
      </c>
      <c r="B25">
        <v>14992951</v>
      </c>
      <c r="C25">
        <v>50.445</v>
      </c>
      <c r="D25">
        <v>60.3125</v>
      </c>
      <c r="E25">
        <v>73.625</v>
      </c>
      <c r="F25">
        <v>89.025000000000006</v>
      </c>
      <c r="G25">
        <v>107.49250000000001</v>
      </c>
      <c r="H25" t="s">
        <v>9</v>
      </c>
      <c r="I25" t="s">
        <v>41</v>
      </c>
      <c r="K25" t="s">
        <v>33</v>
      </c>
      <c r="L25">
        <v>14992951</v>
      </c>
      <c r="M25">
        <v>12.4</v>
      </c>
      <c r="N25">
        <v>29.5</v>
      </c>
      <c r="O25">
        <v>311</v>
      </c>
      <c r="P25">
        <v>337</v>
      </c>
      <c r="Q25">
        <v>352.8</v>
      </c>
      <c r="R25" t="s">
        <v>14</v>
      </c>
      <c r="S25" t="s">
        <v>50</v>
      </c>
      <c r="T25" s="9"/>
    </row>
    <row r="29" spans="1:49" x14ac:dyDescent="0.3">
      <c r="B29" s="1">
        <v>2</v>
      </c>
      <c r="C29" s="1">
        <v>2</v>
      </c>
      <c r="D29" s="1">
        <v>3</v>
      </c>
      <c r="E29" s="1">
        <v>3</v>
      </c>
      <c r="F29" s="1">
        <v>4</v>
      </c>
      <c r="G29" s="1">
        <v>4</v>
      </c>
      <c r="H29" s="1">
        <v>5</v>
      </c>
      <c r="I29" s="1">
        <v>5</v>
      </c>
      <c r="J29" s="1">
        <v>6</v>
      </c>
      <c r="K29" s="1">
        <v>6</v>
      </c>
      <c r="L29" s="1">
        <v>7</v>
      </c>
      <c r="M29" s="1">
        <v>7</v>
      </c>
      <c r="N29" s="1">
        <v>8</v>
      </c>
      <c r="O29" s="1">
        <v>8</v>
      </c>
      <c r="P29" s="1">
        <v>9</v>
      </c>
      <c r="Q29" s="1">
        <v>9</v>
      </c>
      <c r="R29" s="1">
        <v>10</v>
      </c>
      <c r="S29" s="1">
        <v>10</v>
      </c>
      <c r="T29" s="1">
        <v>11</v>
      </c>
      <c r="U29" s="1">
        <v>11</v>
      </c>
      <c r="V29" s="1">
        <v>12</v>
      </c>
      <c r="W29" s="1">
        <v>12</v>
      </c>
      <c r="X29" s="1">
        <v>13</v>
      </c>
      <c r="Y29" s="1">
        <v>13</v>
      </c>
      <c r="Z29" s="1">
        <v>14</v>
      </c>
      <c r="AA29" s="1">
        <v>14</v>
      </c>
      <c r="AB29" s="1">
        <v>15</v>
      </c>
      <c r="AC29" s="1">
        <v>15</v>
      </c>
      <c r="AD29" s="1">
        <v>16</v>
      </c>
      <c r="AE29" s="1">
        <v>16</v>
      </c>
      <c r="AF29" s="1">
        <v>17</v>
      </c>
      <c r="AG29" s="1">
        <v>17</v>
      </c>
      <c r="AH29" s="1">
        <v>18</v>
      </c>
      <c r="AI29" s="1">
        <v>18</v>
      </c>
      <c r="AJ29" s="1">
        <v>19</v>
      </c>
      <c r="AK29" s="1">
        <v>19</v>
      </c>
      <c r="AL29" s="1">
        <v>20</v>
      </c>
      <c r="AM29" s="1">
        <v>20</v>
      </c>
      <c r="AN29" s="1">
        <v>21</v>
      </c>
      <c r="AO29" s="1">
        <v>21</v>
      </c>
      <c r="AP29" s="1">
        <v>22</v>
      </c>
      <c r="AQ29" s="1">
        <v>22</v>
      </c>
      <c r="AR29" s="1">
        <v>23</v>
      </c>
      <c r="AS29" s="1">
        <v>23</v>
      </c>
      <c r="AT29" s="1">
        <v>24</v>
      </c>
      <c r="AU29" s="1">
        <v>24</v>
      </c>
      <c r="AV29" s="1">
        <v>25</v>
      </c>
      <c r="AW29" s="1">
        <v>25</v>
      </c>
    </row>
    <row r="30" spans="1:49" x14ac:dyDescent="0.3">
      <c r="B30" s="11" t="s">
        <v>8</v>
      </c>
      <c r="C30" s="11"/>
      <c r="D30" s="11" t="s">
        <v>10</v>
      </c>
      <c r="E30" s="11"/>
      <c r="F30" s="11" t="s">
        <v>11</v>
      </c>
      <c r="G30" s="11"/>
      <c r="H30" s="11" t="s">
        <v>12</v>
      </c>
      <c r="I30" s="11"/>
      <c r="J30" s="11" t="s">
        <v>13</v>
      </c>
      <c r="K30" s="11"/>
      <c r="L30" s="11" t="s">
        <v>15</v>
      </c>
      <c r="M30" s="11"/>
      <c r="N30" s="11" t="s">
        <v>16</v>
      </c>
      <c r="O30" s="11"/>
      <c r="P30" s="11" t="s">
        <v>17</v>
      </c>
      <c r="Q30" s="11"/>
      <c r="R30" s="11" t="s">
        <v>18</v>
      </c>
      <c r="S30" s="11"/>
      <c r="T30" s="11" t="s">
        <v>19</v>
      </c>
      <c r="U30" s="11"/>
      <c r="V30" s="11" t="s">
        <v>20</v>
      </c>
      <c r="W30" s="11"/>
      <c r="X30" s="11" t="s">
        <v>21</v>
      </c>
      <c r="Y30" s="11"/>
      <c r="Z30" s="11" t="s">
        <v>22</v>
      </c>
      <c r="AA30" s="11"/>
      <c r="AB30" s="11" t="s">
        <v>23</v>
      </c>
      <c r="AC30" s="11"/>
      <c r="AD30" s="11" t="s">
        <v>24</v>
      </c>
      <c r="AE30" s="11"/>
      <c r="AF30" s="11" t="s">
        <v>25</v>
      </c>
      <c r="AG30" s="11"/>
      <c r="AH30" s="11" t="s">
        <v>26</v>
      </c>
      <c r="AI30" s="11"/>
      <c r="AJ30" s="11" t="s">
        <v>27</v>
      </c>
      <c r="AK30" s="11"/>
      <c r="AL30" s="11" t="s">
        <v>28</v>
      </c>
      <c r="AM30" s="11"/>
      <c r="AN30" s="11" t="s">
        <v>29</v>
      </c>
      <c r="AO30" s="11"/>
      <c r="AP30" s="11" t="s">
        <v>30</v>
      </c>
      <c r="AQ30" s="11"/>
      <c r="AR30" s="11" t="s">
        <v>31</v>
      </c>
      <c r="AS30" s="11"/>
      <c r="AT30" s="11" t="s">
        <v>32</v>
      </c>
      <c r="AU30" s="11"/>
      <c r="AV30" s="11" t="s">
        <v>33</v>
      </c>
      <c r="AW30" s="11"/>
    </row>
    <row r="31" spans="1:49" x14ac:dyDescent="0.3">
      <c r="B31" t="s">
        <v>39</v>
      </c>
      <c r="C31" t="s">
        <v>40</v>
      </c>
      <c r="D31" t="s">
        <v>39</v>
      </c>
      <c r="E31" t="s">
        <v>40</v>
      </c>
      <c r="F31" t="s">
        <v>39</v>
      </c>
      <c r="G31" t="s">
        <v>40</v>
      </c>
      <c r="H31" t="s">
        <v>39</v>
      </c>
      <c r="I31" t="s">
        <v>40</v>
      </c>
      <c r="J31" t="s">
        <v>39</v>
      </c>
      <c r="K31" t="s">
        <v>40</v>
      </c>
      <c r="L31" t="s">
        <v>39</v>
      </c>
      <c r="M31" t="s">
        <v>40</v>
      </c>
      <c r="N31" t="s">
        <v>39</v>
      </c>
      <c r="O31" t="s">
        <v>40</v>
      </c>
      <c r="P31" t="s">
        <v>39</v>
      </c>
      <c r="Q31" t="s">
        <v>40</v>
      </c>
      <c r="R31" t="s">
        <v>39</v>
      </c>
      <c r="S31" t="s">
        <v>40</v>
      </c>
      <c r="T31" t="s">
        <v>39</v>
      </c>
      <c r="U31" t="s">
        <v>40</v>
      </c>
      <c r="V31" t="s">
        <v>39</v>
      </c>
      <c r="W31" t="s">
        <v>40</v>
      </c>
      <c r="X31" t="s">
        <v>39</v>
      </c>
      <c r="Y31" t="s">
        <v>40</v>
      </c>
      <c r="Z31" t="s">
        <v>39</v>
      </c>
      <c r="AA31" t="s">
        <v>40</v>
      </c>
      <c r="AB31" t="s">
        <v>39</v>
      </c>
      <c r="AC31" t="s">
        <v>40</v>
      </c>
      <c r="AD31" t="s">
        <v>39</v>
      </c>
      <c r="AE31" t="s">
        <v>40</v>
      </c>
      <c r="AF31" t="s">
        <v>39</v>
      </c>
      <c r="AG31" t="s">
        <v>40</v>
      </c>
      <c r="AH31" t="s">
        <v>39</v>
      </c>
      <c r="AI31" t="s">
        <v>40</v>
      </c>
      <c r="AJ31" t="s">
        <v>39</v>
      </c>
      <c r="AK31" t="s">
        <v>40</v>
      </c>
      <c r="AL31" t="s">
        <v>39</v>
      </c>
      <c r="AM31" t="s">
        <v>40</v>
      </c>
      <c r="AN31" t="s">
        <v>39</v>
      </c>
      <c r="AO31" t="s">
        <v>40</v>
      </c>
      <c r="AP31" t="s">
        <v>39</v>
      </c>
      <c r="AQ31" t="s">
        <v>40</v>
      </c>
      <c r="AR31" t="s">
        <v>39</v>
      </c>
      <c r="AS31" t="s">
        <v>40</v>
      </c>
      <c r="AT31" t="s">
        <v>39</v>
      </c>
      <c r="AU31" t="s">
        <v>40</v>
      </c>
      <c r="AV31" t="s">
        <v>39</v>
      </c>
      <c r="AW31" t="s">
        <v>40</v>
      </c>
    </row>
    <row r="32" spans="1:49" x14ac:dyDescent="0.3">
      <c r="A32" t="s">
        <v>2</v>
      </c>
      <c r="B32" s="2">
        <f>HLOOKUP($A32,$C$1:$G$25,B$29,FALSE)</f>
        <v>102.91500000000001</v>
      </c>
      <c r="C32" s="2">
        <f>HLOOKUP($A48,$M$1:$Q$25,C$29,FALSE)</f>
        <v>107.6</v>
      </c>
      <c r="D32" s="2">
        <f t="shared" ref="D32:AV36" si="0">HLOOKUP($A32,$C$1:$G$25,D$29,FALSE)</f>
        <v>48.40764386</v>
      </c>
      <c r="E32" s="2">
        <f>HLOOKUP($A48,$M$1:$Q$25,E$29,FALSE)</f>
        <v>35.18</v>
      </c>
      <c r="F32" s="2">
        <f t="shared" si="0"/>
        <v>88.537914580000006</v>
      </c>
      <c r="G32" s="2">
        <f>HLOOKUP($A48,$M$1:$Q$25,G$29,FALSE)</f>
        <v>0</v>
      </c>
      <c r="H32" s="2">
        <f t="shared" si="0"/>
        <v>273.97500000000002</v>
      </c>
      <c r="I32" s="2">
        <f>HLOOKUP($A48,$M$1:$Q$25,I$29,FALSE)</f>
        <v>187.3</v>
      </c>
      <c r="J32" s="2">
        <f t="shared" si="0"/>
        <v>2</v>
      </c>
      <c r="K32" s="2">
        <f>HLOOKUP($A48,$M$1:$Q$25,K$29,FALSE)</f>
        <v>2</v>
      </c>
      <c r="L32" s="2">
        <f t="shared" si="0"/>
        <v>125.58700949999999</v>
      </c>
      <c r="M32" s="2">
        <f>HLOOKUP($A48,$M$1:$Q$25,M$29,FALSE)</f>
        <v>81.496963971484305</v>
      </c>
      <c r="N32" s="2">
        <f t="shared" si="0"/>
        <v>7.6966666669999997</v>
      </c>
      <c r="O32" s="2">
        <f>HLOOKUP($A48,$M$1:$Q$25,O$29,FALSE)</f>
        <v>278.2</v>
      </c>
      <c r="P32" s="2">
        <f t="shared" si="0"/>
        <v>11202.46054</v>
      </c>
      <c r="Q32" s="2">
        <f>HLOOKUP($A48,$M$1:$Q$25,Q$29,FALSE)</f>
        <v>0</v>
      </c>
      <c r="R32" s="2">
        <f>HLOOKUP($A32,$C$1:$G$25,R$29,FALSE)</f>
        <v>7731.03503</v>
      </c>
      <c r="S32" s="2">
        <f>HLOOKUP($A48,$M$1:$Q$25,S$29,FALSE)</f>
        <v>0</v>
      </c>
      <c r="T32" s="2">
        <f>HLOOKUP($A32,$C$1:$G$25,T$29,FALSE)</f>
        <v>3450.133452</v>
      </c>
      <c r="U32" s="2">
        <f>HLOOKUP($A48,$M$1:$Q$25,U$29,FALSE)</f>
        <v>0</v>
      </c>
      <c r="V32" s="2">
        <f t="shared" si="0"/>
        <v>1</v>
      </c>
      <c r="W32" s="2">
        <f>HLOOKUP($A48,$M$1:$Q$25,W$29,FALSE)</f>
        <v>1</v>
      </c>
      <c r="X32" s="2">
        <f t="shared" si="0"/>
        <v>1</v>
      </c>
      <c r="Y32" s="2">
        <f>HLOOKUP($A48,$M$1:$Q$25,Y$29,FALSE)</f>
        <v>2</v>
      </c>
      <c r="Z32" s="2">
        <f t="shared" si="0"/>
        <v>1</v>
      </c>
      <c r="AA32" s="2">
        <f>HLOOKUP($A48,$M$1:$Q$25,AA$29,FALSE)</f>
        <v>0</v>
      </c>
      <c r="AB32" s="2">
        <f t="shared" si="0"/>
        <v>1</v>
      </c>
      <c r="AC32" s="2">
        <f>HLOOKUP($A48,$M$1:$Q$25,AC$29,FALSE)</f>
        <v>0</v>
      </c>
      <c r="AD32" s="2">
        <f t="shared" si="0"/>
        <v>1</v>
      </c>
      <c r="AE32" s="2">
        <f>HLOOKUP($A48,$M$1:$Q$25,AE$29,FALSE)</f>
        <v>3</v>
      </c>
      <c r="AF32" s="2">
        <f t="shared" si="0"/>
        <v>1</v>
      </c>
      <c r="AG32" s="2">
        <f>HLOOKUP($A48,$M$1:$Q$25,AG$29,FALSE)</f>
        <v>0</v>
      </c>
      <c r="AH32" s="2">
        <f t="shared" si="0"/>
        <v>47.122500000000002</v>
      </c>
      <c r="AI32" s="2">
        <f>HLOOKUP($A48,$M$1:$Q$25,AI$29,FALSE)</f>
        <v>56.3</v>
      </c>
      <c r="AJ32" s="2">
        <f t="shared" si="0"/>
        <v>1098.6265209999999</v>
      </c>
      <c r="AK32" s="2">
        <f>HLOOKUP($A48,$M$1:$Q$25,AK$29,FALSE)</f>
        <v>1225</v>
      </c>
      <c r="AL32" s="3">
        <f>HLOOKUP($A32,$C$1:$G$25,AL$29,FALSE)*100</f>
        <v>3.8457051</v>
      </c>
      <c r="AM32" s="3">
        <f>HLOOKUP($A48,$M$1:$Q$25,AM$29,FALSE)*100</f>
        <v>4.6480920654149003</v>
      </c>
      <c r="AN32" s="2">
        <f t="shared" si="0"/>
        <v>164.095</v>
      </c>
      <c r="AO32" s="2">
        <f>HLOOKUP($A48,$M$1:$Q$25,AO$29,FALSE)</f>
        <v>69.2</v>
      </c>
      <c r="AP32" s="2">
        <f t="shared" si="0"/>
        <v>76.224999999999994</v>
      </c>
      <c r="AQ32" s="2">
        <f>HLOOKUP($A48,$M$1:$Q$25,AQ$29,FALSE)</f>
        <v>0</v>
      </c>
      <c r="AR32" s="2">
        <f t="shared" si="0"/>
        <v>147.04013069999999</v>
      </c>
      <c r="AS32" s="2">
        <f>HLOOKUP($A48,$M$1:$Q$25,AS$29,FALSE)</f>
        <v>78.992000000000004</v>
      </c>
      <c r="AT32" s="2">
        <f t="shared" si="0"/>
        <v>379.09613300000001</v>
      </c>
      <c r="AU32" s="2">
        <f>HLOOKUP($A48,$M$1:$Q$25,AU$29,FALSE)</f>
        <v>0</v>
      </c>
      <c r="AV32" s="2">
        <f t="shared" si="0"/>
        <v>50.445</v>
      </c>
      <c r="AW32" s="2">
        <f>HLOOKUP($A48,$M$1:$Q$25,AW$29,FALSE)</f>
        <v>12.4</v>
      </c>
    </row>
    <row r="33" spans="1:49" x14ac:dyDescent="0.3">
      <c r="A33" t="s">
        <v>3</v>
      </c>
      <c r="B33" s="2">
        <f t="shared" ref="B33:AV36" si="1">HLOOKUP($A33,$C$1:$G$25,B$29,FALSE)</f>
        <v>126.41875</v>
      </c>
      <c r="C33" s="2">
        <f>HLOOKUP($A49,$M$1:$Q$25,C$29,FALSE)</f>
        <v>121.5</v>
      </c>
      <c r="D33" s="2">
        <f t="shared" si="1"/>
        <v>67.267351500000004</v>
      </c>
      <c r="E33" s="2">
        <f>HLOOKUP($A49,$M$1:$Q$25,E$29,FALSE)</f>
        <v>43</v>
      </c>
      <c r="F33" s="2">
        <f t="shared" si="1"/>
        <v>122.2698261</v>
      </c>
      <c r="G33" s="2">
        <f>HLOOKUP($A49,$M$1:$Q$25,G$29,FALSE)</f>
        <v>0</v>
      </c>
      <c r="H33" s="2">
        <f t="shared" si="1"/>
        <v>282.89999999999998</v>
      </c>
      <c r="I33" s="2">
        <f>HLOOKUP($A49,$M$1:$Q$25,I$29,FALSE)</f>
        <v>191</v>
      </c>
      <c r="J33" s="2">
        <f t="shared" si="1"/>
        <v>3</v>
      </c>
      <c r="K33" s="2">
        <f>HLOOKUP($A49,$M$1:$Q$25,K$29,FALSE)</f>
        <v>3</v>
      </c>
      <c r="L33" s="2">
        <f t="shared" si="1"/>
        <v>180.9616762</v>
      </c>
      <c r="M33" s="2">
        <f>HLOOKUP($A49,$M$1:$Q$25,M$29,FALSE)</f>
        <v>131.999231712316</v>
      </c>
      <c r="N33" s="2">
        <f t="shared" si="1"/>
        <v>13.5</v>
      </c>
      <c r="O33" s="2">
        <f>HLOOKUP($A49,$M$1:$Q$25,O$29,FALSE)</f>
        <v>287</v>
      </c>
      <c r="P33" s="2">
        <f t="shared" si="1"/>
        <v>17550.614969999999</v>
      </c>
      <c r="Q33" s="2">
        <f>HLOOKUP($A49,$M$1:$Q$25,Q$29,FALSE)</f>
        <v>0</v>
      </c>
      <c r="R33" s="2">
        <f t="shared" si="1"/>
        <v>11770.60536</v>
      </c>
      <c r="S33" s="2">
        <f>HLOOKUP($A49,$M$1:$Q$25,S$29,FALSE)</f>
        <v>0</v>
      </c>
      <c r="T33" s="2">
        <f t="shared" si="1"/>
        <v>6624.4597439999998</v>
      </c>
      <c r="U33" s="2">
        <f>HLOOKUP($A49,$M$1:$Q$25,U$29,FALSE)</f>
        <v>0</v>
      </c>
      <c r="V33" s="2">
        <f t="shared" si="1"/>
        <v>1</v>
      </c>
      <c r="W33" s="2">
        <f>HLOOKUP($A49,$M$1:$Q$25,W$29,FALSE)</f>
        <v>2</v>
      </c>
      <c r="X33" s="2">
        <f t="shared" si="1"/>
        <v>1</v>
      </c>
      <c r="Y33" s="2">
        <f>HLOOKUP($A49,$M$1:$Q$25,Y$29,FALSE)</f>
        <v>2</v>
      </c>
      <c r="Z33" s="2">
        <f t="shared" si="1"/>
        <v>1</v>
      </c>
      <c r="AA33" s="2">
        <f>HLOOKUP($A49,$M$1:$Q$25,AA$29,FALSE)</f>
        <v>0</v>
      </c>
      <c r="AB33" s="2">
        <f t="shared" si="1"/>
        <v>1</v>
      </c>
      <c r="AC33" s="2">
        <f>HLOOKUP($A49,$M$1:$Q$25,AC$29,FALSE)</f>
        <v>2</v>
      </c>
      <c r="AD33" s="2">
        <f t="shared" si="1"/>
        <v>1</v>
      </c>
      <c r="AE33" s="2">
        <f>HLOOKUP($A49,$M$1:$Q$25,AE$29,FALSE)</f>
        <v>5</v>
      </c>
      <c r="AF33" s="2">
        <f t="shared" si="1"/>
        <v>1</v>
      </c>
      <c r="AG33" s="2">
        <f>HLOOKUP($A49,$M$1:$Q$25,AG$29,FALSE)</f>
        <v>0</v>
      </c>
      <c r="AH33" s="2">
        <f t="shared" si="1"/>
        <v>59.537500000000001</v>
      </c>
      <c r="AI33" s="2">
        <f>HLOOKUP($A49,$M$1:$Q$25,AI$29,FALSE)</f>
        <v>61</v>
      </c>
      <c r="AJ33" s="2">
        <f t="shared" si="1"/>
        <v>1735.7884489999999</v>
      </c>
      <c r="AK33" s="2">
        <f>HLOOKUP($A49,$M$1:$Q$25,AK$29,FALSE)</f>
        <v>1932.5</v>
      </c>
      <c r="AL33" s="3">
        <f t="shared" ref="AL33:AL36" si="2">HLOOKUP($A33,$C$1:$G$25,AL$29,FALSE)*100</f>
        <v>4.8633429000000001</v>
      </c>
      <c r="AM33" s="3">
        <f t="shared" ref="AM33:AM36" si="3">HLOOKUP($A49,$M$1:$Q$25,AM$29,FALSE)*100</f>
        <v>4.9471527402667599</v>
      </c>
      <c r="AN33" s="2">
        <f t="shared" si="1"/>
        <v>191.29166670000001</v>
      </c>
      <c r="AO33" s="2">
        <f>HLOOKUP($A49,$M$1:$Q$25,AO$29,FALSE)</f>
        <v>109</v>
      </c>
      <c r="AP33" s="2">
        <f t="shared" si="1"/>
        <v>109</v>
      </c>
      <c r="AQ33" s="2">
        <f>HLOOKUP($A49,$M$1:$Q$25,AQ$29,FALSE)</f>
        <v>0</v>
      </c>
      <c r="AR33" s="2">
        <f t="shared" si="1"/>
        <v>183.31532989999999</v>
      </c>
      <c r="AS33" s="2">
        <f>HLOOKUP($A49,$M$1:$Q$25,AS$29,FALSE)</f>
        <v>100.6</v>
      </c>
      <c r="AT33" s="2">
        <f t="shared" si="1"/>
        <v>560.41328969999995</v>
      </c>
      <c r="AU33" s="2">
        <f>HLOOKUP($A49,$M$1:$Q$25,AU$29,FALSE)</f>
        <v>0</v>
      </c>
      <c r="AV33" s="2">
        <f t="shared" si="1"/>
        <v>60.3125</v>
      </c>
      <c r="AW33" s="2">
        <f>HLOOKUP($A49,$M$1:$Q$25,AW$29,FALSE)</f>
        <v>29.5</v>
      </c>
    </row>
    <row r="34" spans="1:49" x14ac:dyDescent="0.3">
      <c r="A34" t="s">
        <v>4</v>
      </c>
      <c r="B34" s="2">
        <f t="shared" si="1"/>
        <v>153</v>
      </c>
      <c r="C34" s="2">
        <f>HLOOKUP($A50,$M$1:$Q$25,C$29,FALSE)</f>
        <v>141</v>
      </c>
      <c r="D34" s="2">
        <f t="shared" si="0"/>
        <v>98.589884119999994</v>
      </c>
      <c r="E34" s="2">
        <f>HLOOKUP($A50,$M$1:$Q$25,E$29,FALSE)</f>
        <v>61.8</v>
      </c>
      <c r="F34" s="2">
        <f t="shared" si="0"/>
        <v>163.38589490000001</v>
      </c>
      <c r="G34" s="2">
        <f>HLOOKUP($A50,$M$1:$Q$25,G$29,FALSE)</f>
        <v>0</v>
      </c>
      <c r="H34" s="2">
        <f t="shared" si="0"/>
        <v>297</v>
      </c>
      <c r="I34" s="2">
        <f>HLOOKUP($A50,$M$1:$Q$25,I$29,FALSE)</f>
        <v>201.5</v>
      </c>
      <c r="J34" s="2">
        <f t="shared" si="0"/>
        <v>4</v>
      </c>
      <c r="K34" s="2">
        <f>HLOOKUP($A50,$M$1:$Q$25,K$29,FALSE)</f>
        <v>4</v>
      </c>
      <c r="L34" s="2">
        <f t="shared" si="0"/>
        <v>290.87131210000001</v>
      </c>
      <c r="M34" s="2">
        <f>HLOOKUP($A50,$M$1:$Q$25,M$29,FALSE)</f>
        <v>242.99758744039701</v>
      </c>
      <c r="N34" s="2">
        <f t="shared" si="0"/>
        <v>24.733333330000001</v>
      </c>
      <c r="O34" s="2">
        <f>HLOOKUP($A50,$M$1:$Q$25,O$29,FALSE)</f>
        <v>298</v>
      </c>
      <c r="P34" s="2">
        <f t="shared" si="0"/>
        <v>26722.34878</v>
      </c>
      <c r="Q34" s="2">
        <f>HLOOKUP($A50,$M$1:$Q$25,Q$29,FALSE)</f>
        <v>0</v>
      </c>
      <c r="R34" s="2">
        <f t="shared" si="0"/>
        <v>18220.212019999999</v>
      </c>
      <c r="S34" s="2">
        <f>HLOOKUP($A50,$M$1:$Q$25,S$29,FALSE)</f>
        <v>0</v>
      </c>
      <c r="T34" s="2">
        <f t="shared" si="0"/>
        <v>7697.8684350000003</v>
      </c>
      <c r="U34" s="2">
        <f>HLOOKUP($A50,$M$1:$Q$25,U$29,FALSE)</f>
        <v>0</v>
      </c>
      <c r="V34" s="2">
        <f t="shared" si="0"/>
        <v>1</v>
      </c>
      <c r="W34" s="2">
        <f>HLOOKUP($A50,$M$1:$Q$25,W$29,FALSE)</f>
        <v>3</v>
      </c>
      <c r="X34" s="2">
        <f t="shared" si="0"/>
        <v>2</v>
      </c>
      <c r="Y34" s="2">
        <f>HLOOKUP($A50,$M$1:$Q$25,Y$29,FALSE)</f>
        <v>3</v>
      </c>
      <c r="Z34" s="2">
        <f t="shared" si="0"/>
        <v>4</v>
      </c>
      <c r="AA34" s="2">
        <f>HLOOKUP($A50,$M$1:$Q$25,AA$29,FALSE)</f>
        <v>0</v>
      </c>
      <c r="AB34" s="2">
        <f t="shared" si="0"/>
        <v>1</v>
      </c>
      <c r="AC34" s="2">
        <f>HLOOKUP($A50,$M$1:$Q$25,AC$29,FALSE)</f>
        <v>7</v>
      </c>
      <c r="AD34" s="2">
        <f t="shared" si="0"/>
        <v>1</v>
      </c>
      <c r="AE34" s="2">
        <f>HLOOKUP($A50,$M$1:$Q$25,AE$29,FALSE)</f>
        <v>7</v>
      </c>
      <c r="AF34" s="2">
        <f t="shared" si="0"/>
        <v>2</v>
      </c>
      <c r="AG34" s="2">
        <f>HLOOKUP($A50,$M$1:$Q$25,AG$29,FALSE)</f>
        <v>0</v>
      </c>
      <c r="AH34" s="2">
        <f t="shared" si="0"/>
        <v>72.474999999999994</v>
      </c>
      <c r="AI34" s="2">
        <f>HLOOKUP($A50,$M$1:$Q$25,AI$29,FALSE)</f>
        <v>72</v>
      </c>
      <c r="AJ34" s="2">
        <f t="shared" si="0"/>
        <v>2399.3805299999999</v>
      </c>
      <c r="AK34" s="2">
        <f>HLOOKUP($A50,$M$1:$Q$25,AK$29,FALSE)</f>
        <v>2990</v>
      </c>
      <c r="AL34" s="3">
        <f t="shared" si="2"/>
        <v>6.25</v>
      </c>
      <c r="AM34" s="3">
        <f t="shared" si="3"/>
        <v>5.6710977701543701</v>
      </c>
      <c r="AN34" s="2">
        <f t="shared" si="0"/>
        <v>220.65</v>
      </c>
      <c r="AO34" s="2">
        <f>HLOOKUP($A50,$M$1:$Q$25,AO$29,FALSE)</f>
        <v>135.5</v>
      </c>
      <c r="AP34" s="2">
        <f t="shared" si="0"/>
        <v>141.17500000000001</v>
      </c>
      <c r="AQ34" s="2">
        <f>HLOOKUP($A50,$M$1:$Q$25,AQ$29,FALSE)</f>
        <v>0</v>
      </c>
      <c r="AR34" s="2">
        <f t="shared" si="0"/>
        <v>271.0686637</v>
      </c>
      <c r="AS34" s="2">
        <f>HLOOKUP($A50,$M$1:$Q$25,AS$29,FALSE)</f>
        <v>157.80000000000001</v>
      </c>
      <c r="AT34" s="2">
        <f t="shared" si="0"/>
        <v>901.93096600000001</v>
      </c>
      <c r="AU34" s="2">
        <f>HLOOKUP($A50,$M$1:$Q$25,AU$29,FALSE)</f>
        <v>0</v>
      </c>
      <c r="AV34" s="2">
        <f t="shared" si="0"/>
        <v>73.625</v>
      </c>
      <c r="AW34" s="2">
        <f>HLOOKUP($A50,$M$1:$Q$25,AW$29,FALSE)</f>
        <v>311</v>
      </c>
    </row>
    <row r="35" spans="1:49" x14ac:dyDescent="0.3">
      <c r="A35" t="s">
        <v>5</v>
      </c>
      <c r="B35" s="2">
        <f t="shared" si="1"/>
        <v>175.35</v>
      </c>
      <c r="C35" s="2">
        <f>HLOOKUP($A51,$M$1:$Q$25,C$29,FALSE)</f>
        <v>173.5</v>
      </c>
      <c r="D35" s="2">
        <f t="shared" si="0"/>
        <v>137.94440779999999</v>
      </c>
      <c r="E35" s="2">
        <f>HLOOKUP($A51,$M$1:$Q$25,E$29,FALSE)</f>
        <v>74</v>
      </c>
      <c r="F35" s="2">
        <f t="shared" si="0"/>
        <v>223.47776959999999</v>
      </c>
      <c r="G35" s="2">
        <f>HLOOKUP($A51,$M$1:$Q$25,G$29,FALSE)</f>
        <v>0</v>
      </c>
      <c r="H35" s="2">
        <f t="shared" si="0"/>
        <v>307.125</v>
      </c>
      <c r="I35" s="2">
        <f>HLOOKUP($A51,$M$1:$Q$25,I$29,FALSE)</f>
        <v>214.5</v>
      </c>
      <c r="J35" s="2">
        <f t="shared" si="0"/>
        <v>6</v>
      </c>
      <c r="K35" s="2">
        <f>HLOOKUP($A51,$M$1:$Q$25,K$29,FALSE)</f>
        <v>6</v>
      </c>
      <c r="L35" s="2">
        <f t="shared" si="0"/>
        <v>442.77259040000001</v>
      </c>
      <c r="M35" s="2">
        <f>HLOOKUP($A51,$M$1:$Q$25,M$29,FALSE)</f>
        <v>422.98812866502499</v>
      </c>
      <c r="N35" s="2">
        <f t="shared" si="0"/>
        <v>29.3</v>
      </c>
      <c r="O35" s="2">
        <f>HLOOKUP($A51,$M$1:$Q$25,O$29,FALSE)</f>
        <v>318</v>
      </c>
      <c r="P35" s="2">
        <f t="shared" si="0"/>
        <v>28718.73504</v>
      </c>
      <c r="Q35" s="2">
        <f>HLOOKUP($A51,$M$1:$Q$25,Q$29,FALSE)</f>
        <v>0</v>
      </c>
      <c r="R35" s="2">
        <f t="shared" si="0"/>
        <v>18809.104530000001</v>
      </c>
      <c r="S35" s="2">
        <f>HLOOKUP($A51,$M$1:$Q$25,S$29,FALSE)</f>
        <v>0</v>
      </c>
      <c r="T35" s="2">
        <f t="shared" si="0"/>
        <v>8082.9066059999996</v>
      </c>
      <c r="U35" s="2">
        <f>HLOOKUP($A51,$M$1:$Q$25,U$29,FALSE)</f>
        <v>0</v>
      </c>
      <c r="V35" s="2">
        <f t="shared" si="0"/>
        <v>2</v>
      </c>
      <c r="W35" s="2">
        <f>HLOOKUP($A51,$M$1:$Q$25,W$29,FALSE)</f>
        <v>3.5</v>
      </c>
      <c r="X35" s="2">
        <f t="shared" si="0"/>
        <v>3</v>
      </c>
      <c r="Y35" s="2">
        <f>HLOOKUP($A51,$M$1:$Q$25,Y$29,FALSE)</f>
        <v>5.375</v>
      </c>
      <c r="Z35" s="2">
        <f t="shared" si="0"/>
        <v>10</v>
      </c>
      <c r="AA35" s="2">
        <f>HLOOKUP($A51,$M$1:$Q$25,AA$29,FALSE)</f>
        <v>0</v>
      </c>
      <c r="AB35" s="2">
        <f t="shared" si="0"/>
        <v>1</v>
      </c>
      <c r="AC35" s="2">
        <f>HLOOKUP($A51,$M$1:$Q$25,AC$29,FALSE)</f>
        <v>9.25</v>
      </c>
      <c r="AD35" s="2">
        <f t="shared" si="0"/>
        <v>2</v>
      </c>
      <c r="AE35" s="2">
        <f>HLOOKUP($A51,$M$1:$Q$25,AE$29,FALSE)</f>
        <v>9</v>
      </c>
      <c r="AF35" s="2">
        <f t="shared" si="0"/>
        <v>3</v>
      </c>
      <c r="AG35" s="2">
        <f>HLOOKUP($A51,$M$1:$Q$25,AG$29,FALSE)</f>
        <v>0</v>
      </c>
      <c r="AH35" s="2">
        <f t="shared" si="0"/>
        <v>94.637500000000003</v>
      </c>
      <c r="AI35" s="2">
        <f>HLOOKUP($A51,$M$1:$Q$25,AI$29,FALSE)</f>
        <v>100.75</v>
      </c>
      <c r="AJ35" s="2">
        <f t="shared" si="0"/>
        <v>3615.4028010000002</v>
      </c>
      <c r="AK35" s="2">
        <f>HLOOKUP($A51,$M$1:$Q$25,AK$29,FALSE)</f>
        <v>5517.5</v>
      </c>
      <c r="AL35" s="3">
        <f t="shared" si="2"/>
        <v>8.1320198000000001</v>
      </c>
      <c r="AM35" s="3">
        <f t="shared" si="3"/>
        <v>6.2063979511745799</v>
      </c>
      <c r="AN35" s="2">
        <f t="shared" si="0"/>
        <v>235.9</v>
      </c>
      <c r="AO35" s="2">
        <f>HLOOKUP($A51,$M$1:$Q$25,AO$29,FALSE)</f>
        <v>148.25</v>
      </c>
      <c r="AP35" s="2">
        <f t="shared" si="0"/>
        <v>164.70625000000001</v>
      </c>
      <c r="AQ35" s="2">
        <f>HLOOKUP($A51,$M$1:$Q$25,AQ$29,FALSE)</f>
        <v>0</v>
      </c>
      <c r="AR35" s="2">
        <f t="shared" si="0"/>
        <v>414.73465970000001</v>
      </c>
      <c r="AS35" s="2">
        <f>HLOOKUP($A51,$M$1:$Q$25,AS$29,FALSE)</f>
        <v>255.35</v>
      </c>
      <c r="AT35" s="2">
        <f t="shared" si="0"/>
        <v>1107.9840469999999</v>
      </c>
      <c r="AU35" s="2">
        <f>HLOOKUP($A51,$M$1:$Q$25,AU$29,FALSE)</f>
        <v>0</v>
      </c>
      <c r="AV35" s="2">
        <f t="shared" si="0"/>
        <v>89.025000000000006</v>
      </c>
      <c r="AW35" s="2">
        <f>HLOOKUP($A51,$M$1:$Q$25,AW$29,FALSE)</f>
        <v>337</v>
      </c>
    </row>
    <row r="36" spans="1:49" x14ac:dyDescent="0.3">
      <c r="A36" t="s">
        <v>6</v>
      </c>
      <c r="B36" s="2">
        <f t="shared" si="1"/>
        <v>195.4208333</v>
      </c>
      <c r="C36" s="2">
        <f>HLOOKUP($A52,$M$1:$Q$25,C$29,FALSE)</f>
        <v>191</v>
      </c>
      <c r="D36" s="2">
        <f t="shared" si="0"/>
        <v>177.50052170000001</v>
      </c>
      <c r="E36" s="2">
        <f>HLOOKUP($A52,$M$1:$Q$25,E$29,FALSE)</f>
        <v>88.2</v>
      </c>
      <c r="F36" s="2">
        <f t="shared" si="0"/>
        <v>310.68731430000003</v>
      </c>
      <c r="G36" s="2">
        <f>HLOOKUP($A52,$M$1:$Q$25,G$29,FALSE)</f>
        <v>0</v>
      </c>
      <c r="H36" s="2">
        <f t="shared" si="0"/>
        <v>320.6875</v>
      </c>
      <c r="I36" s="2">
        <f>HLOOKUP($A52,$M$1:$Q$25,I$29,FALSE)</f>
        <v>224.7</v>
      </c>
      <c r="J36" s="2">
        <f t="shared" si="0"/>
        <v>8</v>
      </c>
      <c r="K36" s="2">
        <f>HLOOKUP($A52,$M$1:$Q$25,K$29,FALSE)</f>
        <v>8</v>
      </c>
      <c r="L36" s="2">
        <f t="shared" si="0"/>
        <v>802.73940619999996</v>
      </c>
      <c r="M36" s="2">
        <f>HLOOKUP($A52,$M$1:$Q$25,M$29,FALSE)</f>
        <v>1159.5049357294699</v>
      </c>
      <c r="N36" s="2">
        <f t="shared" si="0"/>
        <v>43.25</v>
      </c>
      <c r="O36" s="2">
        <f>HLOOKUP($A52,$M$1:$Q$25,O$29,FALSE)</f>
        <v>324.39999999999998</v>
      </c>
      <c r="P36" s="2">
        <f t="shared" si="0"/>
        <v>33954.938580000002</v>
      </c>
      <c r="Q36" s="2">
        <f>HLOOKUP($A52,$M$1:$Q$25,Q$29,FALSE)</f>
        <v>0</v>
      </c>
      <c r="R36" s="2">
        <f t="shared" si="0"/>
        <v>22905.37299</v>
      </c>
      <c r="S36" s="2">
        <f>HLOOKUP($A52,$M$1:$Q$25,S$29,FALSE)</f>
        <v>0</v>
      </c>
      <c r="T36" s="2">
        <f t="shared" si="0"/>
        <v>8082.9066059999996</v>
      </c>
      <c r="U36" s="2">
        <f>HLOOKUP($A52,$M$1:$Q$25,U$29,FALSE)</f>
        <v>0</v>
      </c>
      <c r="V36" s="2">
        <f t="shared" si="0"/>
        <v>4</v>
      </c>
      <c r="W36" s="2">
        <f>HLOOKUP($A52,$M$1:$Q$25,W$29,FALSE)</f>
        <v>5.75</v>
      </c>
      <c r="X36" s="2">
        <f t="shared" si="0"/>
        <v>6</v>
      </c>
      <c r="Y36" s="2">
        <f>HLOOKUP($A52,$M$1:$Q$25,Y$29,FALSE)</f>
        <v>10</v>
      </c>
      <c r="Z36" s="2">
        <f t="shared" si="0"/>
        <v>29</v>
      </c>
      <c r="AA36" s="2">
        <f>HLOOKUP($A52,$M$1:$Q$25,AA$29,FALSE)</f>
        <v>0</v>
      </c>
      <c r="AB36" s="2">
        <f t="shared" si="0"/>
        <v>2</v>
      </c>
      <c r="AC36" s="2">
        <f>HLOOKUP($A52,$M$1:$Q$25,AC$29,FALSE)</f>
        <v>12</v>
      </c>
      <c r="AD36" s="2">
        <f t="shared" si="0"/>
        <v>3</v>
      </c>
      <c r="AE36" s="2">
        <f>HLOOKUP($A52,$M$1:$Q$25,AE$29,FALSE)</f>
        <v>10.7</v>
      </c>
      <c r="AF36" s="2">
        <f t="shared" si="0"/>
        <v>5</v>
      </c>
      <c r="AG36" s="2">
        <f>HLOOKUP($A52,$M$1:$Q$25,AG$29,FALSE)</f>
        <v>0</v>
      </c>
      <c r="AH36" s="2">
        <f t="shared" si="0"/>
        <v>120.82</v>
      </c>
      <c r="AI36" s="2">
        <f>HLOOKUP($A52,$M$1:$Q$25,AI$29,FALSE)</f>
        <v>145.1</v>
      </c>
      <c r="AJ36" s="2">
        <f t="shared" si="0"/>
        <v>5515.9651190000004</v>
      </c>
      <c r="AK36" s="2">
        <f>HLOOKUP($A52,$M$1:$Q$25,AK$29,FALSE)</f>
        <v>9550</v>
      </c>
      <c r="AL36" s="3">
        <f t="shared" si="2"/>
        <v>11.411170499999999</v>
      </c>
      <c r="AM36" s="3">
        <f t="shared" si="3"/>
        <v>7.1916132119511103</v>
      </c>
      <c r="AN36" s="2">
        <f t="shared" si="0"/>
        <v>244.255</v>
      </c>
      <c r="AO36" s="2">
        <f>HLOOKUP($A52,$M$1:$Q$25,AO$29,FALSE)</f>
        <v>163</v>
      </c>
      <c r="AP36" s="2">
        <f t="shared" si="0"/>
        <v>189.0133333</v>
      </c>
      <c r="AQ36" s="2">
        <f>HLOOKUP($A52,$M$1:$Q$25,AQ$29,FALSE)</f>
        <v>0</v>
      </c>
      <c r="AR36" s="2">
        <f t="shared" si="0"/>
        <v>554.61355760000004</v>
      </c>
      <c r="AS36" s="2">
        <f>HLOOKUP($A52,$M$1:$Q$25,AS$29,FALSE)</f>
        <v>368.08</v>
      </c>
      <c r="AT36" s="2">
        <f t="shared" si="0"/>
        <v>1382.04106</v>
      </c>
      <c r="AU36" s="2">
        <f>HLOOKUP($A52,$M$1:$Q$25,AU$29,FALSE)</f>
        <v>0</v>
      </c>
      <c r="AV36" s="2">
        <f t="shared" si="0"/>
        <v>107.49250000000001</v>
      </c>
      <c r="AW36" s="2">
        <f>HLOOKUP($A52,$M$1:$Q$25,AW$29,FALSE)</f>
        <v>352.8</v>
      </c>
    </row>
    <row r="37" spans="1:49" x14ac:dyDescent="0.3">
      <c r="AL37" s="5"/>
      <c r="AM37" s="5"/>
    </row>
    <row r="38" spans="1:49" x14ac:dyDescent="0.3">
      <c r="A38" t="s">
        <v>34</v>
      </c>
      <c r="B38" s="2">
        <f>B33</f>
        <v>126.41875</v>
      </c>
      <c r="C38" s="2">
        <f>C33</f>
        <v>121.5</v>
      </c>
      <c r="D38" s="2">
        <f t="shared" ref="D38:N38" si="4">D33</f>
        <v>67.267351500000004</v>
      </c>
      <c r="E38" s="2">
        <f>E33</f>
        <v>43</v>
      </c>
      <c r="F38" s="2">
        <f t="shared" si="4"/>
        <v>122.2698261</v>
      </c>
      <c r="G38" s="2">
        <f>G33</f>
        <v>0</v>
      </c>
      <c r="H38" s="2">
        <f t="shared" si="4"/>
        <v>282.89999999999998</v>
      </c>
      <c r="I38" s="2">
        <f>I33</f>
        <v>191</v>
      </c>
      <c r="J38" s="2">
        <f t="shared" si="4"/>
        <v>3</v>
      </c>
      <c r="K38" s="2">
        <f>K33</f>
        <v>3</v>
      </c>
      <c r="L38" s="2">
        <f t="shared" si="4"/>
        <v>180.9616762</v>
      </c>
      <c r="M38" s="2">
        <f>M33</f>
        <v>131.999231712316</v>
      </c>
      <c r="N38" s="2">
        <f t="shared" si="4"/>
        <v>13.5</v>
      </c>
      <c r="O38" s="2">
        <f>O33</f>
        <v>287</v>
      </c>
      <c r="P38" s="2">
        <f t="shared" ref="P38" si="5">P33</f>
        <v>17550.614969999999</v>
      </c>
      <c r="Q38" s="2">
        <f>Q33</f>
        <v>0</v>
      </c>
      <c r="R38" s="2">
        <f t="shared" ref="R38" si="6">R33</f>
        <v>11770.60536</v>
      </c>
      <c r="S38" s="2">
        <f>S33</f>
        <v>0</v>
      </c>
      <c r="T38" s="2">
        <f t="shared" ref="T38" si="7">T33</f>
        <v>6624.4597439999998</v>
      </c>
      <c r="U38" s="2">
        <f>U33</f>
        <v>0</v>
      </c>
      <c r="V38" s="2">
        <f t="shared" ref="V38" si="8">V33</f>
        <v>1</v>
      </c>
      <c r="W38" s="2">
        <f>W33</f>
        <v>2</v>
      </c>
      <c r="X38" s="2">
        <f t="shared" ref="X38" si="9">X33</f>
        <v>1</v>
      </c>
      <c r="Y38" s="2">
        <f>Y33</f>
        <v>2</v>
      </c>
      <c r="Z38" s="2">
        <f t="shared" ref="Z38" si="10">Z33</f>
        <v>1</v>
      </c>
      <c r="AA38" s="2">
        <f>AA33</f>
        <v>0</v>
      </c>
      <c r="AB38" s="2">
        <f t="shared" ref="AB38" si="11">AB33</f>
        <v>1</v>
      </c>
      <c r="AC38" s="2">
        <f>AC33</f>
        <v>2</v>
      </c>
      <c r="AD38" s="2">
        <f t="shared" ref="AD38" si="12">AD33</f>
        <v>1</v>
      </c>
      <c r="AE38" s="2">
        <f>AE33</f>
        <v>5</v>
      </c>
      <c r="AF38" s="2">
        <f t="shared" ref="AF38" si="13">AF33</f>
        <v>1</v>
      </c>
      <c r="AG38" s="2">
        <f>AG33</f>
        <v>0</v>
      </c>
      <c r="AH38" s="2">
        <f>AH33</f>
        <v>59.537500000000001</v>
      </c>
      <c r="AI38" s="2">
        <f>AI33</f>
        <v>61</v>
      </c>
      <c r="AJ38" s="2">
        <f t="shared" ref="AJ38" si="14">AJ33</f>
        <v>1735.7884489999999</v>
      </c>
      <c r="AK38" s="2">
        <f>AK33</f>
        <v>1932.5</v>
      </c>
      <c r="AL38" s="4">
        <f t="shared" ref="AL38" si="15">AL33</f>
        <v>4.8633429000000001</v>
      </c>
      <c r="AM38" s="4">
        <f>AM33</f>
        <v>4.9471527402667599</v>
      </c>
      <c r="AN38" s="2">
        <f t="shared" ref="AN38" si="16">AN33</f>
        <v>191.29166670000001</v>
      </c>
      <c r="AO38" s="2">
        <f>AO33</f>
        <v>109</v>
      </c>
      <c r="AP38" s="2">
        <f>AP33</f>
        <v>109</v>
      </c>
      <c r="AQ38" s="2">
        <f>AQ33</f>
        <v>0</v>
      </c>
      <c r="AR38" s="2">
        <f t="shared" ref="AR38" si="17">AR33</f>
        <v>183.31532989999999</v>
      </c>
      <c r="AS38" s="2">
        <f>AS33</f>
        <v>100.6</v>
      </c>
      <c r="AT38" s="2">
        <f t="shared" ref="AT38" si="18">AT33</f>
        <v>560.41328969999995</v>
      </c>
      <c r="AU38" s="2">
        <f>AU33</f>
        <v>0</v>
      </c>
      <c r="AV38" s="2">
        <f t="shared" ref="AV38" si="19">AV33</f>
        <v>60.3125</v>
      </c>
      <c r="AW38" s="2">
        <f>AW33</f>
        <v>29.5</v>
      </c>
    </row>
    <row r="39" spans="1:49" x14ac:dyDescent="0.3">
      <c r="A39" t="s">
        <v>35</v>
      </c>
      <c r="B39" s="2">
        <f t="shared" ref="B39:C41" si="20">B34-B33</f>
        <v>26.581249999999997</v>
      </c>
      <c r="C39" s="2">
        <f>C34-C33</f>
        <v>19.5</v>
      </c>
      <c r="D39" s="2">
        <f t="shared" ref="D39:N39" si="21">D34-D33</f>
        <v>31.32253261999999</v>
      </c>
      <c r="E39" s="2">
        <f>E34-E33</f>
        <v>18.799999999999997</v>
      </c>
      <c r="F39" s="2">
        <f t="shared" si="21"/>
        <v>41.116068800000008</v>
      </c>
      <c r="G39" s="2">
        <f>G34-G33</f>
        <v>0</v>
      </c>
      <c r="H39" s="2">
        <f t="shared" si="21"/>
        <v>14.100000000000023</v>
      </c>
      <c r="I39" s="2">
        <f>I34-I33</f>
        <v>10.5</v>
      </c>
      <c r="J39" s="2">
        <f t="shared" si="21"/>
        <v>1</v>
      </c>
      <c r="K39" s="2">
        <f>K34-K33</f>
        <v>1</v>
      </c>
      <c r="L39" s="2">
        <f t="shared" si="21"/>
        <v>109.90963590000001</v>
      </c>
      <c r="M39" s="2">
        <f>M34-M33</f>
        <v>110.99835572808101</v>
      </c>
      <c r="N39" s="2">
        <f t="shared" si="21"/>
        <v>11.233333330000001</v>
      </c>
      <c r="O39" s="2">
        <f>O34-O33</f>
        <v>11</v>
      </c>
      <c r="P39" s="2">
        <f t="shared" ref="P39" si="22">P34-P33</f>
        <v>9171.7338100000015</v>
      </c>
      <c r="Q39" s="2">
        <f>Q34-Q33</f>
        <v>0</v>
      </c>
      <c r="R39" s="2">
        <f t="shared" ref="R39" si="23">R34-R33</f>
        <v>6449.6066599999995</v>
      </c>
      <c r="S39" s="2">
        <f>S34-S33</f>
        <v>0</v>
      </c>
      <c r="T39" s="2">
        <f t="shared" ref="T39" si="24">T34-T33</f>
        <v>1073.4086910000005</v>
      </c>
      <c r="U39" s="2">
        <f>U34-U33</f>
        <v>0</v>
      </c>
      <c r="V39" s="2">
        <f t="shared" ref="V39" si="25">V34-V33</f>
        <v>0</v>
      </c>
      <c r="W39" s="2">
        <f>W34-W33</f>
        <v>1</v>
      </c>
      <c r="X39" s="2">
        <f t="shared" ref="X39" si="26">X34-X33</f>
        <v>1</v>
      </c>
      <c r="Y39" s="2">
        <f>Y34-Y33</f>
        <v>1</v>
      </c>
      <c r="Z39" s="2">
        <f t="shared" ref="Z39" si="27">Z34-Z33</f>
        <v>3</v>
      </c>
      <c r="AA39" s="2">
        <f>AA34-AA33</f>
        <v>0</v>
      </c>
      <c r="AB39" s="2">
        <f t="shared" ref="AB39" si="28">AB34-AB33</f>
        <v>0</v>
      </c>
      <c r="AC39" s="2">
        <f>AC34-AC33</f>
        <v>5</v>
      </c>
      <c r="AD39" s="2">
        <f t="shared" ref="AD39" si="29">AD34-AD33</f>
        <v>0</v>
      </c>
      <c r="AE39" s="2">
        <f>AE34-AE33</f>
        <v>2</v>
      </c>
      <c r="AF39" s="2">
        <f t="shared" ref="AF39" si="30">AF34-AF33</f>
        <v>1</v>
      </c>
      <c r="AG39" s="2">
        <f>AG34-AG33</f>
        <v>0</v>
      </c>
      <c r="AH39" s="2">
        <f t="shared" ref="AH39" si="31">AH34-AH33</f>
        <v>12.937499999999993</v>
      </c>
      <c r="AI39" s="2">
        <f>AI34-AI33</f>
        <v>11</v>
      </c>
      <c r="AJ39" s="2">
        <f t="shared" ref="AJ39" si="32">AJ34-AJ33</f>
        <v>663.59208100000001</v>
      </c>
      <c r="AK39" s="2">
        <f>AK34-AK33</f>
        <v>1057.5</v>
      </c>
      <c r="AL39" s="4">
        <f t="shared" ref="AL39" si="33">AL34-AL33</f>
        <v>1.3866570999999999</v>
      </c>
      <c r="AM39" s="4">
        <f>AM34-AM33</f>
        <v>0.72394502988761023</v>
      </c>
      <c r="AN39" s="2">
        <f t="shared" ref="AN39" si="34">AN34-AN33</f>
        <v>29.358333299999998</v>
      </c>
      <c r="AO39" s="2">
        <f>AO34-AO33</f>
        <v>26.5</v>
      </c>
      <c r="AP39" s="2">
        <f t="shared" ref="AP39" si="35">AP34-AP33</f>
        <v>32.175000000000011</v>
      </c>
      <c r="AQ39" s="2">
        <f>AQ34-AQ33</f>
        <v>0</v>
      </c>
      <c r="AR39" s="2">
        <f t="shared" ref="AR39" si="36">AR34-AR33</f>
        <v>87.753333800000007</v>
      </c>
      <c r="AS39" s="2">
        <f>AS34-AS33</f>
        <v>57.200000000000017</v>
      </c>
      <c r="AT39" s="2">
        <f t="shared" ref="AT39" si="37">AT34-AT33</f>
        <v>341.51767630000006</v>
      </c>
      <c r="AU39" s="2">
        <f>AU34-AU33</f>
        <v>0</v>
      </c>
      <c r="AV39" s="2">
        <f t="shared" ref="AV39" si="38">AV34-AV33</f>
        <v>13.3125</v>
      </c>
      <c r="AW39" s="2">
        <f>AW34-AW33</f>
        <v>281.5</v>
      </c>
    </row>
    <row r="40" spans="1:49" x14ac:dyDescent="0.3">
      <c r="A40" t="s">
        <v>36</v>
      </c>
      <c r="B40" s="2">
        <f t="shared" si="20"/>
        <v>22.349999999999994</v>
      </c>
      <c r="C40" s="2">
        <f t="shared" si="20"/>
        <v>32.5</v>
      </c>
      <c r="D40" s="2">
        <f t="shared" ref="D40:N40" si="39">D35-D34</f>
        <v>39.35452368</v>
      </c>
      <c r="E40" s="2">
        <f>E35-E34</f>
        <v>12.200000000000003</v>
      </c>
      <c r="F40" s="2">
        <f t="shared" si="39"/>
        <v>60.091874699999977</v>
      </c>
      <c r="G40" s="2">
        <f>G35-G34</f>
        <v>0</v>
      </c>
      <c r="H40" s="2">
        <f t="shared" si="39"/>
        <v>10.125</v>
      </c>
      <c r="I40" s="2">
        <f>I35-I34</f>
        <v>13</v>
      </c>
      <c r="J40" s="2">
        <f t="shared" si="39"/>
        <v>2</v>
      </c>
      <c r="K40" s="2">
        <f>K35-K34</f>
        <v>2</v>
      </c>
      <c r="L40" s="2">
        <f t="shared" si="39"/>
        <v>151.9012783</v>
      </c>
      <c r="M40" s="2">
        <f>M35-M34</f>
        <v>179.99054122462798</v>
      </c>
      <c r="N40" s="2">
        <f t="shared" si="39"/>
        <v>4.56666667</v>
      </c>
      <c r="O40" s="2">
        <f>O35-O34</f>
        <v>20</v>
      </c>
      <c r="P40" s="2">
        <f t="shared" ref="P40" si="40">P35-P34</f>
        <v>1996.3862599999993</v>
      </c>
      <c r="Q40" s="2">
        <f>Q35-Q34</f>
        <v>0</v>
      </c>
      <c r="R40" s="2">
        <f t="shared" ref="R40" si="41">R35-R34</f>
        <v>588.89251000000149</v>
      </c>
      <c r="S40" s="2">
        <f>S35-S34</f>
        <v>0</v>
      </c>
      <c r="T40" s="2">
        <f t="shared" ref="T40" si="42">T35-T34</f>
        <v>385.03817099999924</v>
      </c>
      <c r="U40" s="2">
        <f>U35-U34</f>
        <v>0</v>
      </c>
      <c r="V40" s="2">
        <f t="shared" ref="V40" si="43">V35-V34</f>
        <v>1</v>
      </c>
      <c r="W40" s="2">
        <f>W35-W34</f>
        <v>0.5</v>
      </c>
      <c r="X40" s="2">
        <f t="shared" ref="X40" si="44">X35-X34</f>
        <v>1</v>
      </c>
      <c r="Y40" s="2">
        <f>Y35-Y34</f>
        <v>2.375</v>
      </c>
      <c r="Z40" s="2">
        <f t="shared" ref="Z40" si="45">Z35-Z34</f>
        <v>6</v>
      </c>
      <c r="AA40" s="2">
        <f>AA35-AA34</f>
        <v>0</v>
      </c>
      <c r="AB40" s="2">
        <f t="shared" ref="AB40" si="46">AB35-AB34</f>
        <v>0</v>
      </c>
      <c r="AC40" s="2">
        <f>AC35-AC34</f>
        <v>2.25</v>
      </c>
      <c r="AD40" s="2">
        <f t="shared" ref="AD40" si="47">AD35-AD34</f>
        <v>1</v>
      </c>
      <c r="AE40" s="2">
        <f>AE35-AE34</f>
        <v>2</v>
      </c>
      <c r="AF40" s="2">
        <f t="shared" ref="AF40" si="48">AF35-AF34</f>
        <v>1</v>
      </c>
      <c r="AG40" s="2">
        <f>AG35-AG34</f>
        <v>0</v>
      </c>
      <c r="AH40" s="2">
        <f t="shared" ref="AH40" si="49">AH35-AH34</f>
        <v>22.162500000000009</v>
      </c>
      <c r="AI40" s="2">
        <f>AI35-AI34</f>
        <v>28.75</v>
      </c>
      <c r="AJ40" s="2">
        <f t="shared" ref="AJ40" si="50">AJ35-AJ34</f>
        <v>1216.0222710000003</v>
      </c>
      <c r="AK40" s="2">
        <f>AK35-AK34</f>
        <v>2527.5</v>
      </c>
      <c r="AL40" s="4">
        <f t="shared" ref="AL40" si="51">AL35-AL34</f>
        <v>1.8820198000000001</v>
      </c>
      <c r="AM40" s="4">
        <f>AM35-AM34</f>
        <v>0.53530018102020982</v>
      </c>
      <c r="AN40" s="2">
        <f t="shared" ref="AN40" si="52">AN35-AN34</f>
        <v>15.25</v>
      </c>
      <c r="AO40" s="2">
        <f>AO35-AO34</f>
        <v>12.75</v>
      </c>
      <c r="AP40" s="2">
        <f t="shared" ref="AP40" si="53">AP35-AP34</f>
        <v>23.53125</v>
      </c>
      <c r="AQ40" s="2">
        <f>AQ35-AQ34</f>
        <v>0</v>
      </c>
      <c r="AR40" s="2">
        <f t="shared" ref="AR40" si="54">AR35-AR34</f>
        <v>143.66599600000001</v>
      </c>
      <c r="AS40" s="2">
        <f>AS35-AS34</f>
        <v>97.549999999999983</v>
      </c>
      <c r="AT40" s="2">
        <f t="shared" ref="AT40" si="55">AT35-AT34</f>
        <v>206.05308099999991</v>
      </c>
      <c r="AU40" s="2">
        <f>AU35-AU34</f>
        <v>0</v>
      </c>
      <c r="AV40" s="2">
        <f t="shared" ref="AV40" si="56">AV35-AV34</f>
        <v>15.400000000000006</v>
      </c>
      <c r="AW40" s="2">
        <f>AW35-AW34</f>
        <v>26</v>
      </c>
    </row>
    <row r="41" spans="1:49" x14ac:dyDescent="0.3">
      <c r="A41" t="s">
        <v>37</v>
      </c>
      <c r="B41" s="2">
        <f t="shared" si="20"/>
        <v>20.070833300000004</v>
      </c>
      <c r="C41" s="2">
        <f t="shared" si="20"/>
        <v>17.5</v>
      </c>
      <c r="D41" s="2">
        <f t="shared" ref="D41:N41" si="57">D36-D35</f>
        <v>39.556113900000014</v>
      </c>
      <c r="E41" s="2">
        <f>E36-E35</f>
        <v>14.200000000000003</v>
      </c>
      <c r="F41" s="2">
        <f t="shared" si="57"/>
        <v>87.209544700000038</v>
      </c>
      <c r="G41" s="2">
        <f>G36-G35</f>
        <v>0</v>
      </c>
      <c r="H41" s="2">
        <f t="shared" si="57"/>
        <v>13.5625</v>
      </c>
      <c r="I41" s="2">
        <f>I36-I35</f>
        <v>10.199999999999989</v>
      </c>
      <c r="J41" s="2">
        <f t="shared" si="57"/>
        <v>2</v>
      </c>
      <c r="K41" s="2">
        <f>K36-K35</f>
        <v>2</v>
      </c>
      <c r="L41" s="2">
        <f t="shared" si="57"/>
        <v>359.96681579999995</v>
      </c>
      <c r="M41" s="2">
        <f>M36-M35</f>
        <v>736.51680706444495</v>
      </c>
      <c r="N41" s="2">
        <f t="shared" si="57"/>
        <v>13.95</v>
      </c>
      <c r="O41" s="2">
        <f>O36-O35</f>
        <v>6.3999999999999773</v>
      </c>
      <c r="P41" s="2">
        <f t="shared" ref="P41" si="58">P36-P35</f>
        <v>5236.2035400000022</v>
      </c>
      <c r="Q41" s="2">
        <f>Q36-Q35</f>
        <v>0</v>
      </c>
      <c r="R41" s="2">
        <f t="shared" ref="R41" si="59">R36-R35</f>
        <v>4096.2684599999993</v>
      </c>
      <c r="S41" s="2">
        <f>S36-S35</f>
        <v>0</v>
      </c>
      <c r="T41" s="2">
        <f t="shared" ref="T41" si="60">T36-T35</f>
        <v>0</v>
      </c>
      <c r="U41" s="2">
        <f>U36-U35</f>
        <v>0</v>
      </c>
      <c r="V41" s="2">
        <f t="shared" ref="V41" si="61">V36-V35</f>
        <v>2</v>
      </c>
      <c r="W41" s="2">
        <f>W36-W35</f>
        <v>2.25</v>
      </c>
      <c r="X41" s="2">
        <f t="shared" ref="X41" si="62">X36-X35</f>
        <v>3</v>
      </c>
      <c r="Y41" s="2">
        <f>Y36-Y35</f>
        <v>4.625</v>
      </c>
      <c r="Z41" s="2">
        <f t="shared" ref="Z41" si="63">Z36-Z35</f>
        <v>19</v>
      </c>
      <c r="AA41" s="2">
        <f>AA36-AA35</f>
        <v>0</v>
      </c>
      <c r="AB41" s="2">
        <f t="shared" ref="AB41" si="64">AB36-AB35</f>
        <v>1</v>
      </c>
      <c r="AC41" s="2">
        <f>AC36-AC35</f>
        <v>2.75</v>
      </c>
      <c r="AD41" s="2">
        <f t="shared" ref="AD41" si="65">AD36-AD35</f>
        <v>1</v>
      </c>
      <c r="AE41" s="2">
        <f>AE36-AE35</f>
        <v>1.6999999999999993</v>
      </c>
      <c r="AF41" s="2">
        <f t="shared" ref="AF41" si="66">AF36-AF35</f>
        <v>2</v>
      </c>
      <c r="AG41" s="2">
        <f>AG36-AG35</f>
        <v>0</v>
      </c>
      <c r="AH41" s="2">
        <f t="shared" ref="AH41" si="67">AH36-AH35</f>
        <v>26.18249999999999</v>
      </c>
      <c r="AI41" s="2">
        <f>AI36-AI35</f>
        <v>44.349999999999994</v>
      </c>
      <c r="AJ41" s="2">
        <f t="shared" ref="AJ41" si="68">AJ36-AJ35</f>
        <v>1900.5623180000002</v>
      </c>
      <c r="AK41" s="2">
        <f>AK36-AK35</f>
        <v>4032.5</v>
      </c>
      <c r="AL41" s="4">
        <f t="shared" ref="AL41" si="69">AL36-AL35</f>
        <v>3.2791506999999989</v>
      </c>
      <c r="AM41" s="4">
        <f>AM36-AM35</f>
        <v>0.98521526077653032</v>
      </c>
      <c r="AN41" s="2">
        <f t="shared" ref="AN41" si="70">AN36-AN35</f>
        <v>8.3549999999999898</v>
      </c>
      <c r="AO41" s="2">
        <f>AO36-AO35</f>
        <v>14.75</v>
      </c>
      <c r="AP41" s="2">
        <f t="shared" ref="AP41" si="71">AP36-AP35</f>
        <v>24.307083299999988</v>
      </c>
      <c r="AQ41" s="2">
        <f>AQ36-AQ35</f>
        <v>0</v>
      </c>
      <c r="AR41" s="2">
        <f t="shared" ref="AR41" si="72">AR36-AR35</f>
        <v>139.87889790000003</v>
      </c>
      <c r="AS41" s="2">
        <f>AS36-AS35</f>
        <v>112.72999999999999</v>
      </c>
      <c r="AT41" s="2">
        <f t="shared" ref="AT41" si="73">AT36-AT35</f>
        <v>274.0570130000001</v>
      </c>
      <c r="AU41" s="2">
        <f>AU36-AU35</f>
        <v>0</v>
      </c>
      <c r="AV41" s="2">
        <f t="shared" ref="AV41" si="74">AV36-AV35</f>
        <v>18.467500000000001</v>
      </c>
      <c r="AW41" s="2">
        <f>AW36-AW35</f>
        <v>15.800000000000011</v>
      </c>
    </row>
    <row r="42" spans="1:49" x14ac:dyDescent="0.3">
      <c r="A42" t="s">
        <v>38</v>
      </c>
      <c r="B42" s="2">
        <f>B33-B32</f>
        <v>23.503749999999997</v>
      </c>
      <c r="C42" s="2">
        <f>C33-C32</f>
        <v>13.900000000000006</v>
      </c>
      <c r="D42" s="2">
        <f t="shared" ref="D42:N42" si="75">D33-D32</f>
        <v>18.859707640000003</v>
      </c>
      <c r="E42" s="2">
        <f>E33-E32</f>
        <v>7.82</v>
      </c>
      <c r="F42" s="2">
        <f t="shared" si="75"/>
        <v>33.731911519999997</v>
      </c>
      <c r="G42" s="2">
        <f>G33-G32</f>
        <v>0</v>
      </c>
      <c r="H42" s="2">
        <f t="shared" si="75"/>
        <v>8.9249999999999545</v>
      </c>
      <c r="I42" s="2">
        <f>I33-I32</f>
        <v>3.6999999999999886</v>
      </c>
      <c r="J42" s="2">
        <f t="shared" si="75"/>
        <v>1</v>
      </c>
      <c r="K42" s="2">
        <f>K33-K32</f>
        <v>1</v>
      </c>
      <c r="L42" s="2">
        <f t="shared" si="75"/>
        <v>55.374666700000006</v>
      </c>
      <c r="M42" s="2">
        <f>M33-M32</f>
        <v>50.502267740831698</v>
      </c>
      <c r="N42" s="2">
        <f t="shared" si="75"/>
        <v>5.8033333330000003</v>
      </c>
      <c r="O42" s="2">
        <f>O33-O32</f>
        <v>8.8000000000000114</v>
      </c>
      <c r="P42" s="2">
        <f t="shared" ref="P42" si="76">P33-P32</f>
        <v>6348.1544299999987</v>
      </c>
      <c r="Q42" s="2">
        <f>Q33-Q32</f>
        <v>0</v>
      </c>
      <c r="R42" s="2">
        <f t="shared" ref="R42" si="77">R33-R32</f>
        <v>4039.5703299999996</v>
      </c>
      <c r="S42" s="2">
        <f>S33-S32</f>
        <v>0</v>
      </c>
      <c r="T42" s="2">
        <f t="shared" ref="T42" si="78">T33-T32</f>
        <v>3174.3262919999997</v>
      </c>
      <c r="U42" s="2">
        <f>U33-U32</f>
        <v>0</v>
      </c>
      <c r="V42" s="2">
        <f t="shared" ref="V42" si="79">V33-V32</f>
        <v>0</v>
      </c>
      <c r="W42" s="2">
        <f>W33-W32</f>
        <v>1</v>
      </c>
      <c r="X42" s="2">
        <f t="shared" ref="X42" si="80">X33-X32</f>
        <v>0</v>
      </c>
      <c r="Y42" s="2">
        <f>Y33-Y32</f>
        <v>0</v>
      </c>
      <c r="Z42" s="2">
        <f t="shared" ref="Z42" si="81">Z33-Z32</f>
        <v>0</v>
      </c>
      <c r="AA42" s="2">
        <f>AA33-AA32</f>
        <v>0</v>
      </c>
      <c r="AB42" s="2">
        <f t="shared" ref="AB42" si="82">AB33-AB32</f>
        <v>0</v>
      </c>
      <c r="AC42" s="2">
        <f>AC33-AC32</f>
        <v>2</v>
      </c>
      <c r="AD42" s="2">
        <f t="shared" ref="AD42" si="83">AD33-AD32</f>
        <v>0</v>
      </c>
      <c r="AE42" s="2">
        <f>AE33-AE32</f>
        <v>2</v>
      </c>
      <c r="AF42" s="2">
        <f t="shared" ref="AF42" si="84">AF33-AF32</f>
        <v>0</v>
      </c>
      <c r="AG42" s="2">
        <f>AG33-AG32</f>
        <v>0</v>
      </c>
      <c r="AH42" s="2">
        <f t="shared" ref="AH42" si="85">AH33-AH32</f>
        <v>12.414999999999999</v>
      </c>
      <c r="AI42" s="2">
        <f>AI33-AI32</f>
        <v>4.7000000000000028</v>
      </c>
      <c r="AJ42" s="2">
        <f t="shared" ref="AJ42" si="86">AJ33-AJ32</f>
        <v>637.16192799999999</v>
      </c>
      <c r="AK42" s="2">
        <f>AK33-AK32</f>
        <v>707.5</v>
      </c>
      <c r="AL42" s="4">
        <f t="shared" ref="AL42" si="87">AL33-AL32</f>
        <v>1.0176378000000001</v>
      </c>
      <c r="AM42" s="4">
        <f>AM33-AM32</f>
        <v>0.29906067485185961</v>
      </c>
      <c r="AN42" s="2">
        <f t="shared" ref="AN42" si="88">AN33-AN32</f>
        <v>27.196666700000009</v>
      </c>
      <c r="AO42" s="2">
        <f>AO33-AO32</f>
        <v>39.799999999999997</v>
      </c>
      <c r="AP42" s="2">
        <f t="shared" ref="AP42" si="89">AP33-AP32</f>
        <v>32.775000000000006</v>
      </c>
      <c r="AQ42" s="2">
        <f>AQ33-AQ32</f>
        <v>0</v>
      </c>
      <c r="AR42" s="2">
        <f t="shared" ref="AR42" si="90">AR33-AR32</f>
        <v>36.275199200000003</v>
      </c>
      <c r="AS42" s="2">
        <f>AS33-AS32</f>
        <v>21.60799999999999</v>
      </c>
      <c r="AT42" s="2">
        <f t="shared" ref="AT42" si="91">AT33-AT32</f>
        <v>181.31715669999994</v>
      </c>
      <c r="AU42" s="2">
        <f>AU33-AU32</f>
        <v>0</v>
      </c>
      <c r="AV42" s="2">
        <f t="shared" ref="AV42" si="92">AV33-AV32</f>
        <v>9.8674999999999997</v>
      </c>
      <c r="AW42" s="2">
        <f>AW33-AW32</f>
        <v>17.100000000000001</v>
      </c>
    </row>
    <row r="45" spans="1:49" x14ac:dyDescent="0.3">
      <c r="A45" s="6"/>
    </row>
    <row r="46" spans="1:49" x14ac:dyDescent="0.3">
      <c r="A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49" x14ac:dyDescent="0.3">
      <c r="A47" s="6"/>
    </row>
    <row r="48" spans="1:49" x14ac:dyDescent="0.3">
      <c r="A48" s="6" t="s">
        <v>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6" t="s">
        <v>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6" t="s"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6" t="s">
        <v>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6" t="s">
        <v>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6"/>
    </row>
    <row r="54" spans="1:25" x14ac:dyDescent="0.3">
      <c r="A54" s="6" t="s">
        <v>34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6" t="s">
        <v>35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6" t="s">
        <v>36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6" t="s">
        <v>37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6" t="s">
        <v>38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6"/>
    </row>
    <row r="60" spans="1:25" x14ac:dyDescent="0.3">
      <c r="A60" s="6"/>
    </row>
    <row r="61" spans="1:25" x14ac:dyDescent="0.3">
      <c r="A61" s="6"/>
    </row>
  </sheetData>
  <mergeCells count="24">
    <mergeCell ref="X30:Y30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AV30:AW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AT30:AU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AA7B-9D11-4AB2-A91F-F59A118ACDFF}">
  <dimension ref="A1:AW61"/>
  <sheetViews>
    <sheetView topLeftCell="A49" zoomScale="70" zoomScaleNormal="70" workbookViewId="0">
      <pane xSplit="1" topLeftCell="B1" activePane="topRight" state="frozen"/>
      <selection activeCell="A25" sqref="A25"/>
      <selection pane="topRight" activeCell="Y80" sqref="Y80"/>
    </sheetView>
  </sheetViews>
  <sheetFormatPr defaultRowHeight="14.4" x14ac:dyDescent="0.3"/>
  <cols>
    <col min="1" max="1" width="16.5546875" bestFit="1" customWidth="1"/>
    <col min="2" max="2" width="13.33203125" customWidth="1"/>
    <col min="3" max="7" width="10.5546875" bestFit="1" customWidth="1"/>
    <col min="11" max="11" width="20.44140625" customWidth="1"/>
    <col min="12" max="12" width="11.109375" bestFit="1" customWidth="1"/>
    <col min="19" max="19" width="16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43</v>
      </c>
    </row>
    <row r="2" spans="1:20" x14ac:dyDescent="0.3">
      <c r="A2" t="s">
        <v>8</v>
      </c>
      <c r="B2">
        <v>8058675</v>
      </c>
      <c r="C2">
        <v>90.97</v>
      </c>
      <c r="D2">
        <v>117.97499999999999</v>
      </c>
      <c r="E2">
        <v>145.22499999999999</v>
      </c>
      <c r="F2">
        <v>174.26249999999999</v>
      </c>
      <c r="G2">
        <v>195.83</v>
      </c>
      <c r="H2" t="s">
        <v>9</v>
      </c>
      <c r="I2" t="s">
        <v>47</v>
      </c>
      <c r="K2" t="s">
        <v>8</v>
      </c>
      <c r="L2">
        <v>8058675</v>
      </c>
      <c r="M2">
        <v>105.2</v>
      </c>
      <c r="N2">
        <v>120.5</v>
      </c>
      <c r="O2">
        <v>162</v>
      </c>
      <c r="P2">
        <v>182.5</v>
      </c>
      <c r="Q2">
        <v>209.4</v>
      </c>
      <c r="R2" t="s">
        <v>14</v>
      </c>
      <c r="S2" t="s">
        <v>50</v>
      </c>
    </row>
    <row r="3" spans="1:20" x14ac:dyDescent="0.3">
      <c r="A3" t="s">
        <v>10</v>
      </c>
      <c r="B3">
        <v>8058675</v>
      </c>
      <c r="C3">
        <v>44.304669111265703</v>
      </c>
      <c r="D3">
        <v>66.056357307731801</v>
      </c>
      <c r="E3">
        <v>99.836326454166894</v>
      </c>
      <c r="F3">
        <v>140.476619102586</v>
      </c>
      <c r="G3">
        <v>163.61380647123701</v>
      </c>
      <c r="H3" t="s">
        <v>9</v>
      </c>
      <c r="I3" t="s">
        <v>47</v>
      </c>
      <c r="K3" t="s">
        <v>10</v>
      </c>
      <c r="L3">
        <v>8058675</v>
      </c>
      <c r="M3">
        <v>105.8</v>
      </c>
      <c r="N3">
        <v>130.25</v>
      </c>
      <c r="O3">
        <v>170.5</v>
      </c>
      <c r="P3">
        <v>193.5</v>
      </c>
      <c r="Q3">
        <v>230.4</v>
      </c>
      <c r="R3" t="s">
        <v>14</v>
      </c>
      <c r="S3" t="s">
        <v>50</v>
      </c>
      <c r="T3" s="9"/>
    </row>
    <row r="4" spans="1:20" x14ac:dyDescent="0.3">
      <c r="A4" t="s">
        <v>11</v>
      </c>
      <c r="B4">
        <v>8058675</v>
      </c>
      <c r="C4">
        <v>83.175203397762402</v>
      </c>
      <c r="D4">
        <v>119.82817781297901</v>
      </c>
      <c r="E4">
        <v>182.01780273779301</v>
      </c>
      <c r="F4">
        <v>266.07434156633002</v>
      </c>
      <c r="G4">
        <v>375.579798181569</v>
      </c>
      <c r="H4" t="s">
        <v>9</v>
      </c>
      <c r="I4" t="s">
        <v>47</v>
      </c>
      <c r="K4" s="7" t="s">
        <v>11</v>
      </c>
      <c r="L4">
        <v>8058675</v>
      </c>
      <c r="R4" t="s">
        <v>14</v>
      </c>
      <c r="S4" t="s">
        <v>50</v>
      </c>
      <c r="T4" s="9" t="s">
        <v>42</v>
      </c>
    </row>
    <row r="5" spans="1:20" x14ac:dyDescent="0.3">
      <c r="A5" t="s">
        <v>12</v>
      </c>
      <c r="B5">
        <v>8058675</v>
      </c>
      <c r="C5">
        <v>278.82</v>
      </c>
      <c r="D5">
        <v>287.95833333333297</v>
      </c>
      <c r="E5">
        <v>301.25</v>
      </c>
      <c r="F5">
        <v>309.55833333333402</v>
      </c>
      <c r="G5">
        <v>321.62916666666598</v>
      </c>
      <c r="H5" t="s">
        <v>9</v>
      </c>
      <c r="I5" t="s">
        <v>47</v>
      </c>
      <c r="K5" t="s">
        <v>12</v>
      </c>
      <c r="L5">
        <v>8058675</v>
      </c>
      <c r="M5">
        <v>194.9</v>
      </c>
      <c r="N5">
        <v>205.5</v>
      </c>
      <c r="O5">
        <v>213</v>
      </c>
      <c r="P5">
        <v>221.5</v>
      </c>
      <c r="Q5">
        <v>237.5</v>
      </c>
      <c r="R5" t="s">
        <v>14</v>
      </c>
      <c r="S5" t="s">
        <v>50</v>
      </c>
      <c r="T5" s="9"/>
    </row>
    <row r="6" spans="1:20" x14ac:dyDescent="0.3">
      <c r="A6" t="s">
        <v>13</v>
      </c>
      <c r="B6">
        <v>8058675</v>
      </c>
      <c r="C6">
        <v>2</v>
      </c>
      <c r="D6">
        <v>3</v>
      </c>
      <c r="E6">
        <v>4</v>
      </c>
      <c r="F6">
        <v>6</v>
      </c>
      <c r="G6">
        <v>8</v>
      </c>
      <c r="H6" t="s">
        <v>14</v>
      </c>
      <c r="I6" t="s">
        <v>47</v>
      </c>
      <c r="K6" s="8" t="s">
        <v>13</v>
      </c>
      <c r="L6">
        <v>8058675</v>
      </c>
      <c r="M6">
        <v>2</v>
      </c>
      <c r="N6">
        <v>2</v>
      </c>
      <c r="O6">
        <v>3</v>
      </c>
      <c r="P6">
        <v>5</v>
      </c>
      <c r="Q6">
        <v>6</v>
      </c>
      <c r="R6" t="s">
        <v>14</v>
      </c>
      <c r="S6" t="s">
        <v>50</v>
      </c>
      <c r="T6" s="9"/>
    </row>
    <row r="7" spans="1:20" x14ac:dyDescent="0.3">
      <c r="A7" t="s">
        <v>15</v>
      </c>
      <c r="B7">
        <v>8058675</v>
      </c>
      <c r="C7">
        <v>129.82213015509001</v>
      </c>
      <c r="D7">
        <v>195.54572914962799</v>
      </c>
      <c r="E7">
        <v>304.11627369389799</v>
      </c>
      <c r="F7">
        <v>504.01974356101903</v>
      </c>
      <c r="G7">
        <v>929.44046688643596</v>
      </c>
      <c r="H7" t="s">
        <v>9</v>
      </c>
      <c r="I7" t="s">
        <v>47</v>
      </c>
      <c r="K7" t="s">
        <v>15</v>
      </c>
      <c r="L7">
        <v>8058675</v>
      </c>
      <c r="M7">
        <v>209.98936868716399</v>
      </c>
      <c r="N7">
        <v>283.99625966762699</v>
      </c>
      <c r="O7">
        <v>398.997037392278</v>
      </c>
      <c r="P7">
        <v>611.96969797531199</v>
      </c>
      <c r="Q7">
        <v>1079.97186600081</v>
      </c>
      <c r="R7" t="s">
        <v>14</v>
      </c>
      <c r="S7" t="s">
        <v>50</v>
      </c>
      <c r="T7" s="9"/>
    </row>
    <row r="8" spans="1:20" x14ac:dyDescent="0.3">
      <c r="A8" t="s">
        <v>16</v>
      </c>
      <c r="B8">
        <v>8058675</v>
      </c>
      <c r="C8">
        <v>8.16</v>
      </c>
      <c r="D8">
        <v>14</v>
      </c>
      <c r="E8">
        <v>23.2</v>
      </c>
      <c r="F8">
        <v>29.808333333333401</v>
      </c>
      <c r="G8">
        <v>43.755000000000003</v>
      </c>
      <c r="H8" t="s">
        <v>9</v>
      </c>
      <c r="I8" t="s">
        <v>47</v>
      </c>
      <c r="K8" t="s">
        <v>16</v>
      </c>
      <c r="L8">
        <v>8058675</v>
      </c>
      <c r="M8">
        <v>278</v>
      </c>
      <c r="N8">
        <v>285</v>
      </c>
      <c r="O8">
        <v>301</v>
      </c>
      <c r="P8">
        <v>316</v>
      </c>
      <c r="Q8">
        <v>322</v>
      </c>
      <c r="R8" t="s">
        <v>14</v>
      </c>
      <c r="S8" t="s">
        <v>50</v>
      </c>
      <c r="T8" s="9"/>
    </row>
    <row r="9" spans="1:20" x14ac:dyDescent="0.3">
      <c r="A9" t="s">
        <v>17</v>
      </c>
      <c r="B9">
        <v>8058675</v>
      </c>
      <c r="C9">
        <v>14857.8529029987</v>
      </c>
      <c r="D9">
        <v>21801.984447258801</v>
      </c>
      <c r="E9">
        <v>21801.984447258801</v>
      </c>
      <c r="F9">
        <v>21825.194873867</v>
      </c>
      <c r="G9">
        <v>25276.002733163899</v>
      </c>
      <c r="H9" t="s">
        <v>9</v>
      </c>
      <c r="I9" t="s">
        <v>47</v>
      </c>
      <c r="K9" s="8" t="s">
        <v>17</v>
      </c>
      <c r="L9">
        <v>8058675</v>
      </c>
      <c r="R9" t="s">
        <v>14</v>
      </c>
      <c r="S9" t="s">
        <v>50</v>
      </c>
      <c r="T9" s="9" t="s">
        <v>44</v>
      </c>
    </row>
    <row r="10" spans="1:20" x14ac:dyDescent="0.3">
      <c r="A10" t="s">
        <v>18</v>
      </c>
      <c r="B10">
        <v>8058675</v>
      </c>
      <c r="C10">
        <v>8697.9684533780201</v>
      </c>
      <c r="D10">
        <v>11953.0482482238</v>
      </c>
      <c r="E10">
        <v>15090.3649766788</v>
      </c>
      <c r="F10">
        <v>15090.3649766788</v>
      </c>
      <c r="G10">
        <v>18687.825303028501</v>
      </c>
      <c r="H10" t="s">
        <v>9</v>
      </c>
      <c r="I10" t="s">
        <v>47</v>
      </c>
      <c r="K10" s="8" t="s">
        <v>18</v>
      </c>
      <c r="L10">
        <v>8058675</v>
      </c>
      <c r="R10" t="s">
        <v>14</v>
      </c>
      <c r="S10" t="s">
        <v>50</v>
      </c>
      <c r="T10" s="9" t="s">
        <v>44</v>
      </c>
    </row>
    <row r="11" spans="1:20" x14ac:dyDescent="0.3">
      <c r="A11" t="s">
        <v>19</v>
      </c>
      <c r="B11">
        <v>8058675</v>
      </c>
      <c r="C11">
        <v>3303.62654913181</v>
      </c>
      <c r="D11">
        <v>5113.5547303965304</v>
      </c>
      <c r="E11">
        <v>6241.4802216283597</v>
      </c>
      <c r="F11">
        <v>6594.6075912643</v>
      </c>
      <c r="G11">
        <v>13281.649288065901</v>
      </c>
      <c r="H11" t="s">
        <v>9</v>
      </c>
      <c r="I11" t="s">
        <v>47</v>
      </c>
      <c r="K11" s="7" t="s">
        <v>19</v>
      </c>
      <c r="L11">
        <v>8058675</v>
      </c>
      <c r="R11" t="s">
        <v>14</v>
      </c>
      <c r="S11" t="s">
        <v>50</v>
      </c>
      <c r="T11" s="9" t="s">
        <v>42</v>
      </c>
    </row>
    <row r="12" spans="1:20" x14ac:dyDescent="0.3">
      <c r="A12" t="s">
        <v>20</v>
      </c>
      <c r="B12">
        <v>8058675</v>
      </c>
      <c r="C12">
        <v>1</v>
      </c>
      <c r="D12">
        <v>1</v>
      </c>
      <c r="E12">
        <v>1</v>
      </c>
      <c r="F12">
        <v>2</v>
      </c>
      <c r="G12">
        <v>4</v>
      </c>
      <c r="H12" t="s">
        <v>14</v>
      </c>
      <c r="I12" t="s">
        <v>47</v>
      </c>
      <c r="K12" t="s">
        <v>20</v>
      </c>
      <c r="L12">
        <v>8058675</v>
      </c>
      <c r="M12">
        <v>1</v>
      </c>
      <c r="N12">
        <v>2</v>
      </c>
      <c r="O12">
        <v>3</v>
      </c>
      <c r="P12">
        <v>5</v>
      </c>
      <c r="Q12">
        <v>6.6</v>
      </c>
      <c r="R12" t="s">
        <v>14</v>
      </c>
      <c r="S12" t="s">
        <v>50</v>
      </c>
      <c r="T12" s="9"/>
    </row>
    <row r="13" spans="1:20" x14ac:dyDescent="0.3">
      <c r="A13" t="s">
        <v>21</v>
      </c>
      <c r="B13">
        <v>8058675</v>
      </c>
      <c r="C13">
        <v>1</v>
      </c>
      <c r="D13">
        <v>1</v>
      </c>
      <c r="E13">
        <v>2</v>
      </c>
      <c r="F13">
        <v>3</v>
      </c>
      <c r="G13">
        <v>6</v>
      </c>
      <c r="H13" t="s">
        <v>14</v>
      </c>
      <c r="I13" t="s">
        <v>47</v>
      </c>
      <c r="K13" t="s">
        <v>21</v>
      </c>
      <c r="L13">
        <v>8058675</v>
      </c>
      <c r="M13">
        <v>2</v>
      </c>
      <c r="N13">
        <v>2</v>
      </c>
      <c r="O13">
        <v>3.5</v>
      </c>
      <c r="P13">
        <v>7</v>
      </c>
      <c r="Q13">
        <v>14.6</v>
      </c>
      <c r="R13" t="s">
        <v>14</v>
      </c>
      <c r="S13" t="s">
        <v>50</v>
      </c>
      <c r="T13" s="9"/>
    </row>
    <row r="14" spans="1:20" x14ac:dyDescent="0.3">
      <c r="A14" t="s">
        <v>22</v>
      </c>
      <c r="B14">
        <v>8058675</v>
      </c>
      <c r="C14">
        <v>1</v>
      </c>
      <c r="D14">
        <v>1</v>
      </c>
      <c r="E14">
        <v>4</v>
      </c>
      <c r="F14">
        <v>10</v>
      </c>
      <c r="G14">
        <v>29</v>
      </c>
      <c r="H14" t="s">
        <v>14</v>
      </c>
      <c r="I14" t="s">
        <v>47</v>
      </c>
      <c r="K14" s="7" t="s">
        <v>22</v>
      </c>
      <c r="L14">
        <v>8058675</v>
      </c>
      <c r="R14" t="s">
        <v>14</v>
      </c>
      <c r="S14" t="s">
        <v>50</v>
      </c>
      <c r="T14" s="9" t="s">
        <v>42</v>
      </c>
    </row>
    <row r="15" spans="1:20" x14ac:dyDescent="0.3">
      <c r="A15" t="s">
        <v>23</v>
      </c>
      <c r="B15">
        <v>8058675</v>
      </c>
      <c r="C15">
        <v>1</v>
      </c>
      <c r="D15">
        <v>1</v>
      </c>
      <c r="E15">
        <v>1</v>
      </c>
      <c r="F15">
        <v>1</v>
      </c>
      <c r="G15">
        <v>2</v>
      </c>
      <c r="H15" t="s">
        <v>14</v>
      </c>
      <c r="I15" t="s">
        <v>47</v>
      </c>
      <c r="K15" t="s">
        <v>23</v>
      </c>
      <c r="L15">
        <v>8058675</v>
      </c>
      <c r="M15">
        <v>1</v>
      </c>
      <c r="N15">
        <v>2</v>
      </c>
      <c r="O15">
        <v>5</v>
      </c>
      <c r="P15">
        <v>8</v>
      </c>
      <c r="Q15">
        <v>9</v>
      </c>
      <c r="R15" t="s">
        <v>14</v>
      </c>
      <c r="S15" t="s">
        <v>50</v>
      </c>
      <c r="T15" s="9"/>
    </row>
    <row r="16" spans="1:20" x14ac:dyDescent="0.3">
      <c r="A16" t="s">
        <v>24</v>
      </c>
      <c r="B16">
        <v>8058675</v>
      </c>
      <c r="C16">
        <v>1</v>
      </c>
      <c r="D16">
        <v>1</v>
      </c>
      <c r="E16">
        <v>1</v>
      </c>
      <c r="F16">
        <v>2</v>
      </c>
      <c r="G16">
        <v>3</v>
      </c>
      <c r="H16" t="s">
        <v>14</v>
      </c>
      <c r="I16" t="s">
        <v>47</v>
      </c>
      <c r="K16" t="s">
        <v>24</v>
      </c>
      <c r="L16">
        <v>8058675</v>
      </c>
      <c r="M16">
        <v>3</v>
      </c>
      <c r="N16">
        <v>4</v>
      </c>
      <c r="O16">
        <v>6</v>
      </c>
      <c r="P16">
        <v>8</v>
      </c>
      <c r="Q16">
        <v>9</v>
      </c>
      <c r="R16" t="s">
        <v>14</v>
      </c>
      <c r="S16" t="s">
        <v>50</v>
      </c>
      <c r="T16" s="9"/>
    </row>
    <row r="17" spans="1:49" x14ac:dyDescent="0.3">
      <c r="A17" t="s">
        <v>25</v>
      </c>
      <c r="B17">
        <v>8058675</v>
      </c>
      <c r="C17">
        <v>1</v>
      </c>
      <c r="D17">
        <v>1</v>
      </c>
      <c r="E17">
        <v>2</v>
      </c>
      <c r="F17">
        <v>3</v>
      </c>
      <c r="G17">
        <v>5</v>
      </c>
      <c r="H17" t="s">
        <v>14</v>
      </c>
      <c r="I17" t="s">
        <v>47</v>
      </c>
      <c r="K17" s="7" t="s">
        <v>25</v>
      </c>
      <c r="L17">
        <v>8058675</v>
      </c>
      <c r="R17" t="s">
        <v>14</v>
      </c>
      <c r="S17" t="s">
        <v>50</v>
      </c>
      <c r="T17" s="9" t="s">
        <v>42</v>
      </c>
    </row>
    <row r="18" spans="1:49" x14ac:dyDescent="0.3">
      <c r="A18" t="s">
        <v>26</v>
      </c>
      <c r="B18">
        <v>8058675</v>
      </c>
      <c r="C18">
        <v>46.973333333333301</v>
      </c>
      <c r="D18">
        <v>56.5</v>
      </c>
      <c r="E18">
        <v>70.516666666666694</v>
      </c>
      <c r="F18">
        <v>92.0416666666667</v>
      </c>
      <c r="G18">
        <v>122.7075</v>
      </c>
      <c r="H18" t="s">
        <v>9</v>
      </c>
      <c r="I18" t="s">
        <v>47</v>
      </c>
      <c r="K18" t="s">
        <v>26</v>
      </c>
      <c r="L18">
        <v>8058675</v>
      </c>
      <c r="M18">
        <v>58.6</v>
      </c>
      <c r="N18">
        <v>65</v>
      </c>
      <c r="O18">
        <v>70.5</v>
      </c>
      <c r="P18">
        <v>80.5</v>
      </c>
      <c r="Q18">
        <v>113.4</v>
      </c>
      <c r="R18" t="s">
        <v>14</v>
      </c>
      <c r="S18" t="s">
        <v>50</v>
      </c>
      <c r="T18" s="9"/>
    </row>
    <row r="19" spans="1:49" x14ac:dyDescent="0.3">
      <c r="A19" t="s">
        <v>27</v>
      </c>
      <c r="B19">
        <v>8058675</v>
      </c>
      <c r="C19">
        <v>1473.1558504423599</v>
      </c>
      <c r="D19">
        <v>1926.9992234671299</v>
      </c>
      <c r="E19">
        <v>2725.6990302754102</v>
      </c>
      <c r="F19">
        <v>3852.79255164508</v>
      </c>
      <c r="G19">
        <v>6662.3377953171203</v>
      </c>
      <c r="H19" t="s">
        <v>9</v>
      </c>
      <c r="I19" t="s">
        <v>47</v>
      </c>
      <c r="K19" t="s">
        <v>27</v>
      </c>
      <c r="L19">
        <v>8058675</v>
      </c>
      <c r="M19">
        <v>1145</v>
      </c>
      <c r="N19">
        <v>1682.5</v>
      </c>
      <c r="O19">
        <v>2805</v>
      </c>
      <c r="P19">
        <v>3907.5</v>
      </c>
      <c r="Q19">
        <v>5258</v>
      </c>
      <c r="R19" t="s">
        <v>14</v>
      </c>
      <c r="S19" t="s">
        <v>50</v>
      </c>
      <c r="T19" s="9"/>
    </row>
    <row r="20" spans="1:49" x14ac:dyDescent="0.3">
      <c r="A20" t="s">
        <v>28</v>
      </c>
      <c r="B20">
        <v>8058675</v>
      </c>
      <c r="C20">
        <v>3.8457051162390003E-2</v>
      </c>
      <c r="D20">
        <v>4.8633428851957101E-2</v>
      </c>
      <c r="E20">
        <v>6.2500000000000097E-2</v>
      </c>
      <c r="F20">
        <v>8.1320198074065195E-2</v>
      </c>
      <c r="G20">
        <v>0.114111705288176</v>
      </c>
      <c r="H20" t="s">
        <v>14</v>
      </c>
      <c r="I20" t="s">
        <v>47</v>
      </c>
      <c r="K20" t="s">
        <v>28</v>
      </c>
      <c r="L20">
        <v>8058675</v>
      </c>
      <c r="M20">
        <v>2.6963227998431798E-2</v>
      </c>
      <c r="N20">
        <v>2.9453171979234E-2</v>
      </c>
      <c r="O20">
        <v>3.3832047747079E-2</v>
      </c>
      <c r="P20">
        <v>3.7079367933750197E-2</v>
      </c>
      <c r="Q20">
        <v>4.2689678598283202E-2</v>
      </c>
      <c r="R20" t="s">
        <v>14</v>
      </c>
      <c r="S20" t="s">
        <v>50</v>
      </c>
      <c r="T20" s="9"/>
    </row>
    <row r="21" spans="1:49" x14ac:dyDescent="0.3">
      <c r="A21" t="s">
        <v>29</v>
      </c>
      <c r="B21">
        <v>8058675</v>
      </c>
      <c r="C21">
        <v>172.11250000000001</v>
      </c>
      <c r="D21">
        <v>206.25</v>
      </c>
      <c r="E21">
        <v>230.55833333333399</v>
      </c>
      <c r="F21">
        <v>238.61666666666699</v>
      </c>
      <c r="G21">
        <v>249.00333333333401</v>
      </c>
      <c r="H21" t="s">
        <v>9</v>
      </c>
      <c r="I21" t="s">
        <v>47</v>
      </c>
      <c r="K21" t="s">
        <v>29</v>
      </c>
      <c r="L21">
        <v>8058675</v>
      </c>
      <c r="M21">
        <v>124.3</v>
      </c>
      <c r="N21">
        <v>133</v>
      </c>
      <c r="O21">
        <v>145</v>
      </c>
      <c r="P21">
        <v>155.25</v>
      </c>
      <c r="Q21">
        <v>170.4</v>
      </c>
      <c r="R21" t="s">
        <v>14</v>
      </c>
      <c r="S21" t="s">
        <v>50</v>
      </c>
      <c r="T21" s="9"/>
    </row>
    <row r="22" spans="1:49" x14ac:dyDescent="0.3">
      <c r="A22" t="s">
        <v>30</v>
      </c>
      <c r="B22">
        <v>8058675</v>
      </c>
      <c r="C22">
        <v>70.408333333333402</v>
      </c>
      <c r="D22">
        <v>101.45</v>
      </c>
      <c r="E22">
        <v>139.38749999999999</v>
      </c>
      <c r="F22">
        <v>176</v>
      </c>
      <c r="G22">
        <v>197.83</v>
      </c>
      <c r="H22" t="s">
        <v>9</v>
      </c>
      <c r="I22" t="s">
        <v>47</v>
      </c>
      <c r="K22" s="7" t="s">
        <v>30</v>
      </c>
      <c r="L22">
        <v>8058675</v>
      </c>
      <c r="R22" t="s">
        <v>14</v>
      </c>
      <c r="S22" t="s">
        <v>50</v>
      </c>
      <c r="T22" s="9" t="s">
        <v>42</v>
      </c>
    </row>
    <row r="23" spans="1:49" x14ac:dyDescent="0.3">
      <c r="A23" t="s">
        <v>31</v>
      </c>
      <c r="B23">
        <v>8058675</v>
      </c>
      <c r="C23">
        <v>156.397706519964</v>
      </c>
      <c r="D23">
        <v>232.89150930204599</v>
      </c>
      <c r="E23">
        <v>380.804185630147</v>
      </c>
      <c r="F23">
        <v>525.57673148738502</v>
      </c>
      <c r="G23">
        <v>648.28578798694798</v>
      </c>
      <c r="H23" t="s">
        <v>9</v>
      </c>
      <c r="I23" t="s">
        <v>47</v>
      </c>
      <c r="K23" t="s">
        <v>31</v>
      </c>
      <c r="L23">
        <v>8058675</v>
      </c>
      <c r="M23">
        <v>151.46</v>
      </c>
      <c r="N23">
        <v>189.55</v>
      </c>
      <c r="O23">
        <v>251.5</v>
      </c>
      <c r="P23">
        <v>363.45</v>
      </c>
      <c r="Q23">
        <v>399.82</v>
      </c>
      <c r="R23" t="s">
        <v>14</v>
      </c>
      <c r="S23" t="s">
        <v>50</v>
      </c>
      <c r="T23" s="9"/>
    </row>
    <row r="24" spans="1:49" x14ac:dyDescent="0.3">
      <c r="A24" t="s">
        <v>32</v>
      </c>
      <c r="B24">
        <v>8058675</v>
      </c>
      <c r="C24">
        <v>525.99423616484899</v>
      </c>
      <c r="D24">
        <v>712.84526837297994</v>
      </c>
      <c r="E24">
        <v>943.50378891854905</v>
      </c>
      <c r="F24">
        <v>1230.8969202262199</v>
      </c>
      <c r="G24">
        <v>1504.3086368489801</v>
      </c>
      <c r="H24" t="s">
        <v>9</v>
      </c>
      <c r="I24" t="s">
        <v>47</v>
      </c>
      <c r="K24" s="7" t="s">
        <v>32</v>
      </c>
      <c r="L24">
        <v>8058675</v>
      </c>
      <c r="R24" t="s">
        <v>14</v>
      </c>
      <c r="S24" t="s">
        <v>50</v>
      </c>
      <c r="T24" s="9" t="s">
        <v>42</v>
      </c>
    </row>
    <row r="25" spans="1:49" x14ac:dyDescent="0.3">
      <c r="A25" t="s">
        <v>33</v>
      </c>
      <c r="B25">
        <v>8058675</v>
      </c>
      <c r="C25">
        <v>48.575000000000003</v>
      </c>
      <c r="D25">
        <v>59.575000000000003</v>
      </c>
      <c r="E25">
        <v>72.1458333333333</v>
      </c>
      <c r="F25">
        <v>93</v>
      </c>
      <c r="G25">
        <v>107.075</v>
      </c>
      <c r="H25" t="s">
        <v>9</v>
      </c>
      <c r="I25" t="s">
        <v>47</v>
      </c>
      <c r="K25" t="s">
        <v>33</v>
      </c>
      <c r="L25">
        <v>8058675</v>
      </c>
      <c r="M25">
        <v>10.4</v>
      </c>
      <c r="N25">
        <v>26.5</v>
      </c>
      <c r="O25">
        <v>58</v>
      </c>
      <c r="P25">
        <v>327</v>
      </c>
      <c r="Q25">
        <v>343.4</v>
      </c>
      <c r="R25" t="s">
        <v>14</v>
      </c>
      <c r="S25" t="s">
        <v>50</v>
      </c>
      <c r="T25" s="9"/>
    </row>
    <row r="29" spans="1:49" x14ac:dyDescent="0.3">
      <c r="B29" s="10">
        <v>2</v>
      </c>
      <c r="C29" s="10">
        <v>2</v>
      </c>
      <c r="D29" s="10">
        <v>3</v>
      </c>
      <c r="E29" s="10">
        <v>3</v>
      </c>
      <c r="F29" s="10">
        <v>4</v>
      </c>
      <c r="G29" s="10">
        <v>4</v>
      </c>
      <c r="H29" s="10">
        <v>5</v>
      </c>
      <c r="I29" s="10">
        <v>5</v>
      </c>
      <c r="J29" s="10">
        <v>6</v>
      </c>
      <c r="K29" s="10">
        <v>6</v>
      </c>
      <c r="L29" s="10">
        <v>7</v>
      </c>
      <c r="M29" s="10">
        <v>7</v>
      </c>
      <c r="N29" s="10">
        <v>8</v>
      </c>
      <c r="O29" s="10">
        <v>8</v>
      </c>
      <c r="P29" s="10">
        <v>9</v>
      </c>
      <c r="Q29" s="10">
        <v>9</v>
      </c>
      <c r="R29" s="10">
        <v>10</v>
      </c>
      <c r="S29" s="10">
        <v>10</v>
      </c>
      <c r="T29" s="10">
        <v>11</v>
      </c>
      <c r="U29" s="10">
        <v>11</v>
      </c>
      <c r="V29" s="10">
        <v>12</v>
      </c>
      <c r="W29" s="10">
        <v>12</v>
      </c>
      <c r="X29" s="10">
        <v>13</v>
      </c>
      <c r="Y29" s="10">
        <v>13</v>
      </c>
      <c r="Z29" s="10">
        <v>14</v>
      </c>
      <c r="AA29" s="10">
        <v>14</v>
      </c>
      <c r="AB29" s="10">
        <v>15</v>
      </c>
      <c r="AC29" s="10">
        <v>15</v>
      </c>
      <c r="AD29" s="10">
        <v>16</v>
      </c>
      <c r="AE29" s="10">
        <v>16</v>
      </c>
      <c r="AF29" s="10">
        <v>17</v>
      </c>
      <c r="AG29" s="10">
        <v>17</v>
      </c>
      <c r="AH29" s="10">
        <v>18</v>
      </c>
      <c r="AI29" s="10">
        <v>18</v>
      </c>
      <c r="AJ29" s="10">
        <v>19</v>
      </c>
      <c r="AK29" s="10">
        <v>19</v>
      </c>
      <c r="AL29" s="10">
        <v>20</v>
      </c>
      <c r="AM29" s="10">
        <v>20</v>
      </c>
      <c r="AN29" s="10">
        <v>21</v>
      </c>
      <c r="AO29" s="10">
        <v>21</v>
      </c>
      <c r="AP29" s="10">
        <v>22</v>
      </c>
      <c r="AQ29" s="10">
        <v>22</v>
      </c>
      <c r="AR29" s="10">
        <v>23</v>
      </c>
      <c r="AS29" s="10">
        <v>23</v>
      </c>
      <c r="AT29" s="10">
        <v>24</v>
      </c>
      <c r="AU29" s="10">
        <v>24</v>
      </c>
      <c r="AV29" s="10">
        <v>25</v>
      </c>
      <c r="AW29" s="10">
        <v>25</v>
      </c>
    </row>
    <row r="30" spans="1:49" x14ac:dyDescent="0.3">
      <c r="B30" s="11" t="s">
        <v>8</v>
      </c>
      <c r="C30" s="11"/>
      <c r="D30" s="11" t="s">
        <v>10</v>
      </c>
      <c r="E30" s="11"/>
      <c r="F30" s="11" t="s">
        <v>11</v>
      </c>
      <c r="G30" s="11"/>
      <c r="H30" s="11" t="s">
        <v>12</v>
      </c>
      <c r="I30" s="11"/>
      <c r="J30" s="11" t="s">
        <v>13</v>
      </c>
      <c r="K30" s="11"/>
      <c r="L30" s="11" t="s">
        <v>15</v>
      </c>
      <c r="M30" s="11"/>
      <c r="N30" s="11" t="s">
        <v>16</v>
      </c>
      <c r="O30" s="11"/>
      <c r="P30" s="11" t="s">
        <v>17</v>
      </c>
      <c r="Q30" s="11"/>
      <c r="R30" s="11" t="s">
        <v>18</v>
      </c>
      <c r="S30" s="11"/>
      <c r="T30" s="11" t="s">
        <v>19</v>
      </c>
      <c r="U30" s="11"/>
      <c r="V30" s="11" t="s">
        <v>20</v>
      </c>
      <c r="W30" s="11"/>
      <c r="X30" s="11" t="s">
        <v>21</v>
      </c>
      <c r="Y30" s="11"/>
      <c r="Z30" s="11" t="s">
        <v>22</v>
      </c>
      <c r="AA30" s="11"/>
      <c r="AB30" s="11" t="s">
        <v>23</v>
      </c>
      <c r="AC30" s="11"/>
      <c r="AD30" s="11" t="s">
        <v>24</v>
      </c>
      <c r="AE30" s="11"/>
      <c r="AF30" s="11" t="s">
        <v>25</v>
      </c>
      <c r="AG30" s="11"/>
      <c r="AH30" s="11" t="s">
        <v>26</v>
      </c>
      <c r="AI30" s="11"/>
      <c r="AJ30" s="11" t="s">
        <v>27</v>
      </c>
      <c r="AK30" s="11"/>
      <c r="AL30" s="11" t="s">
        <v>28</v>
      </c>
      <c r="AM30" s="11"/>
      <c r="AN30" s="11" t="s">
        <v>29</v>
      </c>
      <c r="AO30" s="11"/>
      <c r="AP30" s="11" t="s">
        <v>30</v>
      </c>
      <c r="AQ30" s="11"/>
      <c r="AR30" s="11" t="s">
        <v>31</v>
      </c>
      <c r="AS30" s="11"/>
      <c r="AT30" s="11" t="s">
        <v>32</v>
      </c>
      <c r="AU30" s="11"/>
      <c r="AV30" s="11" t="s">
        <v>33</v>
      </c>
      <c r="AW30" s="11"/>
    </row>
    <row r="31" spans="1:49" x14ac:dyDescent="0.3">
      <c r="B31" t="s">
        <v>39</v>
      </c>
      <c r="C31" t="s">
        <v>40</v>
      </c>
      <c r="D31" t="s">
        <v>39</v>
      </c>
      <c r="E31" t="s">
        <v>40</v>
      </c>
      <c r="F31" t="s">
        <v>39</v>
      </c>
      <c r="G31" t="s">
        <v>40</v>
      </c>
      <c r="H31" t="s">
        <v>39</v>
      </c>
      <c r="I31" t="s">
        <v>40</v>
      </c>
      <c r="J31" t="s">
        <v>39</v>
      </c>
      <c r="K31" t="s">
        <v>40</v>
      </c>
      <c r="L31" t="s">
        <v>39</v>
      </c>
      <c r="M31" t="s">
        <v>40</v>
      </c>
      <c r="N31" t="s">
        <v>39</v>
      </c>
      <c r="O31" t="s">
        <v>40</v>
      </c>
      <c r="P31" t="s">
        <v>39</v>
      </c>
      <c r="Q31" t="s">
        <v>40</v>
      </c>
      <c r="R31" t="s">
        <v>39</v>
      </c>
      <c r="S31" t="s">
        <v>40</v>
      </c>
      <c r="T31" t="s">
        <v>39</v>
      </c>
      <c r="U31" t="s">
        <v>40</v>
      </c>
      <c r="V31" t="s">
        <v>39</v>
      </c>
      <c r="W31" t="s">
        <v>40</v>
      </c>
      <c r="X31" t="s">
        <v>39</v>
      </c>
      <c r="Y31" t="s">
        <v>40</v>
      </c>
      <c r="Z31" t="s">
        <v>39</v>
      </c>
      <c r="AA31" t="s">
        <v>40</v>
      </c>
      <c r="AB31" t="s">
        <v>39</v>
      </c>
      <c r="AC31" t="s">
        <v>40</v>
      </c>
      <c r="AD31" t="s">
        <v>39</v>
      </c>
      <c r="AE31" t="s">
        <v>40</v>
      </c>
      <c r="AF31" t="s">
        <v>39</v>
      </c>
      <c r="AG31" t="s">
        <v>40</v>
      </c>
      <c r="AH31" t="s">
        <v>39</v>
      </c>
      <c r="AI31" t="s">
        <v>40</v>
      </c>
      <c r="AJ31" t="s">
        <v>39</v>
      </c>
      <c r="AK31" t="s">
        <v>40</v>
      </c>
      <c r="AL31" t="s">
        <v>39</v>
      </c>
      <c r="AM31" t="s">
        <v>40</v>
      </c>
      <c r="AN31" t="s">
        <v>39</v>
      </c>
      <c r="AO31" t="s">
        <v>40</v>
      </c>
      <c r="AP31" t="s">
        <v>39</v>
      </c>
      <c r="AQ31" t="s">
        <v>40</v>
      </c>
      <c r="AR31" t="s">
        <v>39</v>
      </c>
      <c r="AS31" t="s">
        <v>40</v>
      </c>
      <c r="AT31" t="s">
        <v>39</v>
      </c>
      <c r="AU31" t="s">
        <v>40</v>
      </c>
      <c r="AV31" t="s">
        <v>39</v>
      </c>
      <c r="AW31" t="s">
        <v>40</v>
      </c>
    </row>
    <row r="32" spans="1:49" x14ac:dyDescent="0.3">
      <c r="A32" t="s">
        <v>2</v>
      </c>
      <c r="B32" s="2">
        <f>HLOOKUP($A32,$C$1:$G$25,B$29,FALSE)</f>
        <v>90.97</v>
      </c>
      <c r="C32" s="2">
        <f>HLOOKUP($A48,$M$1:$Q$25,C$29,FALSE)</f>
        <v>105.2</v>
      </c>
      <c r="D32" s="2">
        <f t="shared" ref="D32:AV36" si="0">HLOOKUP($A32,$C$1:$G$25,D$29,FALSE)</f>
        <v>44.304669111265703</v>
      </c>
      <c r="E32" s="2">
        <f>HLOOKUP($A48,$M$1:$Q$25,E$29,FALSE)</f>
        <v>105.8</v>
      </c>
      <c r="F32" s="2">
        <f t="shared" si="0"/>
        <v>83.175203397762402</v>
      </c>
      <c r="G32" s="2">
        <f>HLOOKUP($A48,$M$1:$Q$25,G$29,FALSE)</f>
        <v>0</v>
      </c>
      <c r="H32" s="2">
        <f t="shared" si="0"/>
        <v>278.82</v>
      </c>
      <c r="I32" s="2">
        <f>HLOOKUP($A48,$M$1:$Q$25,I$29,FALSE)</f>
        <v>194.9</v>
      </c>
      <c r="J32" s="2">
        <f t="shared" si="0"/>
        <v>2</v>
      </c>
      <c r="K32" s="2">
        <f>HLOOKUP($A48,$M$1:$Q$25,K$29,FALSE)</f>
        <v>2</v>
      </c>
      <c r="L32" s="2">
        <f t="shared" si="0"/>
        <v>129.82213015509001</v>
      </c>
      <c r="M32" s="2">
        <f>HLOOKUP($A48,$M$1:$Q$25,M$29,FALSE)</f>
        <v>209.98936868716399</v>
      </c>
      <c r="N32" s="2">
        <f t="shared" si="0"/>
        <v>8.16</v>
      </c>
      <c r="O32" s="2">
        <f>HLOOKUP($A48,$M$1:$Q$25,O$29,FALSE)</f>
        <v>278</v>
      </c>
      <c r="P32" s="2">
        <f t="shared" si="0"/>
        <v>14857.8529029987</v>
      </c>
      <c r="Q32" s="2">
        <f>HLOOKUP($A48,$M$1:$Q$25,Q$29,FALSE)</f>
        <v>0</v>
      </c>
      <c r="R32" s="2">
        <f>HLOOKUP($A32,$C$1:$G$25,R$29,FALSE)</f>
        <v>8697.9684533780201</v>
      </c>
      <c r="S32" s="2">
        <f>HLOOKUP($A48,$M$1:$Q$25,S$29,FALSE)</f>
        <v>0</v>
      </c>
      <c r="T32" s="2">
        <f>HLOOKUP($A32,$C$1:$G$25,T$29,FALSE)</f>
        <v>3303.62654913181</v>
      </c>
      <c r="U32" s="2">
        <f>HLOOKUP($A48,$M$1:$Q$25,U$29,FALSE)</f>
        <v>0</v>
      </c>
      <c r="V32" s="2">
        <f t="shared" si="0"/>
        <v>1</v>
      </c>
      <c r="W32" s="2">
        <f>HLOOKUP($A48,$M$1:$Q$25,W$29,FALSE)</f>
        <v>1</v>
      </c>
      <c r="X32" s="2">
        <f t="shared" si="0"/>
        <v>1</v>
      </c>
      <c r="Y32" s="2">
        <f>HLOOKUP($A48,$M$1:$Q$25,Y$29,FALSE)</f>
        <v>2</v>
      </c>
      <c r="Z32" s="2">
        <f t="shared" si="0"/>
        <v>1</v>
      </c>
      <c r="AA32" s="2">
        <f>HLOOKUP($A48,$M$1:$Q$25,AA$29,FALSE)</f>
        <v>0</v>
      </c>
      <c r="AB32" s="2">
        <f t="shared" si="0"/>
        <v>1</v>
      </c>
      <c r="AC32" s="2">
        <f>HLOOKUP($A48,$M$1:$Q$25,AC$29,FALSE)</f>
        <v>1</v>
      </c>
      <c r="AD32" s="2">
        <f t="shared" si="0"/>
        <v>1</v>
      </c>
      <c r="AE32" s="2">
        <f>HLOOKUP($A48,$M$1:$Q$25,AE$29,FALSE)</f>
        <v>3</v>
      </c>
      <c r="AF32" s="2">
        <f t="shared" si="0"/>
        <v>1</v>
      </c>
      <c r="AG32" s="2">
        <f>HLOOKUP($A48,$M$1:$Q$25,AG$29,FALSE)</f>
        <v>0</v>
      </c>
      <c r="AH32" s="2">
        <f t="shared" si="0"/>
        <v>46.973333333333301</v>
      </c>
      <c r="AI32" s="2">
        <f>HLOOKUP($A48,$M$1:$Q$25,AI$29,FALSE)</f>
        <v>58.6</v>
      </c>
      <c r="AJ32" s="2">
        <f t="shared" si="0"/>
        <v>1473.1558504423599</v>
      </c>
      <c r="AK32" s="2">
        <f>HLOOKUP($A48,$M$1:$Q$25,AK$29,FALSE)</f>
        <v>1145</v>
      </c>
      <c r="AL32" s="3">
        <f>HLOOKUP($A32,$C$1:$G$25,AL$29,FALSE)*100</f>
        <v>3.8457051162390004</v>
      </c>
      <c r="AM32" s="3">
        <f>HLOOKUP($A48,$M$1:$Q$25,AM$29,FALSE)*100</f>
        <v>2.69632279984318</v>
      </c>
      <c r="AN32" s="2">
        <f t="shared" si="0"/>
        <v>172.11250000000001</v>
      </c>
      <c r="AO32" s="2">
        <f>HLOOKUP($A48,$M$1:$Q$25,AO$29,FALSE)</f>
        <v>124.3</v>
      </c>
      <c r="AP32" s="2">
        <f t="shared" si="0"/>
        <v>70.408333333333402</v>
      </c>
      <c r="AQ32" s="2">
        <f>HLOOKUP($A48,$M$1:$Q$25,AQ$29,FALSE)</f>
        <v>0</v>
      </c>
      <c r="AR32" s="2">
        <f t="shared" si="0"/>
        <v>156.397706519964</v>
      </c>
      <c r="AS32" s="2">
        <f>HLOOKUP($A48,$M$1:$Q$25,AS$29,FALSE)</f>
        <v>151.46</v>
      </c>
      <c r="AT32" s="2">
        <f t="shared" si="0"/>
        <v>525.99423616484899</v>
      </c>
      <c r="AU32" s="2">
        <f>HLOOKUP($A48,$M$1:$Q$25,AU$29,FALSE)</f>
        <v>0</v>
      </c>
      <c r="AV32" s="2">
        <f t="shared" si="0"/>
        <v>48.575000000000003</v>
      </c>
      <c r="AW32" s="2">
        <f>HLOOKUP($A48,$M$1:$Q$25,AW$29,FALSE)</f>
        <v>10.4</v>
      </c>
    </row>
    <row r="33" spans="1:49" x14ac:dyDescent="0.3">
      <c r="A33" t="s">
        <v>3</v>
      </c>
      <c r="B33" s="2">
        <f t="shared" ref="B33:AV36" si="1">HLOOKUP($A33,$C$1:$G$25,B$29,FALSE)</f>
        <v>117.97499999999999</v>
      </c>
      <c r="C33" s="2">
        <f>HLOOKUP($A49,$M$1:$Q$25,C$29,FALSE)</f>
        <v>120.5</v>
      </c>
      <c r="D33" s="2">
        <f t="shared" si="1"/>
        <v>66.056357307731801</v>
      </c>
      <c r="E33" s="2">
        <f>HLOOKUP($A49,$M$1:$Q$25,E$29,FALSE)</f>
        <v>130.25</v>
      </c>
      <c r="F33" s="2">
        <f t="shared" si="1"/>
        <v>119.82817781297901</v>
      </c>
      <c r="G33" s="2">
        <f>HLOOKUP($A49,$M$1:$Q$25,G$29,FALSE)</f>
        <v>0</v>
      </c>
      <c r="H33" s="2">
        <f t="shared" si="1"/>
        <v>287.95833333333297</v>
      </c>
      <c r="I33" s="2">
        <f>HLOOKUP($A49,$M$1:$Q$25,I$29,FALSE)</f>
        <v>205.5</v>
      </c>
      <c r="J33" s="2">
        <f t="shared" si="1"/>
        <v>3</v>
      </c>
      <c r="K33" s="2">
        <f>HLOOKUP($A49,$M$1:$Q$25,K$29,FALSE)</f>
        <v>2</v>
      </c>
      <c r="L33" s="2">
        <f t="shared" si="1"/>
        <v>195.54572914962799</v>
      </c>
      <c r="M33" s="2">
        <f>HLOOKUP($A49,$M$1:$Q$25,M$29,FALSE)</f>
        <v>283.99625966762699</v>
      </c>
      <c r="N33" s="2">
        <f t="shared" si="1"/>
        <v>14</v>
      </c>
      <c r="O33" s="2">
        <f>HLOOKUP($A49,$M$1:$Q$25,O$29,FALSE)</f>
        <v>285</v>
      </c>
      <c r="P33" s="2">
        <f t="shared" si="1"/>
        <v>21801.984447258801</v>
      </c>
      <c r="Q33" s="2">
        <f>HLOOKUP($A49,$M$1:$Q$25,Q$29,FALSE)</f>
        <v>0</v>
      </c>
      <c r="R33" s="2">
        <f t="shared" si="1"/>
        <v>11953.0482482238</v>
      </c>
      <c r="S33" s="2">
        <f>HLOOKUP($A49,$M$1:$Q$25,S$29,FALSE)</f>
        <v>0</v>
      </c>
      <c r="T33" s="2">
        <f t="shared" si="1"/>
        <v>5113.5547303965304</v>
      </c>
      <c r="U33" s="2">
        <f>HLOOKUP($A49,$M$1:$Q$25,U$29,FALSE)</f>
        <v>0</v>
      </c>
      <c r="V33" s="2">
        <f t="shared" si="1"/>
        <v>1</v>
      </c>
      <c r="W33" s="2">
        <f>HLOOKUP($A49,$M$1:$Q$25,W$29,FALSE)</f>
        <v>2</v>
      </c>
      <c r="X33" s="2">
        <f t="shared" si="1"/>
        <v>1</v>
      </c>
      <c r="Y33" s="2">
        <f>HLOOKUP($A49,$M$1:$Q$25,Y$29,FALSE)</f>
        <v>2</v>
      </c>
      <c r="Z33" s="2">
        <f t="shared" si="1"/>
        <v>1</v>
      </c>
      <c r="AA33" s="2">
        <f>HLOOKUP($A49,$M$1:$Q$25,AA$29,FALSE)</f>
        <v>0</v>
      </c>
      <c r="AB33" s="2">
        <f t="shared" si="1"/>
        <v>1</v>
      </c>
      <c r="AC33" s="2">
        <f>HLOOKUP($A49,$M$1:$Q$25,AC$29,FALSE)</f>
        <v>2</v>
      </c>
      <c r="AD33" s="2">
        <f t="shared" si="1"/>
        <v>1</v>
      </c>
      <c r="AE33" s="2">
        <f>HLOOKUP($A49,$M$1:$Q$25,AE$29,FALSE)</f>
        <v>4</v>
      </c>
      <c r="AF33" s="2">
        <f t="shared" si="1"/>
        <v>1</v>
      </c>
      <c r="AG33" s="2">
        <f>HLOOKUP($A49,$M$1:$Q$25,AG$29,FALSE)</f>
        <v>0</v>
      </c>
      <c r="AH33" s="2">
        <f t="shared" si="1"/>
        <v>56.5</v>
      </c>
      <c r="AI33" s="2">
        <f>HLOOKUP($A49,$M$1:$Q$25,AI$29,FALSE)</f>
        <v>65</v>
      </c>
      <c r="AJ33" s="2">
        <f t="shared" si="1"/>
        <v>1926.9992234671299</v>
      </c>
      <c r="AK33" s="2">
        <f>HLOOKUP($A49,$M$1:$Q$25,AK$29,FALSE)</f>
        <v>1682.5</v>
      </c>
      <c r="AL33" s="3">
        <f t="shared" ref="AL33:AL36" si="2">HLOOKUP($A33,$C$1:$G$25,AL$29,FALSE)*100</f>
        <v>4.8633428851957099</v>
      </c>
      <c r="AM33" s="3">
        <f t="shared" ref="AM33:AM36" si="3">HLOOKUP($A49,$M$1:$Q$25,AM$29,FALSE)*100</f>
        <v>2.9453171979234001</v>
      </c>
      <c r="AN33" s="2">
        <f t="shared" si="1"/>
        <v>206.25</v>
      </c>
      <c r="AO33" s="2">
        <f>HLOOKUP($A49,$M$1:$Q$25,AO$29,FALSE)</f>
        <v>133</v>
      </c>
      <c r="AP33" s="2">
        <f t="shared" si="1"/>
        <v>101.45</v>
      </c>
      <c r="AQ33" s="2">
        <f>HLOOKUP($A49,$M$1:$Q$25,AQ$29,FALSE)</f>
        <v>0</v>
      </c>
      <c r="AR33" s="2">
        <f t="shared" si="1"/>
        <v>232.89150930204599</v>
      </c>
      <c r="AS33" s="2">
        <f>HLOOKUP($A49,$M$1:$Q$25,AS$29,FALSE)</f>
        <v>189.55</v>
      </c>
      <c r="AT33" s="2">
        <f t="shared" si="1"/>
        <v>712.84526837297994</v>
      </c>
      <c r="AU33" s="2">
        <f>HLOOKUP($A49,$M$1:$Q$25,AU$29,FALSE)</f>
        <v>0</v>
      </c>
      <c r="AV33" s="2">
        <f t="shared" si="1"/>
        <v>59.575000000000003</v>
      </c>
      <c r="AW33" s="2">
        <f>HLOOKUP($A49,$M$1:$Q$25,AW$29,FALSE)</f>
        <v>26.5</v>
      </c>
    </row>
    <row r="34" spans="1:49" x14ac:dyDescent="0.3">
      <c r="A34" t="s">
        <v>4</v>
      </c>
      <c r="B34" s="2">
        <f t="shared" si="1"/>
        <v>145.22499999999999</v>
      </c>
      <c r="C34" s="2">
        <f>HLOOKUP($A50,$M$1:$Q$25,C$29,FALSE)</f>
        <v>162</v>
      </c>
      <c r="D34" s="2">
        <f t="shared" si="0"/>
        <v>99.836326454166894</v>
      </c>
      <c r="E34" s="2">
        <f>HLOOKUP($A50,$M$1:$Q$25,E$29,FALSE)</f>
        <v>170.5</v>
      </c>
      <c r="F34" s="2">
        <f t="shared" si="0"/>
        <v>182.01780273779301</v>
      </c>
      <c r="G34" s="2">
        <f>HLOOKUP($A50,$M$1:$Q$25,G$29,FALSE)</f>
        <v>0</v>
      </c>
      <c r="H34" s="2">
        <f t="shared" si="0"/>
        <v>301.25</v>
      </c>
      <c r="I34" s="2">
        <f>HLOOKUP($A50,$M$1:$Q$25,I$29,FALSE)</f>
        <v>213</v>
      </c>
      <c r="J34" s="2">
        <f t="shared" si="0"/>
        <v>4</v>
      </c>
      <c r="K34" s="2">
        <f>HLOOKUP($A50,$M$1:$Q$25,K$29,FALSE)</f>
        <v>3</v>
      </c>
      <c r="L34" s="2">
        <f t="shared" si="0"/>
        <v>304.11627369389799</v>
      </c>
      <c r="M34" s="2">
        <f>HLOOKUP($A50,$M$1:$Q$25,M$29,FALSE)</f>
        <v>398.997037392278</v>
      </c>
      <c r="N34" s="2">
        <f t="shared" si="0"/>
        <v>23.2</v>
      </c>
      <c r="O34" s="2">
        <f>HLOOKUP($A50,$M$1:$Q$25,O$29,FALSE)</f>
        <v>301</v>
      </c>
      <c r="P34" s="2">
        <f t="shared" si="0"/>
        <v>21801.984447258801</v>
      </c>
      <c r="Q34" s="2">
        <f>HLOOKUP($A50,$M$1:$Q$25,Q$29,FALSE)</f>
        <v>0</v>
      </c>
      <c r="R34" s="2">
        <f t="shared" si="0"/>
        <v>15090.3649766788</v>
      </c>
      <c r="S34" s="2">
        <f>HLOOKUP($A50,$M$1:$Q$25,S$29,FALSE)</f>
        <v>0</v>
      </c>
      <c r="T34" s="2">
        <f t="shared" si="0"/>
        <v>6241.4802216283597</v>
      </c>
      <c r="U34" s="2">
        <f>HLOOKUP($A50,$M$1:$Q$25,U$29,FALSE)</f>
        <v>0</v>
      </c>
      <c r="V34" s="2">
        <f t="shared" si="0"/>
        <v>1</v>
      </c>
      <c r="W34" s="2">
        <f>HLOOKUP($A50,$M$1:$Q$25,W$29,FALSE)</f>
        <v>3</v>
      </c>
      <c r="X34" s="2">
        <f t="shared" si="0"/>
        <v>2</v>
      </c>
      <c r="Y34" s="2">
        <f>HLOOKUP($A50,$M$1:$Q$25,Y$29,FALSE)</f>
        <v>3.5</v>
      </c>
      <c r="Z34" s="2">
        <f t="shared" si="0"/>
        <v>4</v>
      </c>
      <c r="AA34" s="2">
        <f>HLOOKUP($A50,$M$1:$Q$25,AA$29,FALSE)</f>
        <v>0</v>
      </c>
      <c r="AB34" s="2">
        <f t="shared" si="0"/>
        <v>1</v>
      </c>
      <c r="AC34" s="2">
        <f>HLOOKUP($A50,$M$1:$Q$25,AC$29,FALSE)</f>
        <v>5</v>
      </c>
      <c r="AD34" s="2">
        <f t="shared" si="0"/>
        <v>1</v>
      </c>
      <c r="AE34" s="2">
        <f>HLOOKUP($A50,$M$1:$Q$25,AE$29,FALSE)</f>
        <v>6</v>
      </c>
      <c r="AF34" s="2">
        <f t="shared" si="0"/>
        <v>2</v>
      </c>
      <c r="AG34" s="2">
        <f>HLOOKUP($A50,$M$1:$Q$25,AG$29,FALSE)</f>
        <v>0</v>
      </c>
      <c r="AH34" s="2">
        <f t="shared" si="0"/>
        <v>70.516666666666694</v>
      </c>
      <c r="AI34" s="2">
        <f>HLOOKUP($A50,$M$1:$Q$25,AI$29,FALSE)</f>
        <v>70.5</v>
      </c>
      <c r="AJ34" s="2">
        <f t="shared" si="0"/>
        <v>2725.6990302754102</v>
      </c>
      <c r="AK34" s="2">
        <f>HLOOKUP($A50,$M$1:$Q$25,AK$29,FALSE)</f>
        <v>2805</v>
      </c>
      <c r="AL34" s="3">
        <f t="shared" si="2"/>
        <v>6.2500000000000098</v>
      </c>
      <c r="AM34" s="3">
        <f t="shared" si="3"/>
        <v>3.3832047747079002</v>
      </c>
      <c r="AN34" s="2">
        <f t="shared" si="0"/>
        <v>230.55833333333399</v>
      </c>
      <c r="AO34" s="2">
        <f>HLOOKUP($A50,$M$1:$Q$25,AO$29,FALSE)</f>
        <v>145</v>
      </c>
      <c r="AP34" s="2">
        <f t="shared" si="0"/>
        <v>139.38749999999999</v>
      </c>
      <c r="AQ34" s="2">
        <f>HLOOKUP($A50,$M$1:$Q$25,AQ$29,FALSE)</f>
        <v>0</v>
      </c>
      <c r="AR34" s="2">
        <f t="shared" si="0"/>
        <v>380.804185630147</v>
      </c>
      <c r="AS34" s="2">
        <f>HLOOKUP($A50,$M$1:$Q$25,AS$29,FALSE)</f>
        <v>251.5</v>
      </c>
      <c r="AT34" s="2">
        <f t="shared" si="0"/>
        <v>943.50378891854905</v>
      </c>
      <c r="AU34" s="2">
        <f>HLOOKUP($A50,$M$1:$Q$25,AU$29,FALSE)</f>
        <v>0</v>
      </c>
      <c r="AV34" s="2">
        <f t="shared" si="0"/>
        <v>72.1458333333333</v>
      </c>
      <c r="AW34" s="2">
        <f>HLOOKUP($A50,$M$1:$Q$25,AW$29,FALSE)</f>
        <v>58</v>
      </c>
    </row>
    <row r="35" spans="1:49" x14ac:dyDescent="0.3">
      <c r="A35" t="s">
        <v>5</v>
      </c>
      <c r="B35" s="2">
        <f t="shared" si="1"/>
        <v>174.26249999999999</v>
      </c>
      <c r="C35" s="2">
        <f>HLOOKUP($A51,$M$1:$Q$25,C$29,FALSE)</f>
        <v>182.5</v>
      </c>
      <c r="D35" s="2">
        <f t="shared" si="0"/>
        <v>140.476619102586</v>
      </c>
      <c r="E35" s="2">
        <f>HLOOKUP($A51,$M$1:$Q$25,E$29,FALSE)</f>
        <v>193.5</v>
      </c>
      <c r="F35" s="2">
        <f t="shared" si="0"/>
        <v>266.07434156633002</v>
      </c>
      <c r="G35" s="2">
        <f>HLOOKUP($A51,$M$1:$Q$25,G$29,FALSE)</f>
        <v>0</v>
      </c>
      <c r="H35" s="2">
        <f t="shared" si="0"/>
        <v>309.55833333333402</v>
      </c>
      <c r="I35" s="2">
        <f>HLOOKUP($A51,$M$1:$Q$25,I$29,FALSE)</f>
        <v>221.5</v>
      </c>
      <c r="J35" s="2">
        <f t="shared" si="0"/>
        <v>6</v>
      </c>
      <c r="K35" s="2">
        <f>HLOOKUP($A51,$M$1:$Q$25,K$29,FALSE)</f>
        <v>5</v>
      </c>
      <c r="L35" s="2">
        <f t="shared" si="0"/>
        <v>504.01974356101903</v>
      </c>
      <c r="M35" s="2">
        <f>HLOOKUP($A51,$M$1:$Q$25,M$29,FALSE)</f>
        <v>611.96969797531199</v>
      </c>
      <c r="N35" s="2">
        <f t="shared" si="0"/>
        <v>29.808333333333401</v>
      </c>
      <c r="O35" s="2">
        <f>HLOOKUP($A51,$M$1:$Q$25,O$29,FALSE)</f>
        <v>316</v>
      </c>
      <c r="P35" s="2">
        <f t="shared" si="0"/>
        <v>21825.194873867</v>
      </c>
      <c r="Q35" s="2">
        <f>HLOOKUP($A51,$M$1:$Q$25,Q$29,FALSE)</f>
        <v>0</v>
      </c>
      <c r="R35" s="2">
        <f t="shared" si="0"/>
        <v>15090.3649766788</v>
      </c>
      <c r="S35" s="2">
        <f>HLOOKUP($A51,$M$1:$Q$25,S$29,FALSE)</f>
        <v>0</v>
      </c>
      <c r="T35" s="2">
        <f t="shared" si="0"/>
        <v>6594.6075912643</v>
      </c>
      <c r="U35" s="2">
        <f>HLOOKUP($A51,$M$1:$Q$25,U$29,FALSE)</f>
        <v>0</v>
      </c>
      <c r="V35" s="2">
        <f t="shared" si="0"/>
        <v>2</v>
      </c>
      <c r="W35" s="2">
        <f>HLOOKUP($A51,$M$1:$Q$25,W$29,FALSE)</f>
        <v>5</v>
      </c>
      <c r="X35" s="2">
        <f t="shared" si="0"/>
        <v>3</v>
      </c>
      <c r="Y35" s="2">
        <f>HLOOKUP($A51,$M$1:$Q$25,Y$29,FALSE)</f>
        <v>7</v>
      </c>
      <c r="Z35" s="2">
        <f t="shared" si="0"/>
        <v>10</v>
      </c>
      <c r="AA35" s="2">
        <f>HLOOKUP($A51,$M$1:$Q$25,AA$29,FALSE)</f>
        <v>0</v>
      </c>
      <c r="AB35" s="2">
        <f t="shared" si="0"/>
        <v>1</v>
      </c>
      <c r="AC35" s="2">
        <f>HLOOKUP($A51,$M$1:$Q$25,AC$29,FALSE)</f>
        <v>8</v>
      </c>
      <c r="AD35" s="2">
        <f t="shared" si="0"/>
        <v>2</v>
      </c>
      <c r="AE35" s="2">
        <f>HLOOKUP($A51,$M$1:$Q$25,AE$29,FALSE)</f>
        <v>8</v>
      </c>
      <c r="AF35" s="2">
        <f t="shared" si="0"/>
        <v>3</v>
      </c>
      <c r="AG35" s="2">
        <f>HLOOKUP($A51,$M$1:$Q$25,AG$29,FALSE)</f>
        <v>0</v>
      </c>
      <c r="AH35" s="2">
        <f t="shared" si="0"/>
        <v>92.0416666666667</v>
      </c>
      <c r="AI35" s="2">
        <f>HLOOKUP($A51,$M$1:$Q$25,AI$29,FALSE)</f>
        <v>80.5</v>
      </c>
      <c r="AJ35" s="2">
        <f t="shared" si="0"/>
        <v>3852.79255164508</v>
      </c>
      <c r="AK35" s="2">
        <f>HLOOKUP($A51,$M$1:$Q$25,AK$29,FALSE)</f>
        <v>3907.5</v>
      </c>
      <c r="AL35" s="3">
        <f t="shared" si="2"/>
        <v>8.13201980740652</v>
      </c>
      <c r="AM35" s="3">
        <f t="shared" si="3"/>
        <v>3.7079367933750196</v>
      </c>
      <c r="AN35" s="2">
        <f t="shared" si="0"/>
        <v>238.61666666666699</v>
      </c>
      <c r="AO35" s="2">
        <f>HLOOKUP($A51,$M$1:$Q$25,AO$29,FALSE)</f>
        <v>155.25</v>
      </c>
      <c r="AP35" s="2">
        <f t="shared" si="0"/>
        <v>176</v>
      </c>
      <c r="AQ35" s="2">
        <f>HLOOKUP($A51,$M$1:$Q$25,AQ$29,FALSE)</f>
        <v>0</v>
      </c>
      <c r="AR35" s="2">
        <f t="shared" si="0"/>
        <v>525.57673148738502</v>
      </c>
      <c r="AS35" s="2">
        <f>HLOOKUP($A51,$M$1:$Q$25,AS$29,FALSE)</f>
        <v>363.45</v>
      </c>
      <c r="AT35" s="2">
        <f t="shared" si="0"/>
        <v>1230.8969202262199</v>
      </c>
      <c r="AU35" s="2">
        <f>HLOOKUP($A51,$M$1:$Q$25,AU$29,FALSE)</f>
        <v>0</v>
      </c>
      <c r="AV35" s="2">
        <f t="shared" si="0"/>
        <v>93</v>
      </c>
      <c r="AW35" s="2">
        <f>HLOOKUP($A51,$M$1:$Q$25,AW$29,FALSE)</f>
        <v>327</v>
      </c>
    </row>
    <row r="36" spans="1:49" x14ac:dyDescent="0.3">
      <c r="A36" t="s">
        <v>6</v>
      </c>
      <c r="B36" s="2">
        <f t="shared" si="1"/>
        <v>195.83</v>
      </c>
      <c r="C36" s="2">
        <f>HLOOKUP($A52,$M$1:$Q$25,C$29,FALSE)</f>
        <v>209.4</v>
      </c>
      <c r="D36" s="2">
        <f t="shared" si="0"/>
        <v>163.61380647123701</v>
      </c>
      <c r="E36" s="2">
        <f>HLOOKUP($A52,$M$1:$Q$25,E$29,FALSE)</f>
        <v>230.4</v>
      </c>
      <c r="F36" s="2">
        <f t="shared" si="0"/>
        <v>375.579798181569</v>
      </c>
      <c r="G36" s="2">
        <f>HLOOKUP($A52,$M$1:$Q$25,G$29,FALSE)</f>
        <v>0</v>
      </c>
      <c r="H36" s="2">
        <f t="shared" si="0"/>
        <v>321.62916666666598</v>
      </c>
      <c r="I36" s="2">
        <f>HLOOKUP($A52,$M$1:$Q$25,I$29,FALSE)</f>
        <v>237.5</v>
      </c>
      <c r="J36" s="2">
        <f t="shared" si="0"/>
        <v>8</v>
      </c>
      <c r="K36" s="2">
        <f>HLOOKUP($A52,$M$1:$Q$25,K$29,FALSE)</f>
        <v>6</v>
      </c>
      <c r="L36" s="2">
        <f t="shared" si="0"/>
        <v>929.44046688643596</v>
      </c>
      <c r="M36" s="2">
        <f>HLOOKUP($A52,$M$1:$Q$25,M$29,FALSE)</f>
        <v>1079.97186600081</v>
      </c>
      <c r="N36" s="2">
        <f t="shared" si="0"/>
        <v>43.755000000000003</v>
      </c>
      <c r="O36" s="2">
        <f>HLOOKUP($A52,$M$1:$Q$25,O$29,FALSE)</f>
        <v>322</v>
      </c>
      <c r="P36" s="2">
        <f t="shared" si="0"/>
        <v>25276.002733163899</v>
      </c>
      <c r="Q36" s="2">
        <f>HLOOKUP($A52,$M$1:$Q$25,Q$29,FALSE)</f>
        <v>0</v>
      </c>
      <c r="R36" s="2">
        <f t="shared" si="0"/>
        <v>18687.825303028501</v>
      </c>
      <c r="S36" s="2">
        <f>HLOOKUP($A52,$M$1:$Q$25,S$29,FALSE)</f>
        <v>0</v>
      </c>
      <c r="T36" s="2">
        <f t="shared" si="0"/>
        <v>13281.649288065901</v>
      </c>
      <c r="U36" s="2">
        <f>HLOOKUP($A52,$M$1:$Q$25,U$29,FALSE)</f>
        <v>0</v>
      </c>
      <c r="V36" s="2">
        <f t="shared" si="0"/>
        <v>4</v>
      </c>
      <c r="W36" s="2">
        <f>HLOOKUP($A52,$M$1:$Q$25,W$29,FALSE)</f>
        <v>6.6</v>
      </c>
      <c r="X36" s="2">
        <f t="shared" si="0"/>
        <v>6</v>
      </c>
      <c r="Y36" s="2">
        <f>HLOOKUP($A52,$M$1:$Q$25,Y$29,FALSE)</f>
        <v>14.6</v>
      </c>
      <c r="Z36" s="2">
        <f t="shared" si="0"/>
        <v>29</v>
      </c>
      <c r="AA36" s="2">
        <f>HLOOKUP($A52,$M$1:$Q$25,AA$29,FALSE)</f>
        <v>0</v>
      </c>
      <c r="AB36" s="2">
        <f t="shared" si="0"/>
        <v>2</v>
      </c>
      <c r="AC36" s="2">
        <f>HLOOKUP($A52,$M$1:$Q$25,AC$29,FALSE)</f>
        <v>9</v>
      </c>
      <c r="AD36" s="2">
        <f t="shared" si="0"/>
        <v>3</v>
      </c>
      <c r="AE36" s="2">
        <f>HLOOKUP($A52,$M$1:$Q$25,AE$29,FALSE)</f>
        <v>9</v>
      </c>
      <c r="AF36" s="2">
        <f t="shared" si="0"/>
        <v>5</v>
      </c>
      <c r="AG36" s="2">
        <f>HLOOKUP($A52,$M$1:$Q$25,AG$29,FALSE)</f>
        <v>0</v>
      </c>
      <c r="AH36" s="2">
        <f t="shared" si="0"/>
        <v>122.7075</v>
      </c>
      <c r="AI36" s="2">
        <f>HLOOKUP($A52,$M$1:$Q$25,AI$29,FALSE)</f>
        <v>113.4</v>
      </c>
      <c r="AJ36" s="2">
        <f t="shared" si="0"/>
        <v>6662.3377953171203</v>
      </c>
      <c r="AK36" s="2">
        <f>HLOOKUP($A52,$M$1:$Q$25,AK$29,FALSE)</f>
        <v>5258</v>
      </c>
      <c r="AL36" s="3">
        <f t="shared" si="2"/>
        <v>11.4111705288176</v>
      </c>
      <c r="AM36" s="3">
        <f t="shared" si="3"/>
        <v>4.2689678598283205</v>
      </c>
      <c r="AN36" s="2">
        <f t="shared" si="0"/>
        <v>249.00333333333401</v>
      </c>
      <c r="AO36" s="2">
        <f>HLOOKUP($A52,$M$1:$Q$25,AO$29,FALSE)</f>
        <v>170.4</v>
      </c>
      <c r="AP36" s="2">
        <f t="shared" si="0"/>
        <v>197.83</v>
      </c>
      <c r="AQ36" s="2">
        <f>HLOOKUP($A52,$M$1:$Q$25,AQ$29,FALSE)</f>
        <v>0</v>
      </c>
      <c r="AR36" s="2">
        <f t="shared" si="0"/>
        <v>648.28578798694798</v>
      </c>
      <c r="AS36" s="2">
        <f>HLOOKUP($A52,$M$1:$Q$25,AS$29,FALSE)</f>
        <v>399.82</v>
      </c>
      <c r="AT36" s="2">
        <f t="shared" si="0"/>
        <v>1504.3086368489801</v>
      </c>
      <c r="AU36" s="2">
        <f>HLOOKUP($A52,$M$1:$Q$25,AU$29,FALSE)</f>
        <v>0</v>
      </c>
      <c r="AV36" s="2">
        <f t="shared" si="0"/>
        <v>107.075</v>
      </c>
      <c r="AW36" s="2">
        <f>HLOOKUP($A52,$M$1:$Q$25,AW$29,FALSE)</f>
        <v>343.4</v>
      </c>
    </row>
    <row r="37" spans="1:49" x14ac:dyDescent="0.3">
      <c r="AL37" s="5"/>
      <c r="AM37" s="5"/>
    </row>
    <row r="38" spans="1:49" x14ac:dyDescent="0.3">
      <c r="A38" t="s">
        <v>34</v>
      </c>
      <c r="B38" s="2">
        <f>B33</f>
        <v>117.97499999999999</v>
      </c>
      <c r="C38" s="2">
        <f>C33</f>
        <v>120.5</v>
      </c>
      <c r="D38" s="2">
        <f t="shared" ref="D38:N38" si="4">D33</f>
        <v>66.056357307731801</v>
      </c>
      <c r="E38" s="2">
        <f>E33</f>
        <v>130.25</v>
      </c>
      <c r="F38" s="2">
        <f t="shared" si="4"/>
        <v>119.82817781297901</v>
      </c>
      <c r="G38" s="2">
        <f>G33</f>
        <v>0</v>
      </c>
      <c r="H38" s="2">
        <f t="shared" si="4"/>
        <v>287.95833333333297</v>
      </c>
      <c r="I38" s="2">
        <f>I33</f>
        <v>205.5</v>
      </c>
      <c r="J38" s="2">
        <f t="shared" si="4"/>
        <v>3</v>
      </c>
      <c r="K38" s="2">
        <f>K33</f>
        <v>2</v>
      </c>
      <c r="L38" s="2">
        <f t="shared" si="4"/>
        <v>195.54572914962799</v>
      </c>
      <c r="M38" s="2">
        <f>M33</f>
        <v>283.99625966762699</v>
      </c>
      <c r="N38" s="2">
        <f t="shared" si="4"/>
        <v>14</v>
      </c>
      <c r="O38" s="2">
        <f>O33</f>
        <v>285</v>
      </c>
      <c r="P38" s="2">
        <f t="shared" ref="P38" si="5">P33</f>
        <v>21801.984447258801</v>
      </c>
      <c r="Q38" s="2">
        <f>Q33</f>
        <v>0</v>
      </c>
      <c r="R38" s="2">
        <f t="shared" ref="R38" si="6">R33</f>
        <v>11953.0482482238</v>
      </c>
      <c r="S38" s="2">
        <f>S33</f>
        <v>0</v>
      </c>
      <c r="T38" s="2">
        <f t="shared" ref="T38" si="7">T33</f>
        <v>5113.5547303965304</v>
      </c>
      <c r="U38" s="2">
        <f>U33</f>
        <v>0</v>
      </c>
      <c r="V38" s="2">
        <f t="shared" ref="V38" si="8">V33</f>
        <v>1</v>
      </c>
      <c r="W38" s="2">
        <f>W33</f>
        <v>2</v>
      </c>
      <c r="X38" s="2">
        <f t="shared" ref="X38" si="9">X33</f>
        <v>1</v>
      </c>
      <c r="Y38" s="2">
        <f>Y33</f>
        <v>2</v>
      </c>
      <c r="Z38" s="2">
        <f t="shared" ref="Z38" si="10">Z33</f>
        <v>1</v>
      </c>
      <c r="AA38" s="2">
        <f>AA33</f>
        <v>0</v>
      </c>
      <c r="AB38" s="2">
        <f t="shared" ref="AB38" si="11">AB33</f>
        <v>1</v>
      </c>
      <c r="AC38" s="2">
        <f>AC33</f>
        <v>2</v>
      </c>
      <c r="AD38" s="2">
        <f t="shared" ref="AD38" si="12">AD33</f>
        <v>1</v>
      </c>
      <c r="AE38" s="2">
        <f>AE33</f>
        <v>4</v>
      </c>
      <c r="AF38" s="2">
        <f t="shared" ref="AF38" si="13">AF33</f>
        <v>1</v>
      </c>
      <c r="AG38" s="2">
        <f>AG33</f>
        <v>0</v>
      </c>
      <c r="AH38" s="2">
        <f>AH33</f>
        <v>56.5</v>
      </c>
      <c r="AI38" s="2">
        <f>AI33</f>
        <v>65</v>
      </c>
      <c r="AJ38" s="2">
        <f t="shared" ref="AJ38" si="14">AJ33</f>
        <v>1926.9992234671299</v>
      </c>
      <c r="AK38" s="2">
        <f>AK33</f>
        <v>1682.5</v>
      </c>
      <c r="AL38" s="4">
        <f t="shared" ref="AL38" si="15">AL33</f>
        <v>4.8633428851957099</v>
      </c>
      <c r="AM38" s="4">
        <f>AM33</f>
        <v>2.9453171979234001</v>
      </c>
      <c r="AN38" s="2">
        <f t="shared" ref="AN38" si="16">AN33</f>
        <v>206.25</v>
      </c>
      <c r="AO38" s="2">
        <f>AO33</f>
        <v>133</v>
      </c>
      <c r="AP38" s="2">
        <f>AP33</f>
        <v>101.45</v>
      </c>
      <c r="AQ38" s="2">
        <f>AQ33</f>
        <v>0</v>
      </c>
      <c r="AR38" s="2">
        <f t="shared" ref="AR38" si="17">AR33</f>
        <v>232.89150930204599</v>
      </c>
      <c r="AS38" s="2">
        <f>AS33</f>
        <v>189.55</v>
      </c>
      <c r="AT38" s="2">
        <f t="shared" ref="AT38" si="18">AT33</f>
        <v>712.84526837297994</v>
      </c>
      <c r="AU38" s="2">
        <f>AU33</f>
        <v>0</v>
      </c>
      <c r="AV38" s="2">
        <f t="shared" ref="AV38" si="19">AV33</f>
        <v>59.575000000000003</v>
      </c>
      <c r="AW38" s="2">
        <f>AW33</f>
        <v>26.5</v>
      </c>
    </row>
    <row r="39" spans="1:49" x14ac:dyDescent="0.3">
      <c r="A39" t="s">
        <v>35</v>
      </c>
      <c r="B39" s="2">
        <f t="shared" ref="B39:C41" si="20">B34-B33</f>
        <v>27.25</v>
      </c>
      <c r="C39" s="2">
        <f>C34-C33</f>
        <v>41.5</v>
      </c>
      <c r="D39" s="2">
        <f t="shared" ref="D39:N41" si="21">D34-D33</f>
        <v>33.779969146435093</v>
      </c>
      <c r="E39" s="2">
        <f>E34-E33</f>
        <v>40.25</v>
      </c>
      <c r="F39" s="2">
        <f t="shared" si="21"/>
        <v>62.189624924813998</v>
      </c>
      <c r="G39" s="2">
        <f>G34-G33</f>
        <v>0</v>
      </c>
      <c r="H39" s="2">
        <f t="shared" si="21"/>
        <v>13.291666666667027</v>
      </c>
      <c r="I39" s="2">
        <f>I34-I33</f>
        <v>7.5</v>
      </c>
      <c r="J39" s="2">
        <f t="shared" si="21"/>
        <v>1</v>
      </c>
      <c r="K39" s="2">
        <f>K34-K33</f>
        <v>1</v>
      </c>
      <c r="L39" s="2">
        <f t="shared" si="21"/>
        <v>108.57054454427001</v>
      </c>
      <c r="M39" s="2">
        <f>M34-M33</f>
        <v>115.00077772465102</v>
      </c>
      <c r="N39" s="2">
        <f t="shared" si="21"/>
        <v>9.1999999999999993</v>
      </c>
      <c r="O39" s="2">
        <f>O34-O33</f>
        <v>16</v>
      </c>
      <c r="P39" s="2">
        <f t="shared" ref="P39:P41" si="22">P34-P33</f>
        <v>0</v>
      </c>
      <c r="Q39" s="2">
        <f>Q34-Q33</f>
        <v>0</v>
      </c>
      <c r="R39" s="2">
        <f t="shared" ref="R39:R41" si="23">R34-R33</f>
        <v>3137.316728455</v>
      </c>
      <c r="S39" s="2">
        <f>S34-S33</f>
        <v>0</v>
      </c>
      <c r="T39" s="2">
        <f t="shared" ref="T39:T41" si="24">T34-T33</f>
        <v>1127.9254912318293</v>
      </c>
      <c r="U39" s="2">
        <f>U34-U33</f>
        <v>0</v>
      </c>
      <c r="V39" s="2">
        <f t="shared" ref="V39:V41" si="25">V34-V33</f>
        <v>0</v>
      </c>
      <c r="W39" s="2">
        <f>W34-W33</f>
        <v>1</v>
      </c>
      <c r="X39" s="2">
        <f t="shared" ref="X39:X41" si="26">X34-X33</f>
        <v>1</v>
      </c>
      <c r="Y39" s="2">
        <f>Y34-Y33</f>
        <v>1.5</v>
      </c>
      <c r="Z39" s="2">
        <f t="shared" ref="Z39:Z41" si="27">Z34-Z33</f>
        <v>3</v>
      </c>
      <c r="AA39" s="2">
        <f>AA34-AA33</f>
        <v>0</v>
      </c>
      <c r="AB39" s="2">
        <f t="shared" ref="AB39:AB41" si="28">AB34-AB33</f>
        <v>0</v>
      </c>
      <c r="AC39" s="2">
        <f>AC34-AC33</f>
        <v>3</v>
      </c>
      <c r="AD39" s="2">
        <f t="shared" ref="AD39:AD41" si="29">AD34-AD33</f>
        <v>0</v>
      </c>
      <c r="AE39" s="2">
        <f>AE34-AE33</f>
        <v>2</v>
      </c>
      <c r="AF39" s="2">
        <f t="shared" ref="AF39:AF41" si="30">AF34-AF33</f>
        <v>1</v>
      </c>
      <c r="AG39" s="2">
        <f>AG34-AG33</f>
        <v>0</v>
      </c>
      <c r="AH39" s="2">
        <f t="shared" ref="AH39:AH41" si="31">AH34-AH33</f>
        <v>14.016666666666694</v>
      </c>
      <c r="AI39" s="2">
        <f>AI34-AI33</f>
        <v>5.5</v>
      </c>
      <c r="AJ39" s="2">
        <f t="shared" ref="AJ39:AJ41" si="32">AJ34-AJ33</f>
        <v>798.6998068082803</v>
      </c>
      <c r="AK39" s="2">
        <f>AK34-AK33</f>
        <v>1122.5</v>
      </c>
      <c r="AL39" s="4">
        <f t="shared" ref="AL39:AL41" si="33">AL34-AL33</f>
        <v>1.3866571148042999</v>
      </c>
      <c r="AM39" s="4">
        <f>AM34-AM33</f>
        <v>0.43788757678450008</v>
      </c>
      <c r="AN39" s="2">
        <f t="shared" ref="AN39:AN41" si="34">AN34-AN33</f>
        <v>24.308333333333991</v>
      </c>
      <c r="AO39" s="2">
        <f>AO34-AO33</f>
        <v>12</v>
      </c>
      <c r="AP39" s="2">
        <f t="shared" ref="AP39:AP41" si="35">AP34-AP33</f>
        <v>37.937499999999986</v>
      </c>
      <c r="AQ39" s="2">
        <f>AQ34-AQ33</f>
        <v>0</v>
      </c>
      <c r="AR39" s="2">
        <f t="shared" ref="AR39:AR41" si="36">AR34-AR33</f>
        <v>147.91267632810101</v>
      </c>
      <c r="AS39" s="2">
        <f>AS34-AS33</f>
        <v>61.949999999999989</v>
      </c>
      <c r="AT39" s="2">
        <f t="shared" ref="AT39:AT41" si="37">AT34-AT33</f>
        <v>230.6585205455691</v>
      </c>
      <c r="AU39" s="2">
        <f>AU34-AU33</f>
        <v>0</v>
      </c>
      <c r="AV39" s="2">
        <f t="shared" ref="AV39:AV41" si="38">AV34-AV33</f>
        <v>12.570833333333297</v>
      </c>
      <c r="AW39" s="2">
        <f>AW34-AW33</f>
        <v>31.5</v>
      </c>
    </row>
    <row r="40" spans="1:49" x14ac:dyDescent="0.3">
      <c r="A40" t="s">
        <v>36</v>
      </c>
      <c r="B40" s="2">
        <f t="shared" si="20"/>
        <v>29.037499999999994</v>
      </c>
      <c r="C40" s="2">
        <f t="shared" si="20"/>
        <v>20.5</v>
      </c>
      <c r="D40" s="2">
        <f t="shared" si="21"/>
        <v>40.640292648419106</v>
      </c>
      <c r="E40" s="2">
        <f>E35-E34</f>
        <v>23</v>
      </c>
      <c r="F40" s="2">
        <f t="shared" si="21"/>
        <v>84.056538828537015</v>
      </c>
      <c r="G40" s="2">
        <f>G35-G34</f>
        <v>0</v>
      </c>
      <c r="H40" s="2">
        <f t="shared" si="21"/>
        <v>8.3083333333340192</v>
      </c>
      <c r="I40" s="2">
        <f>I35-I34</f>
        <v>8.5</v>
      </c>
      <c r="J40" s="2">
        <f t="shared" si="21"/>
        <v>2</v>
      </c>
      <c r="K40" s="2">
        <f>K35-K34</f>
        <v>2</v>
      </c>
      <c r="L40" s="2">
        <f t="shared" si="21"/>
        <v>199.90346986712103</v>
      </c>
      <c r="M40" s="2">
        <f>M35-M34</f>
        <v>212.97266058303398</v>
      </c>
      <c r="N40" s="2">
        <f t="shared" si="21"/>
        <v>6.6083333333334018</v>
      </c>
      <c r="O40" s="2">
        <f>O35-O34</f>
        <v>15</v>
      </c>
      <c r="P40" s="2">
        <f t="shared" si="22"/>
        <v>23.210426608198759</v>
      </c>
      <c r="Q40" s="2">
        <f>Q35-Q34</f>
        <v>0</v>
      </c>
      <c r="R40" s="2">
        <f t="shared" si="23"/>
        <v>0</v>
      </c>
      <c r="S40" s="2">
        <f>S35-S34</f>
        <v>0</v>
      </c>
      <c r="T40" s="2">
        <f t="shared" si="24"/>
        <v>353.12736963594034</v>
      </c>
      <c r="U40" s="2">
        <f>U35-U34</f>
        <v>0</v>
      </c>
      <c r="V40" s="2">
        <f t="shared" si="25"/>
        <v>1</v>
      </c>
      <c r="W40" s="2">
        <f>W35-W34</f>
        <v>2</v>
      </c>
      <c r="X40" s="2">
        <f t="shared" si="26"/>
        <v>1</v>
      </c>
      <c r="Y40" s="2">
        <f>Y35-Y34</f>
        <v>3.5</v>
      </c>
      <c r="Z40" s="2">
        <f t="shared" si="27"/>
        <v>6</v>
      </c>
      <c r="AA40" s="2">
        <f>AA35-AA34</f>
        <v>0</v>
      </c>
      <c r="AB40" s="2">
        <f t="shared" si="28"/>
        <v>0</v>
      </c>
      <c r="AC40" s="2">
        <f>AC35-AC34</f>
        <v>3</v>
      </c>
      <c r="AD40" s="2">
        <f t="shared" si="29"/>
        <v>1</v>
      </c>
      <c r="AE40" s="2">
        <f>AE35-AE34</f>
        <v>2</v>
      </c>
      <c r="AF40" s="2">
        <f t="shared" si="30"/>
        <v>1</v>
      </c>
      <c r="AG40" s="2">
        <f>AG35-AG34</f>
        <v>0</v>
      </c>
      <c r="AH40" s="2">
        <f t="shared" si="31"/>
        <v>21.525000000000006</v>
      </c>
      <c r="AI40" s="2">
        <f>AI35-AI34</f>
        <v>10</v>
      </c>
      <c r="AJ40" s="2">
        <f t="shared" si="32"/>
        <v>1127.0935213696698</v>
      </c>
      <c r="AK40" s="2">
        <f>AK35-AK34</f>
        <v>1102.5</v>
      </c>
      <c r="AL40" s="4">
        <f t="shared" si="33"/>
        <v>1.8820198074065102</v>
      </c>
      <c r="AM40" s="4">
        <f>AM35-AM34</f>
        <v>0.32473201866711943</v>
      </c>
      <c r="AN40" s="2">
        <f t="shared" si="34"/>
        <v>8.0583333333329961</v>
      </c>
      <c r="AO40" s="2">
        <f>AO35-AO34</f>
        <v>10.25</v>
      </c>
      <c r="AP40" s="2">
        <f t="shared" si="35"/>
        <v>36.612500000000011</v>
      </c>
      <c r="AQ40" s="2">
        <f>AQ35-AQ34</f>
        <v>0</v>
      </c>
      <c r="AR40" s="2">
        <f t="shared" si="36"/>
        <v>144.77254585723801</v>
      </c>
      <c r="AS40" s="2">
        <f>AS35-AS34</f>
        <v>111.94999999999999</v>
      </c>
      <c r="AT40" s="2">
        <f t="shared" si="37"/>
        <v>287.39313130767084</v>
      </c>
      <c r="AU40" s="2">
        <f>AU35-AU34</f>
        <v>0</v>
      </c>
      <c r="AV40" s="2">
        <f t="shared" si="38"/>
        <v>20.8541666666667</v>
      </c>
      <c r="AW40" s="2">
        <f>AW35-AW34</f>
        <v>269</v>
      </c>
    </row>
    <row r="41" spans="1:49" x14ac:dyDescent="0.3">
      <c r="A41" t="s">
        <v>37</v>
      </c>
      <c r="B41" s="2">
        <f t="shared" si="20"/>
        <v>21.567500000000024</v>
      </c>
      <c r="C41" s="2">
        <f t="shared" si="20"/>
        <v>26.900000000000006</v>
      </c>
      <c r="D41" s="2">
        <f t="shared" si="21"/>
        <v>23.137187368651013</v>
      </c>
      <c r="E41" s="2">
        <f>E36-E35</f>
        <v>36.900000000000006</v>
      </c>
      <c r="F41" s="2">
        <f t="shared" si="21"/>
        <v>109.50545661523898</v>
      </c>
      <c r="G41" s="2">
        <f>G36-G35</f>
        <v>0</v>
      </c>
      <c r="H41" s="2">
        <f t="shared" si="21"/>
        <v>12.070833333331962</v>
      </c>
      <c r="I41" s="2">
        <f>I36-I35</f>
        <v>16</v>
      </c>
      <c r="J41" s="2">
        <f t="shared" si="21"/>
        <v>2</v>
      </c>
      <c r="K41" s="2">
        <f>K36-K35</f>
        <v>1</v>
      </c>
      <c r="L41" s="2">
        <f t="shared" si="21"/>
        <v>425.42072332541693</v>
      </c>
      <c r="M41" s="2">
        <f>M36-M35</f>
        <v>468.00216802549801</v>
      </c>
      <c r="N41" s="2">
        <f t="shared" si="21"/>
        <v>13.946666666666601</v>
      </c>
      <c r="O41" s="2">
        <f>O36-O35</f>
        <v>6</v>
      </c>
      <c r="P41" s="2">
        <f t="shared" si="22"/>
        <v>3450.8078592968996</v>
      </c>
      <c r="Q41" s="2">
        <f>Q36-Q35</f>
        <v>0</v>
      </c>
      <c r="R41" s="2">
        <f t="shared" si="23"/>
        <v>3597.4603263497011</v>
      </c>
      <c r="S41" s="2">
        <f>S36-S35</f>
        <v>0</v>
      </c>
      <c r="T41" s="2">
        <f t="shared" si="24"/>
        <v>6687.0416968016007</v>
      </c>
      <c r="U41" s="2">
        <f>U36-U35</f>
        <v>0</v>
      </c>
      <c r="V41" s="2">
        <f t="shared" si="25"/>
        <v>2</v>
      </c>
      <c r="W41" s="2">
        <f>W36-W35</f>
        <v>1.5999999999999996</v>
      </c>
      <c r="X41" s="2">
        <f t="shared" si="26"/>
        <v>3</v>
      </c>
      <c r="Y41" s="2">
        <f>Y36-Y35</f>
        <v>7.6</v>
      </c>
      <c r="Z41" s="2">
        <f t="shared" si="27"/>
        <v>19</v>
      </c>
      <c r="AA41" s="2">
        <f>AA36-AA35</f>
        <v>0</v>
      </c>
      <c r="AB41" s="2">
        <f t="shared" si="28"/>
        <v>1</v>
      </c>
      <c r="AC41" s="2">
        <f>AC36-AC35</f>
        <v>1</v>
      </c>
      <c r="AD41" s="2">
        <f t="shared" si="29"/>
        <v>1</v>
      </c>
      <c r="AE41" s="2">
        <f>AE36-AE35</f>
        <v>1</v>
      </c>
      <c r="AF41" s="2">
        <f t="shared" si="30"/>
        <v>2</v>
      </c>
      <c r="AG41" s="2">
        <f>AG36-AG35</f>
        <v>0</v>
      </c>
      <c r="AH41" s="2">
        <f t="shared" si="31"/>
        <v>30.665833333333296</v>
      </c>
      <c r="AI41" s="2">
        <f>AI36-AI35</f>
        <v>32.900000000000006</v>
      </c>
      <c r="AJ41" s="2">
        <f t="shared" si="32"/>
        <v>2809.5452436720402</v>
      </c>
      <c r="AK41" s="2">
        <f>AK36-AK35</f>
        <v>1350.5</v>
      </c>
      <c r="AL41" s="4">
        <f t="shared" si="33"/>
        <v>3.2791507214110798</v>
      </c>
      <c r="AM41" s="4">
        <f>AM36-AM35</f>
        <v>0.56103106645330092</v>
      </c>
      <c r="AN41" s="2">
        <f t="shared" si="34"/>
        <v>10.386666666667026</v>
      </c>
      <c r="AO41" s="2">
        <f>AO36-AO35</f>
        <v>15.150000000000006</v>
      </c>
      <c r="AP41" s="2">
        <f t="shared" si="35"/>
        <v>21.830000000000013</v>
      </c>
      <c r="AQ41" s="2">
        <f>AQ36-AQ35</f>
        <v>0</v>
      </c>
      <c r="AR41" s="2">
        <f t="shared" si="36"/>
        <v>122.70905649956296</v>
      </c>
      <c r="AS41" s="2">
        <f>AS36-AS35</f>
        <v>36.370000000000005</v>
      </c>
      <c r="AT41" s="2">
        <f t="shared" si="37"/>
        <v>273.4117166227602</v>
      </c>
      <c r="AU41" s="2">
        <f>AU36-AU35</f>
        <v>0</v>
      </c>
      <c r="AV41" s="2">
        <f t="shared" si="38"/>
        <v>14.075000000000003</v>
      </c>
      <c r="AW41" s="2">
        <f>AW36-AW35</f>
        <v>16.399999999999977</v>
      </c>
    </row>
    <row r="42" spans="1:49" x14ac:dyDescent="0.3">
      <c r="A42" t="s">
        <v>38</v>
      </c>
      <c r="B42" s="2">
        <f>B33-B32</f>
        <v>27.004999999999995</v>
      </c>
      <c r="C42" s="2">
        <f>C33-C32</f>
        <v>15.299999999999997</v>
      </c>
      <c r="D42" s="2">
        <f t="shared" ref="D42:N42" si="39">D33-D32</f>
        <v>21.751688196466098</v>
      </c>
      <c r="E42" s="2">
        <f>E33-E32</f>
        <v>24.450000000000003</v>
      </c>
      <c r="F42" s="2">
        <f t="shared" si="39"/>
        <v>36.652974415216605</v>
      </c>
      <c r="G42" s="2">
        <f>G33-G32</f>
        <v>0</v>
      </c>
      <c r="H42" s="2">
        <f t="shared" si="39"/>
        <v>9.1383333333329801</v>
      </c>
      <c r="I42" s="2">
        <f>I33-I32</f>
        <v>10.599999999999994</v>
      </c>
      <c r="J42" s="2">
        <f t="shared" si="39"/>
        <v>1</v>
      </c>
      <c r="K42" s="2">
        <f>K33-K32</f>
        <v>0</v>
      </c>
      <c r="L42" s="2">
        <f t="shared" si="39"/>
        <v>65.72359899453798</v>
      </c>
      <c r="M42" s="2">
        <f>M33-M32</f>
        <v>74.006890980462998</v>
      </c>
      <c r="N42" s="2">
        <f t="shared" si="39"/>
        <v>5.84</v>
      </c>
      <c r="O42" s="2">
        <f>O33-O32</f>
        <v>7</v>
      </c>
      <c r="P42" s="2">
        <f t="shared" ref="P42" si="40">P33-P32</f>
        <v>6944.1315442601008</v>
      </c>
      <c r="Q42" s="2">
        <f>Q33-Q32</f>
        <v>0</v>
      </c>
      <c r="R42" s="2">
        <f t="shared" ref="R42" si="41">R33-R32</f>
        <v>3255.0797948457803</v>
      </c>
      <c r="S42" s="2">
        <f>S33-S32</f>
        <v>0</v>
      </c>
      <c r="T42" s="2">
        <f t="shared" ref="T42" si="42">T33-T32</f>
        <v>1809.9281812647205</v>
      </c>
      <c r="U42" s="2">
        <f>U33-U32</f>
        <v>0</v>
      </c>
      <c r="V42" s="2">
        <f t="shared" ref="V42" si="43">V33-V32</f>
        <v>0</v>
      </c>
      <c r="W42" s="2">
        <f>W33-W32</f>
        <v>1</v>
      </c>
      <c r="X42" s="2">
        <f t="shared" ref="X42" si="44">X33-X32</f>
        <v>0</v>
      </c>
      <c r="Y42" s="2">
        <f>Y33-Y32</f>
        <v>0</v>
      </c>
      <c r="Z42" s="2">
        <f t="shared" ref="Z42" si="45">Z33-Z32</f>
        <v>0</v>
      </c>
      <c r="AA42" s="2">
        <f>AA33-AA32</f>
        <v>0</v>
      </c>
      <c r="AB42" s="2">
        <f t="shared" ref="AB42" si="46">AB33-AB32</f>
        <v>0</v>
      </c>
      <c r="AC42" s="2">
        <f>AC33-AC32</f>
        <v>1</v>
      </c>
      <c r="AD42" s="2">
        <f t="shared" ref="AD42" si="47">AD33-AD32</f>
        <v>0</v>
      </c>
      <c r="AE42" s="2">
        <f>AE33-AE32</f>
        <v>1</v>
      </c>
      <c r="AF42" s="2">
        <f t="shared" ref="AF42" si="48">AF33-AF32</f>
        <v>0</v>
      </c>
      <c r="AG42" s="2">
        <f>AG33-AG32</f>
        <v>0</v>
      </c>
      <c r="AH42" s="2">
        <f t="shared" ref="AH42" si="49">AH33-AH32</f>
        <v>9.5266666666666993</v>
      </c>
      <c r="AI42" s="2">
        <f>AI33-AI32</f>
        <v>6.3999999999999986</v>
      </c>
      <c r="AJ42" s="2">
        <f t="shared" ref="AJ42" si="50">AJ33-AJ32</f>
        <v>453.84337302477002</v>
      </c>
      <c r="AK42" s="2">
        <f>AK33-AK32</f>
        <v>537.5</v>
      </c>
      <c r="AL42" s="4">
        <f t="shared" ref="AL42" si="51">AL33-AL32</f>
        <v>1.0176377689567095</v>
      </c>
      <c r="AM42" s="4">
        <f>AM33-AM32</f>
        <v>0.24899439808022006</v>
      </c>
      <c r="AN42" s="2">
        <f t="shared" ref="AN42" si="52">AN33-AN32</f>
        <v>34.137499999999989</v>
      </c>
      <c r="AO42" s="2">
        <f>AO33-AO32</f>
        <v>8.7000000000000028</v>
      </c>
      <c r="AP42" s="2">
        <f t="shared" ref="AP42" si="53">AP33-AP32</f>
        <v>31.0416666666666</v>
      </c>
      <c r="AQ42" s="2">
        <f>AQ33-AQ32</f>
        <v>0</v>
      </c>
      <c r="AR42" s="2">
        <f t="shared" ref="AR42" si="54">AR33-AR32</f>
        <v>76.493802782081985</v>
      </c>
      <c r="AS42" s="2">
        <f>AS33-AS32</f>
        <v>38.090000000000003</v>
      </c>
      <c r="AT42" s="2">
        <f t="shared" ref="AT42" si="55">AT33-AT32</f>
        <v>186.85103220813096</v>
      </c>
      <c r="AU42" s="2">
        <f>AU33-AU32</f>
        <v>0</v>
      </c>
      <c r="AV42" s="2">
        <f t="shared" ref="AV42" si="56">AV33-AV32</f>
        <v>11</v>
      </c>
      <c r="AW42" s="2">
        <f>AW33-AW32</f>
        <v>16.100000000000001</v>
      </c>
    </row>
    <row r="45" spans="1:49" x14ac:dyDescent="0.3">
      <c r="A45" s="6"/>
    </row>
    <row r="46" spans="1:49" x14ac:dyDescent="0.3">
      <c r="A46" s="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49" x14ac:dyDescent="0.3">
      <c r="A47" s="6"/>
    </row>
    <row r="48" spans="1:49" x14ac:dyDescent="0.3">
      <c r="A48" s="6" t="s">
        <v>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6" t="s">
        <v>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6" t="s"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6" t="s">
        <v>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6" t="s">
        <v>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6"/>
    </row>
    <row r="54" spans="1:25" x14ac:dyDescent="0.3">
      <c r="A54" s="6" t="s">
        <v>34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6" t="s">
        <v>35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6" t="s">
        <v>36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6" t="s">
        <v>37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6" t="s">
        <v>38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6"/>
    </row>
    <row r="60" spans="1:25" x14ac:dyDescent="0.3">
      <c r="A60" s="6"/>
    </row>
    <row r="61" spans="1:25" x14ac:dyDescent="0.3">
      <c r="A61" s="6"/>
    </row>
  </sheetData>
  <mergeCells count="24">
    <mergeCell ref="X30:Y30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AV30:AW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AT30:AU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Sierra_FFM_preds</vt:lpstr>
      <vt:lpstr>NFAmericandam</vt:lpstr>
      <vt:lpstr>NYuba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Sandoval Solis</dc:creator>
  <cp:lastModifiedBy>Nicholas Santos</cp:lastModifiedBy>
  <dcterms:created xsi:type="dcterms:W3CDTF">2019-08-08T00:24:03Z</dcterms:created>
  <dcterms:modified xsi:type="dcterms:W3CDTF">2019-09-11T01:23:53Z</dcterms:modified>
</cp:coreProperties>
</file>