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al_000\Downloads\MANUAL-GESFORM\docs\"/>
    </mc:Choice>
  </mc:AlternateContent>
  <xr:revisionPtr revIDLastSave="0" documentId="13_ncr:1_{0E8409F4-3C3A-4F66-BAB3-DA44E4DC81FA}" xr6:coauthVersionLast="47" xr6:coauthVersionMax="47" xr10:uidLastSave="{00000000-0000-0000-0000-000000000000}"/>
  <bookViews>
    <workbookView xWindow="28680" yWindow="-120" windowWidth="29040" windowHeight="15840" tabRatio="740" xr2:uid="{6BDDAAE8-A140-472C-A815-DDFF358406B0}"/>
  </bookViews>
  <sheets>
    <sheet name="Resum" sheetId="8" r:id="rId1"/>
    <sheet name="Aprobados" sheetId="5" r:id="rId2"/>
    <sheet name="Propuesta" sheetId="9" r:id="rId3"/>
    <sheet name="Descartados" sheetId="7" r:id="rId4"/>
  </sheets>
  <definedNames>
    <definedName name="_xlnm._FilterDatabase" localSheetId="1">Aprobados!$A$1:$Q$1</definedName>
    <definedName name="_xlnm._FilterDatabase" localSheetId="3" hidden="1">Descartados!$A$1:$Q$1</definedName>
    <definedName name="_xlnm._FilterDatabase" localSheetId="2" hidden="1">Propuesta!$A$1:$Q$1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7" i="8"/>
  <c r="D9" i="8"/>
  <c r="D10" i="8"/>
  <c r="D11" i="8"/>
  <c r="D13" i="8"/>
  <c r="D14" i="8"/>
  <c r="D15" i="8"/>
  <c r="C6" i="8"/>
  <c r="C8" i="8"/>
  <c r="C9" i="8"/>
  <c r="C10" i="8"/>
  <c r="C12" i="8"/>
  <c r="C13" i="8"/>
  <c r="C14" i="8"/>
  <c r="C16" i="8"/>
  <c r="D8" i="8"/>
  <c r="C15" i="8" l="1"/>
  <c r="C11" i="8"/>
  <c r="C7" i="8"/>
  <c r="D16" i="8"/>
  <c r="D12" i="8"/>
  <c r="D5" i="8" l="1"/>
  <c r="C5" i="8"/>
  <c r="C17" i="8" s="1"/>
  <c r="F16" i="8"/>
  <c r="B16" i="8"/>
  <c r="F2" i="8" l="1"/>
  <c r="E16" i="8" l="1"/>
  <c r="B6" i="8"/>
  <c r="B7" i="8"/>
  <c r="B8" i="8"/>
  <c r="B9" i="8"/>
  <c r="B10" i="8"/>
  <c r="B11" i="8"/>
  <c r="B12" i="8"/>
  <c r="B13" i="8"/>
  <c r="B14" i="8"/>
  <c r="B15" i="8"/>
  <c r="F15" i="8"/>
  <c r="F14" i="8"/>
  <c r="F11" i="8"/>
  <c r="F10" i="8"/>
  <c r="F9" i="8"/>
  <c r="F8" i="8"/>
  <c r="F7" i="8"/>
  <c r="F6" i="8"/>
  <c r="F13" i="8"/>
  <c r="F12" i="8"/>
  <c r="B5" i="8" l="1"/>
  <c r="B17" i="8" s="1"/>
  <c r="E12" i="8"/>
  <c r="E11" i="8"/>
  <c r="E14" i="8"/>
  <c r="E13" i="8"/>
  <c r="E8" i="8"/>
  <c r="E15" i="8"/>
  <c r="E9" i="8"/>
  <c r="E7" i="8"/>
  <c r="E6" i="8"/>
  <c r="D17" i="8"/>
  <c r="D2" i="8" s="1"/>
  <c r="F5" i="8"/>
  <c r="F17" i="8" s="1"/>
  <c r="E5" i="8" l="1"/>
  <c r="E10" i="8" l="1"/>
  <c r="C2" i="8"/>
  <c r="E17" i="8"/>
  <c r="E2" i="8" s="1"/>
</calcChain>
</file>

<file path=xl/sharedStrings.xml><?xml version="1.0" encoding="utf-8"?>
<sst xmlns="http://schemas.openxmlformats.org/spreadsheetml/2006/main" count="75" uniqueCount="43">
  <si>
    <t>Total</t>
  </si>
  <si>
    <t>Aprobados</t>
  </si>
  <si>
    <t>Propuesta</t>
  </si>
  <si>
    <t>TOTAL</t>
  </si>
  <si>
    <t>Descartados</t>
  </si>
  <si>
    <t>Costes</t>
  </si>
  <si>
    <t>Coste</t>
  </si>
  <si>
    <t>Remanente</t>
  </si>
  <si>
    <t>Cod_curs</t>
  </si>
  <si>
    <t>Nom_curs</t>
  </si>
  <si>
    <t>Familia</t>
  </si>
  <si>
    <t>Subfamilia</t>
  </si>
  <si>
    <t>Hores</t>
  </si>
  <si>
    <t>Places ofertadas</t>
  </si>
  <si>
    <t>Sol·licituds inscripció</t>
  </si>
  <si>
    <t>Ponents</t>
  </si>
  <si>
    <t>Nom del Ponent</t>
  </si>
  <si>
    <t>Cost</t>
  </si>
  <si>
    <t>Data Inici</t>
  </si>
  <si>
    <t>Data Fi</t>
  </si>
  <si>
    <t>Modalitat</t>
  </si>
  <si>
    <t>Enllaç web</t>
  </si>
  <si>
    <t>Enllaç aules</t>
  </si>
  <si>
    <t>Factura / Minuta</t>
  </si>
  <si>
    <t>Sector</t>
  </si>
  <si>
    <t>Alumnes</t>
  </si>
  <si>
    <t>Sol·licituds</t>
  </si>
  <si>
    <t>Minuta / Factura</t>
  </si>
  <si>
    <t>Nivell</t>
  </si>
  <si>
    <t>Assessor/a</t>
  </si>
  <si>
    <t>Asesorias</t>
  </si>
  <si>
    <t>Asesoria 1</t>
  </si>
  <si>
    <t>Asesoria 2</t>
  </si>
  <si>
    <t>Asesoria 3</t>
  </si>
  <si>
    <t>Asesoria 4</t>
  </si>
  <si>
    <t>Asesoria 5</t>
  </si>
  <si>
    <t>Asesoria 6</t>
  </si>
  <si>
    <t>Asesoria 7</t>
  </si>
  <si>
    <t>Asesoria 8</t>
  </si>
  <si>
    <t>Asesoria 9</t>
  </si>
  <si>
    <t>Asesoria 10</t>
  </si>
  <si>
    <t>Asesoria 11</t>
  </si>
  <si>
    <t>Asesoria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</si>
</sst>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/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0" fillId="8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2AA4B7FE-AEEE-41E1-8491-41766C534B68}"/>
</namedSheetView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919D-83BF-411E-AC64-6D3B7AB7DA75}">
  <sheetPr>
    <tabColor theme="1" tint="0.34998626667073579"/>
  </sheetPr>
  <dimension ref="A1:F18"/>
  <sheetViews>
    <sheetView tabSelected="1" workbookViewId="0">
      <selection activeCell="C23" sqref="C23"/>
    </sheetView>
  </sheetViews>
  <sheetFormatPr baseColWidth="10" defaultColWidth="11.44140625" defaultRowHeight="14.4" x14ac:dyDescent="0.3"/>
  <cols>
    <col min="1" max="1" width="31.109375" bestFit="1" customWidth="1"/>
    <col min="2" max="2" width="10.5546875" bestFit="1" customWidth="1"/>
    <col min="3" max="3" width="16.6640625" customWidth="1"/>
    <col min="4" max="4" width="15.88671875" customWidth="1"/>
    <col min="5" max="5" width="15.109375" customWidth="1"/>
    <col min="6" max="6" width="15.88671875" customWidth="1"/>
  </cols>
  <sheetData>
    <row r="1" spans="1:6" x14ac:dyDescent="0.3">
      <c r="B1" t="s">
        <v>0</v>
      </c>
      <c r="C1" s="14" t="s">
        <v>1</v>
      </c>
      <c r="D1" s="15" t="s">
        <v>2</v>
      </c>
      <c r="E1" s="11" t="s">
        <v>3</v>
      </c>
      <c r="F1" s="10" t="s">
        <v>4</v>
      </c>
    </row>
    <row r="2" spans="1:6" x14ac:dyDescent="0.3">
      <c r="A2" s="7" t="s">
        <v>5</v>
      </c>
      <c r="B2" s="7">
        <v>0</v>
      </c>
      <c r="C2" s="1">
        <f>C17</f>
        <v>0</v>
      </c>
      <c r="D2" s="1">
        <f>D17</f>
        <v>0</v>
      </c>
      <c r="E2" s="1">
        <f>E17</f>
        <v>0</v>
      </c>
      <c r="F2" s="1" t="e">
        <f>Descartados!#REF!</f>
        <v>#REF!</v>
      </c>
    </row>
    <row r="4" spans="1:6" x14ac:dyDescent="0.3">
      <c r="A4" s="7" t="s">
        <v>30</v>
      </c>
      <c r="B4" s="7" t="s">
        <v>1</v>
      </c>
      <c r="C4" s="9" t="s">
        <v>6</v>
      </c>
      <c r="D4" s="9" t="s">
        <v>6</v>
      </c>
      <c r="E4" s="9" t="s">
        <v>3</v>
      </c>
      <c r="F4" s="9" t="s">
        <v>6</v>
      </c>
    </row>
    <row r="5" spans="1:6" x14ac:dyDescent="0.3">
      <c r="A5" t="s">
        <v>31</v>
      </c>
      <c r="B5" t="e">
        <f>COUNTIF(Aprobados!#REF!,Resum!A5)</f>
        <v>#REF!</v>
      </c>
      <c r="C5" s="1">
        <f>SUMIFS(Aprobados!$K$2:$K$11,Aprobados!$C$2:$C$11,Resum!$A5)</f>
        <v>0</v>
      </c>
      <c r="D5" s="1">
        <f>SUMIFS(Propuesta!$K$2:$K$171,Propuesta!$C$2:$C$171,Resum!$A5)</f>
        <v>0</v>
      </c>
      <c r="E5" s="12">
        <f>SUM(C5:D5)</f>
        <v>0</v>
      </c>
      <c r="F5" s="1" t="e">
        <f>SUMIFS(Descartados!#REF!,Descartados!#REF!,Resum!$A5)</f>
        <v>#REF!</v>
      </c>
    </row>
    <row r="6" spans="1:6" x14ac:dyDescent="0.3">
      <c r="A6" t="s">
        <v>32</v>
      </c>
      <c r="B6" t="e">
        <f>COUNTIF(Aprobados!#REF!,Resum!A6)</f>
        <v>#REF!</v>
      </c>
      <c r="C6" s="1">
        <f>SUMIFS(Aprobados!$K$2:$K$11,Aprobados!$C$2:$C$11,Resum!$A6)</f>
        <v>0</v>
      </c>
      <c r="D6" s="1">
        <f>SUMIFS(Propuesta!$K$2:$K$171,Propuesta!$C$2:$C$171,Resum!$A6)</f>
        <v>0</v>
      </c>
      <c r="E6" s="12">
        <f t="shared" ref="E6:E16" si="0">SUM(C6:D6)</f>
        <v>0</v>
      </c>
      <c r="F6" s="1" t="e">
        <f>SUMIFS(Descartados!#REF!,Descartados!#REF!,Resum!$A6)</f>
        <v>#REF!</v>
      </c>
    </row>
    <row r="7" spans="1:6" x14ac:dyDescent="0.3">
      <c r="A7" t="s">
        <v>33</v>
      </c>
      <c r="B7" t="e">
        <f>COUNTIF(Aprobados!#REF!,Resum!A7)</f>
        <v>#REF!</v>
      </c>
      <c r="C7" s="1">
        <f>SUMIFS(Aprobados!$K$2:$K$11,Aprobados!$C$2:$C$11,Resum!$A7)</f>
        <v>0</v>
      </c>
      <c r="D7" s="1">
        <f>SUMIFS(Propuesta!$K$2:$K$171,Propuesta!$C$2:$C$171,Resum!$A7)</f>
        <v>0</v>
      </c>
      <c r="E7" s="12">
        <f t="shared" si="0"/>
        <v>0</v>
      </c>
      <c r="F7" s="1" t="e">
        <f>SUMIFS(Descartados!#REF!,Descartados!#REF!,Resum!$A7)</f>
        <v>#REF!</v>
      </c>
    </row>
    <row r="8" spans="1:6" x14ac:dyDescent="0.3">
      <c r="A8" t="s">
        <v>34</v>
      </c>
      <c r="B8" t="e">
        <f>COUNTIF(Aprobados!#REF!,Resum!A8)</f>
        <v>#REF!</v>
      </c>
      <c r="C8" s="1">
        <f>SUMIFS(Aprobados!$K$2:$K$11,Aprobados!$C$2:$C$11,Resum!$A8)</f>
        <v>0</v>
      </c>
      <c r="D8" s="1">
        <f>SUMIFS(Propuesta!$K$2:$K$171,Propuesta!$C$2:$C$171,Resum!$A8)</f>
        <v>0</v>
      </c>
      <c r="E8" s="12">
        <f t="shared" si="0"/>
        <v>0</v>
      </c>
      <c r="F8" s="1" t="e">
        <f>SUMIFS(Descartados!#REF!,Descartados!#REF!,Resum!$A8)</f>
        <v>#REF!</v>
      </c>
    </row>
    <row r="9" spans="1:6" x14ac:dyDescent="0.3">
      <c r="A9" t="s">
        <v>35</v>
      </c>
      <c r="B9" t="e">
        <f>COUNTIF(Aprobados!#REF!,Resum!A9)</f>
        <v>#REF!</v>
      </c>
      <c r="C9" s="1">
        <f>SUMIFS(Aprobados!$K$2:$K$11,Aprobados!$C$2:$C$11,Resum!$A9)</f>
        <v>0</v>
      </c>
      <c r="D9" s="1">
        <f>SUMIFS(Propuesta!$K$2:$K$171,Propuesta!$C$2:$C$171,Resum!$A9)</f>
        <v>0</v>
      </c>
      <c r="E9" s="12">
        <f t="shared" si="0"/>
        <v>0</v>
      </c>
      <c r="F9" s="1" t="e">
        <f>SUMIFS(Descartados!#REF!,Descartados!#REF!,Resum!$A9)</f>
        <v>#REF!</v>
      </c>
    </row>
    <row r="10" spans="1:6" x14ac:dyDescent="0.3">
      <c r="A10" t="s">
        <v>36</v>
      </c>
      <c r="B10" t="e">
        <f>COUNTIF(Aprobados!#REF!,Resum!A10)</f>
        <v>#REF!</v>
      </c>
      <c r="C10" s="1">
        <f>SUMIFS(Aprobados!$K$2:$K$11,Aprobados!$C$2:$C$11,Resum!$A10)</f>
        <v>0</v>
      </c>
      <c r="D10" s="1">
        <f>SUMIFS(Propuesta!$K$2:$K$171,Propuesta!$C$2:$C$171,Resum!$A10)</f>
        <v>0</v>
      </c>
      <c r="E10" s="12">
        <f t="shared" si="0"/>
        <v>0</v>
      </c>
      <c r="F10" s="1" t="e">
        <f>SUMIFS(Descartados!#REF!,Descartados!#REF!,Resum!$A10)</f>
        <v>#REF!</v>
      </c>
    </row>
    <row r="11" spans="1:6" x14ac:dyDescent="0.3">
      <c r="A11" t="s">
        <v>37</v>
      </c>
      <c r="B11" t="e">
        <f>COUNTIF(Aprobados!#REF!,Resum!A11)</f>
        <v>#REF!</v>
      </c>
      <c r="C11" s="1">
        <f>SUMIFS(Aprobados!$K$2:$K$11,Aprobados!$C$2:$C$11,Resum!$A11)</f>
        <v>0</v>
      </c>
      <c r="D11" s="1">
        <f>SUMIFS(Propuesta!$K$2:$K$171,Propuesta!$C$2:$C$171,Resum!$A11)</f>
        <v>0</v>
      </c>
      <c r="E11" s="12">
        <f t="shared" si="0"/>
        <v>0</v>
      </c>
      <c r="F11" s="1" t="e">
        <f>SUMIFS(Descartados!#REF!,Descartados!#REF!,Resum!$A11)</f>
        <v>#REF!</v>
      </c>
    </row>
    <row r="12" spans="1:6" x14ac:dyDescent="0.3">
      <c r="A12" t="s">
        <v>38</v>
      </c>
      <c r="B12" t="e">
        <f>COUNTIF(Aprobados!#REF!,Resum!A12)</f>
        <v>#REF!</v>
      </c>
      <c r="C12" s="1">
        <f>SUMIFS(Aprobados!$K$2:$K$11,Aprobados!$C$2:$C$11,Resum!$A12)</f>
        <v>0</v>
      </c>
      <c r="D12" s="1">
        <f>SUMIFS(Propuesta!$K$2:$K$171,Propuesta!$C$2:$C$171,Resum!$A12)</f>
        <v>0</v>
      </c>
      <c r="E12" s="12">
        <f t="shared" si="0"/>
        <v>0</v>
      </c>
      <c r="F12" s="1" t="e">
        <f>SUMIFS(Descartados!#REF!,Descartados!#REF!,Resum!$A12)</f>
        <v>#REF!</v>
      </c>
    </row>
    <row r="13" spans="1:6" x14ac:dyDescent="0.3">
      <c r="A13" t="s">
        <v>39</v>
      </c>
      <c r="B13" t="e">
        <f>COUNTIF(Aprobados!#REF!,Resum!A13)</f>
        <v>#REF!</v>
      </c>
      <c r="C13" s="1">
        <f>SUMIFS(Aprobados!$K$2:$K$11,Aprobados!$C$2:$C$11,Resum!$A13)</f>
        <v>0</v>
      </c>
      <c r="D13" s="1">
        <f>SUMIFS(Propuesta!$K$2:$K$171,Propuesta!$C$2:$C$171,Resum!$A13)</f>
        <v>0</v>
      </c>
      <c r="E13" s="12">
        <f t="shared" si="0"/>
        <v>0</v>
      </c>
      <c r="F13" s="1" t="e">
        <f>SUMIFS(Descartados!#REF!,Descartados!#REF!,Resum!$A13)</f>
        <v>#REF!</v>
      </c>
    </row>
    <row r="14" spans="1:6" x14ac:dyDescent="0.3">
      <c r="A14" t="s">
        <v>40</v>
      </c>
      <c r="B14" t="e">
        <f>COUNTIF(Aprobados!#REF!,Resum!A14)</f>
        <v>#REF!</v>
      </c>
      <c r="C14" s="1">
        <f>SUMIFS(Aprobados!$K$2:$K$11,Aprobados!$C$2:$C$11,Resum!$A14)</f>
        <v>0</v>
      </c>
      <c r="D14" s="1">
        <f>SUMIFS(Propuesta!$K$2:$K$171,Propuesta!$C$2:$C$171,Resum!$A14)</f>
        <v>0</v>
      </c>
      <c r="E14" s="12">
        <f t="shared" si="0"/>
        <v>0</v>
      </c>
      <c r="F14" s="1" t="e">
        <f>SUMIFS(Descartados!#REF!,Descartados!#REF!,Resum!$A14)</f>
        <v>#REF!</v>
      </c>
    </row>
    <row r="15" spans="1:6" x14ac:dyDescent="0.3">
      <c r="A15" t="s">
        <v>41</v>
      </c>
      <c r="B15" t="e">
        <f>COUNTIF(Aprobados!#REF!,Resum!A15)</f>
        <v>#REF!</v>
      </c>
      <c r="C15" s="1">
        <f>SUMIFS(Aprobados!$K$2:$K$11,Aprobados!$C$2:$C$11,Resum!$A15)</f>
        <v>0</v>
      </c>
      <c r="D15" s="1">
        <f>SUMIFS(Propuesta!$K$2:$K$171,Propuesta!$C$2:$C$171,Resum!$A15)</f>
        <v>0</v>
      </c>
      <c r="E15" s="12">
        <f t="shared" si="0"/>
        <v>0</v>
      </c>
      <c r="F15" s="1" t="e">
        <f>SUMIFS(Descartados!#REF!,Descartados!#REF!,Resum!$A15)</f>
        <v>#REF!</v>
      </c>
    </row>
    <row r="16" spans="1:6" x14ac:dyDescent="0.3">
      <c r="A16" t="s">
        <v>42</v>
      </c>
      <c r="B16" t="e">
        <f>COUNTIF(Aprobados!#REF!,Resum!A16)</f>
        <v>#REF!</v>
      </c>
      <c r="C16" s="1">
        <f>SUMIFS(Aprobados!$K$2:$K$11,Aprobados!$C$2:$C$11,Resum!$A16)</f>
        <v>0</v>
      </c>
      <c r="D16" s="1">
        <f>SUMIFS(Propuesta!$K$2:$K$171,Propuesta!$C$2:$C$171,Resum!$A16)</f>
        <v>0</v>
      </c>
      <c r="E16" s="12">
        <f t="shared" si="0"/>
        <v>0</v>
      </c>
      <c r="F16" s="1" t="e">
        <f>SUMIFS(Descartados!#REF!,Descartados!#REF!,Resum!$A16)</f>
        <v>#REF!</v>
      </c>
    </row>
    <row r="17" spans="2:6" x14ac:dyDescent="0.3">
      <c r="B17" s="13" t="e">
        <f>SUM(B5:B13)</f>
        <v>#REF!</v>
      </c>
      <c r="C17" s="8">
        <f>SUM(C5:C14)</f>
        <v>0</v>
      </c>
      <c r="D17" s="8">
        <f>SUM(D5:D14)</f>
        <v>0</v>
      </c>
      <c r="E17" s="8">
        <f>SUM(C17:D17)</f>
        <v>0</v>
      </c>
      <c r="F17" s="8" t="e">
        <f>SUM(F5:F14)</f>
        <v>#REF!</v>
      </c>
    </row>
    <row r="18" spans="2:6" x14ac:dyDescent="0.3">
      <c r="B18" t="s">
        <v>7</v>
      </c>
      <c r="C18" s="1">
        <v>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C168-A987-4D6E-AE60-7446B72B28CA}">
  <sheetPr>
    <tabColor theme="9" tint="0.59999389629810485"/>
  </sheetPr>
  <dimension ref="A1:Q1"/>
  <sheetViews>
    <sheetView topLeftCell="D1" zoomScale="70" zoomScaleNormal="70" workbookViewId="0">
      <pane ySplit="1" topLeftCell="A2" activePane="bottomLeft" state="frozen"/>
      <selection pane="bottomLeft" activeCell="D1" sqref="A1:XFD1"/>
    </sheetView>
  </sheetViews>
  <sheetFormatPr baseColWidth="10" defaultColWidth="11.44140625" defaultRowHeight="14.4" x14ac:dyDescent="0.3"/>
  <cols>
    <col min="1" max="1" width="15" customWidth="1"/>
    <col min="2" max="2" width="62.6640625" customWidth="1"/>
    <col min="3" max="3" width="36.44140625" customWidth="1"/>
    <col min="4" max="4" width="21.109375" customWidth="1"/>
    <col min="5" max="5" width="31.5546875" customWidth="1"/>
    <col min="6" max="6" width="13.109375" customWidth="1"/>
    <col min="7" max="7" width="17.6640625" bestFit="1" customWidth="1"/>
    <col min="8" max="8" width="32.44140625" bestFit="1" customWidth="1"/>
    <col min="9" max="9" width="16.6640625" bestFit="1" customWidth="1"/>
    <col min="10" max="10" width="21.6640625" customWidth="1"/>
    <col min="11" max="11" width="15.5546875" customWidth="1"/>
    <col min="12" max="12" width="14.33203125" customWidth="1"/>
    <col min="13" max="13" width="14.88671875" customWidth="1"/>
    <col min="14" max="14" width="14.33203125" customWidth="1"/>
    <col min="15" max="15" width="21.88671875" bestFit="1" customWidth="1"/>
    <col min="16" max="16" width="24.5546875" customWidth="1"/>
    <col min="17" max="17" width="23.6640625" customWidth="1"/>
  </cols>
  <sheetData>
    <row r="1" spans="1:17" x14ac:dyDescent="0.3">
      <c r="A1" s="2" t="s">
        <v>8</v>
      </c>
      <c r="B1" s="2" t="s">
        <v>9</v>
      </c>
      <c r="C1" s="2">
        <v>4</v>
      </c>
      <c r="D1" s="2" t="s">
        <v>10</v>
      </c>
      <c r="E1" s="2" t="s">
        <v>11</v>
      </c>
      <c r="F1" s="2" t="s">
        <v>12</v>
      </c>
      <c r="G1" s="3" t="s">
        <v>13</v>
      </c>
      <c r="H1" s="2" t="s">
        <v>14</v>
      </c>
      <c r="I1" s="2" t="s">
        <v>15</v>
      </c>
      <c r="J1" s="4" t="s">
        <v>16</v>
      </c>
      <c r="K1" s="5" t="s">
        <v>17</v>
      </c>
      <c r="L1" s="2" t="s">
        <v>18</v>
      </c>
      <c r="M1" s="6" t="s">
        <v>19</v>
      </c>
      <c r="N1" s="2" t="s">
        <v>20</v>
      </c>
      <c r="O1" s="2" t="s">
        <v>23</v>
      </c>
      <c r="P1" s="2" t="s">
        <v>21</v>
      </c>
      <c r="Q1" s="2" t="s">
        <v>22</v>
      </c>
    </row>
  </sheetData>
  <autoFilter ref="A1:Q1" xr:uid="{6993C168-A987-4D6E-AE60-7446B72B28CA}"/>
  <conditionalFormatting sqref="B1:B1048576">
    <cfRule type="duplicateValues" dxfId="1" priority="102"/>
  </conditionalFormatting>
  <dataValidations count="2">
    <dataValidation type="list" allowBlank="1" showInputMessage="1" showErrorMessage="1" sqref="O1" xr:uid="{C431C660-5F60-4694-BC8F-14A5B48B7A29}">
      <formula1>"Minuta;Factura"</formula1>
    </dataValidation>
    <dataValidation type="list" allowBlank="1" showInputMessage="1" showErrorMessage="1" sqref="O2:O1048576" xr:uid="{17EFFD78-AF8F-4E7C-8685-B88761522BEE}">
      <formula1>"Minuta,Factura"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350-BD40-4488-89B2-C6191F145EC8}">
  <sheetPr>
    <tabColor theme="4" tint="-0.249977111117893"/>
  </sheetPr>
  <dimension ref="A1:Q87"/>
  <sheetViews>
    <sheetView topLeftCell="B1" zoomScale="55" zoomScaleNormal="55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4.4" x14ac:dyDescent="0.3"/>
  <cols>
    <col min="1" max="1" width="12.6640625" bestFit="1" customWidth="1"/>
    <col min="2" max="2" width="36.5546875" bestFit="1" customWidth="1"/>
    <col min="3" max="3" width="47.6640625" customWidth="1"/>
    <col min="4" max="4" width="36.5546875" bestFit="1" customWidth="1"/>
    <col min="5" max="5" width="18.88671875" customWidth="1"/>
    <col min="6" max="6" width="18.33203125" customWidth="1"/>
    <col min="8" max="8" width="37.88671875" customWidth="1"/>
    <col min="10" max="10" width="36.5546875" bestFit="1" customWidth="1"/>
    <col min="11" max="11" width="25.109375" customWidth="1"/>
    <col min="12" max="12" width="10.88671875" customWidth="1"/>
    <col min="14" max="14" width="36.5546875" bestFit="1" customWidth="1"/>
    <col min="15" max="15" width="18.109375" customWidth="1"/>
  </cols>
  <sheetData>
    <row r="1" spans="1:17" ht="15" thickBot="1" x14ac:dyDescent="0.35">
      <c r="A1" s="2" t="s">
        <v>8</v>
      </c>
      <c r="B1" s="2" t="s">
        <v>9</v>
      </c>
      <c r="C1" s="2" t="s">
        <v>24</v>
      </c>
      <c r="D1" s="2" t="s">
        <v>28</v>
      </c>
      <c r="E1" s="2" t="s">
        <v>29</v>
      </c>
      <c r="F1" s="2" t="s">
        <v>12</v>
      </c>
      <c r="G1" s="3" t="s">
        <v>25</v>
      </c>
      <c r="H1" s="2" t="s">
        <v>26</v>
      </c>
      <c r="I1" s="2" t="s">
        <v>15</v>
      </c>
      <c r="J1" s="4" t="s">
        <v>16</v>
      </c>
      <c r="K1" s="5" t="s">
        <v>17</v>
      </c>
      <c r="L1" s="2" t="s">
        <v>18</v>
      </c>
      <c r="M1" s="6" t="s">
        <v>19</v>
      </c>
      <c r="N1" s="2" t="s">
        <v>20</v>
      </c>
      <c r="O1" s="2" t="s">
        <v>21</v>
      </c>
      <c r="P1" s="2" t="s">
        <v>22</v>
      </c>
      <c r="Q1" s="2" t="s">
        <v>27</v>
      </c>
    </row>
    <row r="2" spans="1:17" ht="28.05" customHeight="1" x14ac:dyDescent="0.3"/>
    <row r="3" spans="1:17" ht="28.05" customHeight="1" x14ac:dyDescent="0.3"/>
    <row r="4" spans="1:17" ht="28.05" customHeight="1" x14ac:dyDescent="0.3"/>
    <row r="5" spans="1:17" ht="28.05" customHeight="1" x14ac:dyDescent="0.3"/>
    <row r="6" spans="1:17" ht="28.05" customHeight="1" x14ac:dyDescent="0.3"/>
    <row r="7" spans="1:17" ht="28.05" customHeight="1" x14ac:dyDescent="0.3"/>
    <row r="8" spans="1:17" ht="28.05" customHeight="1" x14ac:dyDescent="0.3"/>
    <row r="9" spans="1:17" ht="28.05" customHeight="1" x14ac:dyDescent="0.3"/>
    <row r="10" spans="1:17" ht="28.05" customHeight="1" x14ac:dyDescent="0.3"/>
    <row r="11" spans="1:17" ht="28.05" customHeight="1" x14ac:dyDescent="0.3"/>
    <row r="12" spans="1:17" ht="28.05" customHeight="1" x14ac:dyDescent="0.3"/>
    <row r="13" spans="1:17" ht="28.05" customHeight="1" x14ac:dyDescent="0.3"/>
    <row r="14" spans="1:17" ht="28.05" customHeight="1" x14ac:dyDescent="0.3"/>
    <row r="15" spans="1:17" ht="28.05" customHeight="1" x14ac:dyDescent="0.3"/>
    <row r="16" spans="1:17" ht="28.05" customHeight="1" x14ac:dyDescent="0.3"/>
    <row r="17" ht="28.05" customHeight="1" x14ac:dyDescent="0.3"/>
    <row r="18" ht="28.05" customHeight="1" x14ac:dyDescent="0.3"/>
    <row r="19" ht="28.05" customHeight="1" x14ac:dyDescent="0.3"/>
    <row r="20" ht="28.05" customHeight="1" x14ac:dyDescent="0.3"/>
    <row r="21" ht="28.05" customHeight="1" x14ac:dyDescent="0.3"/>
    <row r="22" ht="28.05" customHeight="1" x14ac:dyDescent="0.3"/>
    <row r="23" ht="28.05" customHeight="1" x14ac:dyDescent="0.3"/>
    <row r="24" ht="28.05" customHeight="1" x14ac:dyDescent="0.3"/>
    <row r="25" ht="28.05" customHeight="1" x14ac:dyDescent="0.3"/>
    <row r="26" ht="28.05" customHeight="1" x14ac:dyDescent="0.3"/>
    <row r="27" ht="28.05" customHeight="1" x14ac:dyDescent="0.3"/>
    <row r="28" ht="28.05" customHeight="1" x14ac:dyDescent="0.3"/>
    <row r="29" ht="28.05" customHeight="1" x14ac:dyDescent="0.3"/>
    <row r="30" ht="28.05" customHeight="1" x14ac:dyDescent="0.3"/>
    <row r="31" ht="28.05" customHeight="1" x14ac:dyDescent="0.3"/>
    <row r="32" ht="28.05" customHeight="1" x14ac:dyDescent="0.3"/>
    <row r="33" ht="28.05" customHeight="1" x14ac:dyDescent="0.3"/>
    <row r="34" ht="28.05" customHeight="1" x14ac:dyDescent="0.3"/>
    <row r="35" ht="28.05" customHeight="1" x14ac:dyDescent="0.3"/>
    <row r="36" ht="28.05" customHeight="1" x14ac:dyDescent="0.3"/>
    <row r="37" ht="28.05" customHeight="1" x14ac:dyDescent="0.3"/>
    <row r="38" ht="28.05" customHeight="1" x14ac:dyDescent="0.3"/>
    <row r="39" ht="28.05" customHeight="1" x14ac:dyDescent="0.3"/>
    <row r="40" ht="28.05" customHeight="1" x14ac:dyDescent="0.3"/>
    <row r="41" ht="28.05" customHeight="1" x14ac:dyDescent="0.3"/>
    <row r="42" ht="28.05" customHeight="1" x14ac:dyDescent="0.3"/>
    <row r="43" ht="28.05" customHeight="1" x14ac:dyDescent="0.3"/>
    <row r="44" ht="28.05" customHeight="1" x14ac:dyDescent="0.3"/>
    <row r="45" ht="28.05" customHeight="1" x14ac:dyDescent="0.3"/>
    <row r="46" ht="28.05" customHeight="1" x14ac:dyDescent="0.3"/>
    <row r="47" ht="28.05" customHeight="1" x14ac:dyDescent="0.3"/>
    <row r="48" ht="28.05" customHeight="1" x14ac:dyDescent="0.3"/>
    <row r="49" ht="28.05" customHeight="1" x14ac:dyDescent="0.3"/>
    <row r="50" ht="28.05" customHeight="1" x14ac:dyDescent="0.3"/>
    <row r="51" ht="28.05" customHeight="1" x14ac:dyDescent="0.3"/>
    <row r="52" ht="28.05" customHeight="1" x14ac:dyDescent="0.3"/>
    <row r="53" ht="28.05" customHeight="1" x14ac:dyDescent="0.3"/>
    <row r="54" ht="28.05" customHeight="1" x14ac:dyDescent="0.3"/>
    <row r="55" ht="28.05" customHeight="1" x14ac:dyDescent="0.3"/>
    <row r="56" ht="28.05" customHeight="1" x14ac:dyDescent="0.3"/>
    <row r="57" ht="28.05" customHeight="1" x14ac:dyDescent="0.3"/>
    <row r="58" ht="28.05" customHeight="1" x14ac:dyDescent="0.3"/>
    <row r="59" ht="28.05" customHeight="1" x14ac:dyDescent="0.3"/>
    <row r="60" ht="28.05" customHeight="1" x14ac:dyDescent="0.3"/>
    <row r="61" ht="28.05" customHeight="1" x14ac:dyDescent="0.3"/>
    <row r="62" ht="28.05" customHeight="1" x14ac:dyDescent="0.3"/>
    <row r="63" ht="28.05" customHeight="1" x14ac:dyDescent="0.3"/>
    <row r="64" ht="28.05" customHeight="1" x14ac:dyDescent="0.3"/>
    <row r="65" ht="28.05" customHeight="1" x14ac:dyDescent="0.3"/>
    <row r="66" ht="28.05" customHeight="1" x14ac:dyDescent="0.3"/>
    <row r="67" ht="28.05" customHeight="1" x14ac:dyDescent="0.3"/>
    <row r="68" ht="28.05" customHeight="1" x14ac:dyDescent="0.3"/>
    <row r="69" ht="28.05" customHeight="1" x14ac:dyDescent="0.3"/>
    <row r="70" ht="28.05" customHeight="1" x14ac:dyDescent="0.3"/>
    <row r="71" ht="28.05" customHeight="1" x14ac:dyDescent="0.3"/>
    <row r="72" ht="28.05" customHeight="1" x14ac:dyDescent="0.3"/>
    <row r="73" ht="28.05" customHeight="1" x14ac:dyDescent="0.3"/>
    <row r="74" ht="28.05" customHeight="1" x14ac:dyDescent="0.3"/>
    <row r="75" ht="28.05" customHeight="1" x14ac:dyDescent="0.3"/>
    <row r="76" ht="28.05" customHeight="1" x14ac:dyDescent="0.3"/>
    <row r="77" ht="28.05" customHeight="1" x14ac:dyDescent="0.3"/>
    <row r="78" ht="28.05" customHeight="1" x14ac:dyDescent="0.3"/>
    <row r="79" ht="28.05" customHeight="1" x14ac:dyDescent="0.3"/>
    <row r="80" ht="28.05" customHeight="1" x14ac:dyDescent="0.3"/>
    <row r="81" ht="28.05" customHeight="1" x14ac:dyDescent="0.3"/>
    <row r="82" ht="28.05" customHeight="1" x14ac:dyDescent="0.3"/>
    <row r="83" ht="28.05" customHeight="1" x14ac:dyDescent="0.3"/>
    <row r="84" ht="28.05" customHeight="1" x14ac:dyDescent="0.3"/>
    <row r="85" ht="28.05" customHeight="1" x14ac:dyDescent="0.3"/>
    <row r="86" ht="28.05" customHeight="1" x14ac:dyDescent="0.3"/>
    <row r="87" ht="28.05" customHeight="1" x14ac:dyDescent="0.3"/>
  </sheetData>
  <conditionalFormatting sqref="B1">
    <cfRule type="duplicateValues" dxfId="0" priority="1"/>
  </conditionalFormatting>
  <dataValidations count="1">
    <dataValidation type="list" allowBlank="1" showInputMessage="1" showErrorMessage="1" sqref="O1:O1048576" xr:uid="{7587E3C0-5F29-48DA-9C80-6CD582BB45B1}">
      <formula1>"Minuta,Factura"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99D5-D9FC-46A6-A208-50386CB6BB8A}">
  <sheetPr>
    <tabColor rgb="FFFF0000"/>
  </sheetPr>
  <dimension ref="A1:Q1"/>
  <sheetViews>
    <sheetView topLeftCell="B1" workbookViewId="0">
      <selection activeCell="B1" sqref="A1:XFD1"/>
    </sheetView>
  </sheetViews>
  <sheetFormatPr baseColWidth="10" defaultColWidth="13.6640625" defaultRowHeight="14.4" x14ac:dyDescent="0.3"/>
  <cols>
    <col min="2" max="2" width="24.5546875" customWidth="1"/>
    <col min="3" max="3" width="22.6640625" customWidth="1"/>
    <col min="4" max="4" width="20.44140625" customWidth="1"/>
    <col min="11" max="11" width="11.44140625" customWidth="1"/>
    <col min="17" max="17" width="19.5546875" bestFit="1" customWidth="1"/>
  </cols>
  <sheetData>
    <row r="1" spans="1:17" ht="15" thickBot="1" x14ac:dyDescent="0.35">
      <c r="A1" s="2" t="s">
        <v>8</v>
      </c>
      <c r="B1" s="2" t="s">
        <v>9</v>
      </c>
      <c r="C1" s="2" t="s">
        <v>24</v>
      </c>
      <c r="D1" s="2" t="s">
        <v>28</v>
      </c>
      <c r="E1" s="2" t="s">
        <v>29</v>
      </c>
      <c r="F1" s="2" t="s">
        <v>12</v>
      </c>
      <c r="G1" s="3" t="s">
        <v>25</v>
      </c>
      <c r="H1" s="2" t="s">
        <v>26</v>
      </c>
      <c r="I1" s="2" t="s">
        <v>15</v>
      </c>
      <c r="J1" s="4" t="s">
        <v>16</v>
      </c>
      <c r="K1" s="5" t="s">
        <v>17</v>
      </c>
      <c r="L1" s="2" t="s">
        <v>18</v>
      </c>
      <c r="M1" s="6" t="s">
        <v>19</v>
      </c>
      <c r="N1" s="2" t="s">
        <v>20</v>
      </c>
      <c r="O1" s="2" t="s">
        <v>21</v>
      </c>
      <c r="P1" s="2" t="s">
        <v>22</v>
      </c>
      <c r="Q1" s="2" t="s">
        <v>27</v>
      </c>
    </row>
  </sheetData>
  <autoFilter ref="A1:Q1" xr:uid="{ADB999D5-D9FC-46A6-A208-50386CB6BB8A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062884-b7d3-40b5-8ab8-c9c2293c81c5">
      <Terms xmlns="http://schemas.microsoft.com/office/infopath/2007/PartnerControls"/>
    </lcf76f155ced4ddcb4097134ff3c332f>
    <TaxCatchAll xmlns="0ac0aa65-792d-4b3e-87f1-6ab52a823f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2433AA5AFCAE418AB4D2CE3C22F101" ma:contentTypeVersion="11" ma:contentTypeDescription="Crear nuevo documento." ma:contentTypeScope="" ma:versionID="bdfaeafe4c126666cedb2d43de345d77">
  <xsd:schema xmlns:xsd="http://www.w3.org/2001/XMLSchema" xmlns:xs="http://www.w3.org/2001/XMLSchema" xmlns:p="http://schemas.microsoft.com/office/2006/metadata/properties" xmlns:ns2="bd062884-b7d3-40b5-8ab8-c9c2293c81c5" xmlns:ns3="0ac0aa65-792d-4b3e-87f1-6ab52a823f55" targetNamespace="http://schemas.microsoft.com/office/2006/metadata/properties" ma:root="true" ma:fieldsID="a495b5f6ca2efd114b706ec426b29520" ns2:_="" ns3:_="">
    <xsd:import namespace="bd062884-b7d3-40b5-8ab8-c9c2293c81c5"/>
    <xsd:import namespace="0ac0aa65-792d-4b3e-87f1-6ab52a823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62884-b7d3-40b5-8ab8-c9c2293c8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aa65-792d-4b3e-87f1-6ab52a823f5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1e6f587-cb99-44f3-b391-96c9bb87f3f0}" ma:internalName="TaxCatchAll" ma:showField="CatchAllData" ma:web="0ac0aa65-792d-4b3e-87f1-6ab52a823f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01212-2908-4BD7-93FD-D37BC9AF869F}">
  <ds:schemaRefs>
    <ds:schemaRef ds:uri="http://schemas.microsoft.com/office/2006/metadata/properties"/>
    <ds:schemaRef ds:uri="http://schemas.microsoft.com/office/infopath/2007/PartnerControls"/>
    <ds:schemaRef ds:uri="6e3c2c2d-1b3e-4769-a957-a6d37777cf17"/>
    <ds:schemaRef ds:uri="bd062884-b7d3-40b5-8ab8-c9c2293c81c5"/>
    <ds:schemaRef ds:uri="0ac0aa65-792d-4b3e-87f1-6ab52a823f55"/>
  </ds:schemaRefs>
</ds:datastoreItem>
</file>

<file path=customXml/itemProps2.xml><?xml version="1.0" encoding="utf-8"?>
<ds:datastoreItem xmlns:ds="http://schemas.openxmlformats.org/officeDocument/2006/customXml" ds:itemID="{7529CE00-116F-4618-91AF-55ECC258E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0179CA-231A-457F-9BFB-EE35CC8DB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62884-b7d3-40b5-8ab8-c9c2293c81c5"/>
    <ds:schemaRef ds:uri="0ac0aa65-792d-4b3e-87f1-6ab52a823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</vt:lpstr>
      <vt:lpstr>Aprobados</vt:lpstr>
      <vt:lpstr>Propuesta</vt:lpstr>
      <vt:lpstr>Descartados</vt:lpstr>
      <vt:lpstr>Aprobados!_FilterDatabase</vt:lpstr>
    </vt:vector>
  </TitlesOfParts>
  <Manager/>
  <Company>Generalitat Valenciana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MONTALVA FURIO, DAVID</dc:creator>
  <cp:keywords/>
  <dc:description/>
  <cp:lastModifiedBy>MORENO RANDO, MOISES</cp:lastModifiedBy>
  <cp:revision/>
  <dcterms:created xsi:type="dcterms:W3CDTF">2024-10-24T09:32:27Z</dcterms:created>
  <dcterms:modified xsi:type="dcterms:W3CDTF">2025-09-18T12:49:04Z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0x0101003A2433AA5AFCAE418AB4D2CE3C22F101</vt:lpwstr>
  </property>
  <property fmtid="{D5CDD505-2E9C-101B-9397-08002B2CF9AE}" pid="3" name="MediaServiceImageTags">
    <vt:lpwstr/>
  </property>
</Properties>
</file>