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ot\Documents\Master\Year 1\Semester 2\Thermal Systems\lab hp\"/>
    </mc:Choice>
  </mc:AlternateContent>
  <xr:revisionPtr revIDLastSave="0" documentId="13_ncr:1_{DA5AA6C8-24DB-4069-B86C-23BB1F4BDE2A}" xr6:coauthVersionLast="47" xr6:coauthVersionMax="47" xr10:uidLastSave="{00000000-0000-0000-0000-000000000000}"/>
  <bookViews>
    <workbookView xWindow="0" yWindow="0" windowWidth="23040" windowHeight="12360" xr2:uid="{43776411-FFCE-4502-A61D-5221F7AA49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1" i="1" l="1"/>
  <c r="X31" i="1"/>
  <c r="S31" i="1"/>
  <c r="M31" i="1"/>
  <c r="Q31" i="1"/>
  <c r="U31" i="1"/>
  <c r="J34" i="1"/>
  <c r="J32" i="1"/>
  <c r="S32" i="1"/>
  <c r="O32" i="1"/>
  <c r="O31" i="1"/>
  <c r="J31" i="1"/>
  <c r="B62" i="1"/>
  <c r="C62" i="1"/>
  <c r="D62" i="1"/>
  <c r="A62" i="1"/>
  <c r="K31" i="1" l="1"/>
</calcChain>
</file>

<file path=xl/sharedStrings.xml><?xml version="1.0" encoding="utf-8"?>
<sst xmlns="http://schemas.openxmlformats.org/spreadsheetml/2006/main" count="89" uniqueCount="43">
  <si>
    <t>EXERGY</t>
  </si>
  <si>
    <t>ENERGY</t>
  </si>
  <si>
    <t>COP</t>
  </si>
  <si>
    <t>COP Carnot</t>
  </si>
  <si>
    <t>COP freon</t>
  </si>
  <si>
    <t>COP water</t>
  </si>
  <si>
    <t>ENERGY balance</t>
  </si>
  <si>
    <t>Compresor In</t>
  </si>
  <si>
    <t>Compressor Losses</t>
  </si>
  <si>
    <t>Compresor Out</t>
  </si>
  <si>
    <t>Setting 1</t>
  </si>
  <si>
    <t>Setting 2</t>
  </si>
  <si>
    <t>Setting 3</t>
  </si>
  <si>
    <t>Setting 4</t>
  </si>
  <si>
    <t>Setting 5</t>
  </si>
  <si>
    <t>State 1</t>
  </si>
  <si>
    <t>State 2</t>
  </si>
  <si>
    <t>State 3</t>
  </si>
  <si>
    <t>State 4</t>
  </si>
  <si>
    <t>State 5</t>
  </si>
  <si>
    <t>State 6</t>
  </si>
  <si>
    <t>State 7</t>
  </si>
  <si>
    <t>State 8</t>
  </si>
  <si>
    <t>Evaporator In</t>
  </si>
  <si>
    <t>Evaporator Out</t>
  </si>
  <si>
    <t>Evaporator Losses</t>
  </si>
  <si>
    <t>Expansion V In</t>
  </si>
  <si>
    <t>Expansion V Out</t>
  </si>
  <si>
    <t>Expansion V Losses</t>
  </si>
  <si>
    <t>Condenser In</t>
  </si>
  <si>
    <t>Condenser Out</t>
  </si>
  <si>
    <t>Condenser Losses</t>
  </si>
  <si>
    <t>EXERGY balance</t>
  </si>
  <si>
    <t>Enthalpy</t>
  </si>
  <si>
    <t>Power Compresor</t>
  </si>
  <si>
    <t>Compressor Out</t>
  </si>
  <si>
    <t>Expansion In</t>
  </si>
  <si>
    <t>Expansion Out</t>
  </si>
  <si>
    <t>Qout</t>
  </si>
  <si>
    <t>Qin -&gt; Eevap out-Eexp Out + Ecompr Out</t>
  </si>
  <si>
    <t>Expansion Loss</t>
  </si>
  <si>
    <t>Compressor In</t>
  </si>
  <si>
    <t>Epavorator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</si>
</sst>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COP Carnot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Sheet1!$B$25:$F$25</c:f>
              <c:numCache>
                <c:formatCode>General</c:formatCode>
                <c:ptCount val="5"/>
                <c:pt idx="0">
                  <c:v>19.194272421290201</c:v>
                </c:pt>
                <c:pt idx="1">
                  <c:v>16.6999598280862</c:v>
                </c:pt>
                <c:pt idx="2">
                  <c:v>14.6184894351504</c:v>
                </c:pt>
                <c:pt idx="3">
                  <c:v>18.684719988662799</c:v>
                </c:pt>
                <c:pt idx="4">
                  <c:v>19.489390594731699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C-48B9-AF07-C8A40F6316BB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COP freon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Sheet1!$B$26:$F$26</c:f>
              <c:numCache>
                <c:formatCode>General</c:formatCode>
                <c:ptCount val="5"/>
                <c:pt idx="0">
                  <c:v>3.7931530342058299</c:v>
                </c:pt>
                <c:pt idx="1">
                  <c:v>3.7931530342058299</c:v>
                </c:pt>
                <c:pt idx="2">
                  <c:v>3.7931530342058299</c:v>
                </c:pt>
                <c:pt idx="3">
                  <c:v>3.7931530342058299</c:v>
                </c:pt>
                <c:pt idx="4">
                  <c:v>3.7931530342058299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C-48B9-AF07-C8A40F6316BB}"/>
            </c:ext>
          </c:extLst>
        </c:ser>
        <c:ser>
          <c:idx val="2"/>
          <c:order val="2"/>
          <c:tx>
            <c:strRef>
              <c:f>Sheet1!$A$27</c:f>
              <c:strCache>
                <c:ptCount val="1"/>
                <c:pt idx="0">
                  <c:v>COP water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Sheet1!$B$27:$F$27</c:f>
              <c:numCache>
                <c:formatCode>General</c:formatCode>
                <c:ptCount val="5"/>
                <c:pt idx="0">
                  <c:v>2.7988534395842901</c:v>
                </c:pt>
                <c:pt idx="1">
                  <c:v>2.7936252656529099</c:v>
                </c:pt>
                <c:pt idx="2">
                  <c:v>2.7514971628141698</c:v>
                </c:pt>
                <c:pt idx="3">
                  <c:v>2.8239446042292902</c:v>
                </c:pt>
                <c:pt idx="4">
                  <c:v>1.9383260216825899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C-48B9-AF07-C8A40F631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22528"/>
        <c:axId val="192625440"/>
      </c:lineChart>
      <c:catAx>
        <c:axId val="1926225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5440"/>
        <c:crosses val="autoZero"/>
        <c:auto val="1"/>
        <c:lblAlgn val="ctr"/>
        <c:lblOffset val="100"/>
        <c:noMultiLvlLbl val="0"/>
      </c:catAx>
      <c:valAx>
        <c:axId val="1926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6</xdr:row>
      <xdr:rowOff>171450</xdr:rowOff>
    </xdr:from>
    <xdr:to>
      <xdr:col>21</xdr:col>
      <xdr:colOff>114300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87E21F-3FEC-48DE-B91D-BD9A6E7C0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506B-2F0C-4C4F-914B-0A918CDB4C50}">
  <dimension ref="A1:X65"/>
  <sheetViews>
    <sheetView tabSelected="1" zoomScale="85" zoomScaleNormal="85" workbookViewId="0">
      <selection activeCell="I41" sqref="I41"/>
    </sheetView>
  </sheetViews>
  <sheetFormatPr defaultRowHeight="14.4" x14ac:dyDescent="0.3"/>
  <cols>
    <col min="1" max="1" width="18.33203125" customWidth="1"/>
    <col min="8" max="8" width="20.6640625" customWidth="1"/>
    <col min="9" max="9" width="16.6640625" bestFit="1" customWidth="1"/>
    <col min="11" max="11" width="36.33203125" bestFit="1" customWidth="1"/>
    <col min="12" max="12" width="15.6640625" customWidth="1"/>
    <col min="13" max="13" width="17.21875" customWidth="1"/>
    <col min="14" max="14" width="17.88671875" customWidth="1"/>
    <col min="16" max="16" width="16.77734375" customWidth="1"/>
    <col min="18" max="18" width="17.88671875" customWidth="1"/>
    <col min="20" max="20" width="18.5546875" customWidth="1"/>
    <col min="22" max="22" width="11.109375" customWidth="1"/>
    <col min="23" max="23" width="13.77734375" customWidth="1"/>
  </cols>
  <sheetData>
    <row r="1" spans="1:6" x14ac:dyDescent="0.3">
      <c r="A1" t="s">
        <v>0</v>
      </c>
    </row>
    <row r="2" spans="1:6" x14ac:dyDescent="0.3">
      <c r="B2" t="s">
        <v>10</v>
      </c>
      <c r="C2" t="s">
        <v>11</v>
      </c>
      <c r="D2" t="s">
        <v>12</v>
      </c>
      <c r="E2" t="s">
        <v>13</v>
      </c>
      <c r="F2" t="s">
        <v>14</v>
      </c>
    </row>
    <row r="3" spans="1:6" x14ac:dyDescent="0.3">
      <c r="A3" t="s">
        <v>15</v>
      </c>
      <c r="B3">
        <v>1.7978253589556401</v>
      </c>
      <c r="C3">
        <v>1.53644087408862</v>
      </c>
      <c r="D3">
        <v>1.8171141660854799</v>
      </c>
      <c r="E3">
        <v>1.60833696984067</v>
      </c>
      <c r="F3">
        <v>1.77140998800001</v>
      </c>
    </row>
    <row r="4" spans="1:6" x14ac:dyDescent="0.3">
      <c r="A4" t="s">
        <v>16</v>
      </c>
      <c r="B4">
        <v>4.0547199385034798</v>
      </c>
      <c r="C4">
        <v>3.46520723799209</v>
      </c>
      <c r="D4">
        <v>4.0982228908173397</v>
      </c>
      <c r="E4">
        <v>3.6273578782054199</v>
      </c>
      <c r="F4">
        <v>3.9951441122068698</v>
      </c>
    </row>
    <row r="5" spans="1:6" x14ac:dyDescent="0.3">
      <c r="A5" t="s">
        <v>17</v>
      </c>
      <c r="B5">
        <v>2.9011474933457699</v>
      </c>
      <c r="C5">
        <v>2.4793518282139999</v>
      </c>
      <c r="D5">
        <v>2.9322738061300502</v>
      </c>
      <c r="E5">
        <v>2.5953704264240001</v>
      </c>
      <c r="F5">
        <v>2.8585210575510001</v>
      </c>
    </row>
    <row r="6" spans="1:6" x14ac:dyDescent="0.3">
      <c r="A6" t="s">
        <v>18</v>
      </c>
      <c r="B6">
        <v>2.55842575206663</v>
      </c>
      <c r="C6">
        <v>2.1864581446773701</v>
      </c>
      <c r="D6">
        <v>2.5858750149451399</v>
      </c>
      <c r="E6">
        <v>2.28877109845167</v>
      </c>
      <c r="F6">
        <v>2.5208349121295699</v>
      </c>
    </row>
    <row r="7" spans="1:6" x14ac:dyDescent="0.3">
      <c r="A7" t="s">
        <v>19</v>
      </c>
      <c r="B7">
        <v>8.4012238570074107</v>
      </c>
      <c r="C7">
        <v>7.0132727939348802</v>
      </c>
      <c r="D7">
        <v>8.4994167331271395</v>
      </c>
      <c r="E7">
        <v>7.4040953198721304</v>
      </c>
      <c r="F7">
        <v>8.6046135630021006</v>
      </c>
    </row>
    <row r="8" spans="1:6" x14ac:dyDescent="0.3">
      <c r="A8" t="s">
        <v>20</v>
      </c>
      <c r="B8">
        <v>8.9180382996673799</v>
      </c>
      <c r="C8">
        <v>7.5305581955876004</v>
      </c>
      <c r="D8">
        <v>9.0181175853045303</v>
      </c>
      <c r="E8">
        <v>7.91713951704366</v>
      </c>
      <c r="F8">
        <v>8.9654196223794607</v>
      </c>
    </row>
    <row r="9" spans="1:6" x14ac:dyDescent="0.3">
      <c r="A9" t="s">
        <v>21</v>
      </c>
      <c r="B9">
        <v>8.1846967825617103</v>
      </c>
      <c r="C9">
        <v>6.8027205408959102</v>
      </c>
      <c r="D9">
        <v>8.2993947930994807</v>
      </c>
      <c r="E9">
        <v>7.5881781671569097</v>
      </c>
      <c r="F9">
        <v>8.0519425924923205</v>
      </c>
    </row>
    <row r="10" spans="1:6" x14ac:dyDescent="0.3">
      <c r="A10" t="s">
        <v>22</v>
      </c>
      <c r="B10">
        <v>8.4897708312493503</v>
      </c>
      <c r="C10">
        <v>7.1066825667387796</v>
      </c>
      <c r="D10">
        <v>8.6016872655183203</v>
      </c>
      <c r="E10">
        <v>7.8011609250665996</v>
      </c>
      <c r="F10">
        <v>8.3553486069128198</v>
      </c>
    </row>
    <row r="12" spans="1:6" x14ac:dyDescent="0.3">
      <c r="A12" t="s">
        <v>1</v>
      </c>
    </row>
    <row r="13" spans="1:6" x14ac:dyDescent="0.3">
      <c r="B13" t="s">
        <v>10</v>
      </c>
      <c r="C13" t="s">
        <v>11</v>
      </c>
      <c r="D13" t="s">
        <v>12</v>
      </c>
      <c r="E13" t="s">
        <v>13</v>
      </c>
      <c r="F13" t="s">
        <v>14</v>
      </c>
    </row>
    <row r="14" spans="1:6" x14ac:dyDescent="0.3">
      <c r="A14" t="s">
        <v>15</v>
      </c>
      <c r="B14">
        <v>29.1197225972372</v>
      </c>
      <c r="C14">
        <v>24.886027899009701</v>
      </c>
      <c r="D14">
        <v>29.432147110583099</v>
      </c>
      <c r="E14">
        <v>26.050542768985899</v>
      </c>
      <c r="F14">
        <v>28.691867761004399</v>
      </c>
    </row>
    <row r="15" spans="1:6" x14ac:dyDescent="0.3">
      <c r="A15" t="s">
        <v>16</v>
      </c>
      <c r="B15">
        <v>32.954199877364701</v>
      </c>
      <c r="C15">
        <v>28.163013394071498</v>
      </c>
      <c r="D15">
        <v>33.3077643670334</v>
      </c>
      <c r="E15">
        <v>29.480871270540401</v>
      </c>
      <c r="F15">
        <v>32.470005230776501</v>
      </c>
    </row>
    <row r="16" spans="1:6" x14ac:dyDescent="0.3">
      <c r="A16" t="s">
        <v>17</v>
      </c>
      <c r="B16">
        <v>18.409440747655999</v>
      </c>
      <c r="C16">
        <v>15.7329059204293</v>
      </c>
      <c r="D16">
        <v>18.606955011308401</v>
      </c>
      <c r="E16">
        <v>16.469110306546199</v>
      </c>
      <c r="F16">
        <v>18.138951623663701</v>
      </c>
    </row>
    <row r="17" spans="1:24" x14ac:dyDescent="0.3">
      <c r="A17" t="s">
        <v>18</v>
      </c>
      <c r="B17">
        <v>18.409440747655999</v>
      </c>
      <c r="C17">
        <v>15.7329059204293</v>
      </c>
      <c r="D17">
        <v>18.606955011308401</v>
      </c>
      <c r="E17">
        <v>16.469110306546199</v>
      </c>
      <c r="F17">
        <v>18.138951623663701</v>
      </c>
    </row>
    <row r="18" spans="1:24" x14ac:dyDescent="0.3">
      <c r="A18" t="s">
        <v>19</v>
      </c>
      <c r="B18">
        <v>69.224256666604106</v>
      </c>
      <c r="C18">
        <v>69.287338855302295</v>
      </c>
      <c r="D18">
        <v>69.476930132810395</v>
      </c>
      <c r="E18">
        <v>68.719254445605102</v>
      </c>
      <c r="F18">
        <v>48.327850771069102</v>
      </c>
    </row>
    <row r="19" spans="1:24" x14ac:dyDescent="0.3">
      <c r="A19" t="s">
        <v>20</v>
      </c>
      <c r="B19">
        <v>81.959823495675707</v>
      </c>
      <c r="C19">
        <v>82.034511261213197</v>
      </c>
      <c r="D19">
        <v>82.258982687691997</v>
      </c>
      <c r="E19">
        <v>81.361913241509399</v>
      </c>
      <c r="F19">
        <v>57.218990999047598</v>
      </c>
    </row>
    <row r="20" spans="1:24" x14ac:dyDescent="0.3">
      <c r="A20" t="s">
        <v>21</v>
      </c>
      <c r="B20">
        <v>32.675182268995101</v>
      </c>
      <c r="C20">
        <v>32.5560782373799</v>
      </c>
      <c r="D20">
        <v>32.377259479531403</v>
      </c>
      <c r="E20">
        <v>22.811676262827898</v>
      </c>
      <c r="F20">
        <v>32.496526221572303</v>
      </c>
    </row>
    <row r="21" spans="1:24" x14ac:dyDescent="0.3">
      <c r="A21" t="s">
        <v>22</v>
      </c>
      <c r="B21">
        <v>22.263877163690498</v>
      </c>
      <c r="C21">
        <v>22.182723292604098</v>
      </c>
      <c r="D21">
        <v>22.0608816200305</v>
      </c>
      <c r="E21">
        <v>15.5431836319209</v>
      </c>
      <c r="F21">
        <v>22.142146357061002</v>
      </c>
    </row>
    <row r="23" spans="1:24" x14ac:dyDescent="0.3">
      <c r="A23" t="s">
        <v>2</v>
      </c>
    </row>
    <row r="24" spans="1:24" x14ac:dyDescent="0.3">
      <c r="B24" t="s">
        <v>10</v>
      </c>
      <c r="C24" t="s">
        <v>11</v>
      </c>
      <c r="D24" t="s">
        <v>12</v>
      </c>
      <c r="E24" t="s">
        <v>13</v>
      </c>
      <c r="F24" t="s">
        <v>14</v>
      </c>
    </row>
    <row r="25" spans="1:24" x14ac:dyDescent="0.3">
      <c r="A25" t="s">
        <v>3</v>
      </c>
      <c r="B25">
        <v>19.194272421290201</v>
      </c>
      <c r="C25">
        <v>16.6999598280862</v>
      </c>
      <c r="D25">
        <v>14.6184894351504</v>
      </c>
      <c r="E25">
        <v>18.684719988662799</v>
      </c>
      <c r="F25">
        <v>19.489390594731699</v>
      </c>
    </row>
    <row r="26" spans="1:24" x14ac:dyDescent="0.3">
      <c r="A26" t="s">
        <v>4</v>
      </c>
      <c r="B26">
        <v>3.7931530342058299</v>
      </c>
      <c r="C26">
        <v>3.7931530342058299</v>
      </c>
      <c r="D26">
        <v>3.7931530342058299</v>
      </c>
      <c r="E26">
        <v>3.7931530342058299</v>
      </c>
      <c r="F26">
        <v>3.7931530342058299</v>
      </c>
    </row>
    <row r="27" spans="1:24" x14ac:dyDescent="0.3">
      <c r="A27" t="s">
        <v>5</v>
      </c>
      <c r="B27">
        <v>2.7988534395842901</v>
      </c>
      <c r="C27">
        <v>2.7936252656529099</v>
      </c>
      <c r="D27">
        <v>2.7514971628141698</v>
      </c>
      <c r="E27">
        <v>2.8239446042292902</v>
      </c>
      <c r="F27">
        <v>1.9383260216825899</v>
      </c>
    </row>
    <row r="29" spans="1:24" x14ac:dyDescent="0.3">
      <c r="A29" t="s">
        <v>6</v>
      </c>
    </row>
    <row r="30" spans="1:24" ht="15" thickBot="1" x14ac:dyDescent="0.35">
      <c r="B30" t="s">
        <v>10</v>
      </c>
      <c r="C30" t="s">
        <v>11</v>
      </c>
      <c r="D30" t="s">
        <v>12</v>
      </c>
      <c r="E30" t="s">
        <v>13</v>
      </c>
      <c r="F30" t="s">
        <v>14</v>
      </c>
      <c r="I30" s="13"/>
      <c r="J30" s="13"/>
      <c r="K30" s="13" t="s">
        <v>39</v>
      </c>
      <c r="L30" s="13"/>
      <c r="M30" s="13"/>
      <c r="P30" s="13"/>
      <c r="Q30" s="13"/>
      <c r="R30" s="13"/>
      <c r="S30" s="13"/>
      <c r="T30" s="13"/>
      <c r="U30" s="13"/>
      <c r="V30" s="13" t="s">
        <v>38</v>
      </c>
    </row>
    <row r="31" spans="1:24" x14ac:dyDescent="0.3">
      <c r="A31" s="1" t="s">
        <v>7</v>
      </c>
      <c r="B31" s="2">
        <v>33.6700025972372</v>
      </c>
      <c r="C31" s="2">
        <v>29.448977899009702</v>
      </c>
      <c r="D31" s="2">
        <v>34.077637110583098</v>
      </c>
      <c r="E31" s="2">
        <v>30.527492768985901</v>
      </c>
      <c r="F31" s="3">
        <v>33.278887761004398</v>
      </c>
      <c r="I31" s="13" t="s">
        <v>24</v>
      </c>
      <c r="J31" s="13">
        <f>+B35</f>
        <v>51.383599760927801</v>
      </c>
      <c r="K31" s="14">
        <f>J31-J34</f>
        <v>32.974159013271802</v>
      </c>
      <c r="L31" s="15" t="s">
        <v>41</v>
      </c>
      <c r="M31" s="15">
        <f>B31</f>
        <v>33.6700025972372</v>
      </c>
      <c r="N31" s="13" t="s">
        <v>35</v>
      </c>
      <c r="O31" s="13">
        <f>+B32</f>
        <v>32.954199877364701</v>
      </c>
      <c r="P31" s="13" t="s">
        <v>29</v>
      </c>
      <c r="Q31" s="13">
        <f>B40</f>
        <v>102.17845654396901</v>
      </c>
      <c r="R31" s="13" t="s">
        <v>30</v>
      </c>
      <c r="S31" s="13">
        <f>B41</f>
        <v>100.369264243332</v>
      </c>
      <c r="T31" s="16" t="s">
        <v>36</v>
      </c>
      <c r="U31" s="13">
        <f>B37</f>
        <v>18.409440747655999</v>
      </c>
      <c r="V31" s="15">
        <f>S31-U31-J31</f>
        <v>30.576223734748204</v>
      </c>
      <c r="W31" t="s">
        <v>42</v>
      </c>
      <c r="X31">
        <f>B34</f>
        <v>51.0846230166512</v>
      </c>
    </row>
    <row r="32" spans="1:24" x14ac:dyDescent="0.3">
      <c r="A32" s="4" t="s">
        <v>9</v>
      </c>
      <c r="B32" s="5">
        <v>32.954199877364701</v>
      </c>
      <c r="C32" s="5">
        <v>28.163013394071498</v>
      </c>
      <c r="D32" s="5">
        <v>33.3077643670334</v>
      </c>
      <c r="E32" s="5">
        <v>29.480871270540401</v>
      </c>
      <c r="F32" s="6">
        <v>32.470005230776501</v>
      </c>
      <c r="I32" s="16" t="s">
        <v>25</v>
      </c>
      <c r="J32" s="13">
        <f>-B36</f>
        <v>0.29897674427658699</v>
      </c>
      <c r="K32" s="14"/>
      <c r="L32" s="15"/>
      <c r="M32" s="15"/>
      <c r="N32" s="16" t="s">
        <v>8</v>
      </c>
      <c r="O32" s="13">
        <f>B33</f>
        <v>0.71580271987258504</v>
      </c>
      <c r="R32" s="16" t="s">
        <v>31</v>
      </c>
      <c r="S32" s="13">
        <f>B42</f>
        <v>1.8091923006370201</v>
      </c>
      <c r="T32" s="13"/>
      <c r="U32" s="13"/>
      <c r="V32" s="15"/>
    </row>
    <row r="33" spans="1:22" ht="16.2" customHeight="1" thickBot="1" x14ac:dyDescent="0.35">
      <c r="A33" s="7" t="s">
        <v>8</v>
      </c>
      <c r="B33" s="8">
        <v>0.71580271987258504</v>
      </c>
      <c r="C33" s="8">
        <v>1.28596450493821</v>
      </c>
      <c r="D33" s="8">
        <v>0.76987274354969104</v>
      </c>
      <c r="E33" s="8">
        <v>1.04662149844548</v>
      </c>
      <c r="F33" s="9">
        <v>0.80888253022789103</v>
      </c>
      <c r="K33" s="14"/>
      <c r="L33" s="15"/>
      <c r="M33" s="15"/>
      <c r="P33" s="13"/>
      <c r="Q33" s="13"/>
      <c r="R33" s="13"/>
      <c r="S33" s="13"/>
      <c r="T33" s="13"/>
      <c r="U33" s="13"/>
      <c r="V33" s="15"/>
    </row>
    <row r="34" spans="1:22" x14ac:dyDescent="0.3">
      <c r="A34" s="1" t="s">
        <v>23</v>
      </c>
      <c r="B34" s="2">
        <v>51.0846230166512</v>
      </c>
      <c r="C34" s="2">
        <v>48.288984157809203</v>
      </c>
      <c r="D34" s="2">
        <v>50.984214490839797</v>
      </c>
      <c r="E34" s="2">
        <v>39.280786569374101</v>
      </c>
      <c r="F34" s="3">
        <v>50.635477845235997</v>
      </c>
      <c r="I34" s="16" t="s">
        <v>37</v>
      </c>
      <c r="J34" s="13">
        <f>B38</f>
        <v>18.409440747655999</v>
      </c>
      <c r="K34" s="14"/>
      <c r="L34" s="15"/>
      <c r="M34" s="15"/>
      <c r="V34" s="13"/>
    </row>
    <row r="35" spans="1:22" x14ac:dyDescent="0.3">
      <c r="A35" s="4" t="s">
        <v>24</v>
      </c>
      <c r="B35" s="5">
        <v>51.383599760927801</v>
      </c>
      <c r="C35" s="5">
        <v>47.068751191613799</v>
      </c>
      <c r="D35" s="5">
        <v>51.493028730613602</v>
      </c>
      <c r="E35" s="5">
        <v>41.593726400906803</v>
      </c>
      <c r="F35" s="6">
        <v>50.834014118065397</v>
      </c>
      <c r="I35" t="s">
        <v>40</v>
      </c>
      <c r="J35">
        <v>0</v>
      </c>
      <c r="K35" s="14"/>
      <c r="L35" s="15"/>
      <c r="M35" s="15"/>
      <c r="V35" s="13"/>
    </row>
    <row r="36" spans="1:22" ht="15" thickBot="1" x14ac:dyDescent="0.35">
      <c r="A36" s="7" t="s">
        <v>25</v>
      </c>
      <c r="B36" s="8">
        <v>-0.29897674427658699</v>
      </c>
      <c r="C36" s="8">
        <v>1.2202329661954301</v>
      </c>
      <c r="D36" s="8">
        <v>-0.50881423977374096</v>
      </c>
      <c r="E36" s="8">
        <v>-2.3129398315326499</v>
      </c>
      <c r="F36" s="9">
        <v>-0.19853627282936501</v>
      </c>
      <c r="K36" s="14"/>
      <c r="L36" s="15"/>
      <c r="M36" s="15"/>
      <c r="V36" s="13"/>
    </row>
    <row r="37" spans="1:22" x14ac:dyDescent="0.3">
      <c r="A37" s="1" t="s">
        <v>26</v>
      </c>
      <c r="B37" s="2">
        <v>18.409440747655999</v>
      </c>
      <c r="C37" s="2">
        <v>15.7329059204293</v>
      </c>
      <c r="D37" s="2">
        <v>18.606955011308401</v>
      </c>
      <c r="E37" s="2">
        <v>16.469110306546199</v>
      </c>
      <c r="F37" s="3">
        <v>18.138951623663701</v>
      </c>
      <c r="I37" s="13"/>
      <c r="J37" s="13"/>
      <c r="K37" s="13"/>
      <c r="L37" s="13"/>
      <c r="M37" s="13"/>
      <c r="N37" s="16"/>
      <c r="R37" s="13"/>
      <c r="S37" s="13"/>
      <c r="T37" s="13"/>
      <c r="U37" s="13"/>
    </row>
    <row r="38" spans="1:22" x14ac:dyDescent="0.3">
      <c r="A38" s="4" t="s">
        <v>27</v>
      </c>
      <c r="B38" s="5">
        <v>18.409440747655999</v>
      </c>
      <c r="C38" s="5">
        <v>15.7329059204293</v>
      </c>
      <c r="D38" s="5">
        <v>18.606955011308401</v>
      </c>
      <c r="E38" s="5">
        <v>16.469110306546199</v>
      </c>
      <c r="F38" s="6">
        <v>18.138951623663701</v>
      </c>
      <c r="I38" s="13"/>
      <c r="J38" s="13"/>
      <c r="K38" s="13"/>
      <c r="L38" s="13"/>
      <c r="M38" s="13"/>
      <c r="P38" s="13"/>
    </row>
    <row r="39" spans="1:22" ht="15" thickBot="1" x14ac:dyDescent="0.35">
      <c r="A39" s="7" t="s">
        <v>28</v>
      </c>
      <c r="B39" s="8">
        <v>0</v>
      </c>
      <c r="C39" s="8">
        <v>0</v>
      </c>
      <c r="D39" s="8">
        <v>0</v>
      </c>
      <c r="E39" s="8">
        <v>0</v>
      </c>
      <c r="F39" s="9">
        <v>0</v>
      </c>
      <c r="R39" s="13"/>
      <c r="S39" s="13"/>
      <c r="T39" s="13"/>
      <c r="U39" s="13"/>
    </row>
    <row r="40" spans="1:22" x14ac:dyDescent="0.3">
      <c r="A40" s="11" t="s">
        <v>29</v>
      </c>
      <c r="B40" s="2">
        <v>102.17845654396901</v>
      </c>
      <c r="C40" s="2">
        <v>97.450352249373694</v>
      </c>
      <c r="D40" s="2">
        <v>102.78469449984399</v>
      </c>
      <c r="E40" s="2">
        <v>98.200125716145493</v>
      </c>
      <c r="F40" s="3">
        <v>80.797856001845702</v>
      </c>
    </row>
    <row r="41" spans="1:22" x14ac:dyDescent="0.3">
      <c r="A41" s="10" t="s">
        <v>30</v>
      </c>
      <c r="B41" s="5">
        <v>100.369264243332</v>
      </c>
      <c r="C41" s="5">
        <v>97.7674171816425</v>
      </c>
      <c r="D41" s="5">
        <v>100.865937699</v>
      </c>
      <c r="E41" s="5">
        <v>97.831023548055597</v>
      </c>
      <c r="F41" s="6">
        <v>75.357942622711306</v>
      </c>
    </row>
    <row r="42" spans="1:22" ht="15" thickBot="1" x14ac:dyDescent="0.35">
      <c r="A42" s="12" t="s">
        <v>31</v>
      </c>
      <c r="B42" s="8">
        <v>1.8091923006370201</v>
      </c>
      <c r="C42" s="8">
        <v>-0.317064932268806</v>
      </c>
      <c r="D42" s="8">
        <v>1.91875680084335</v>
      </c>
      <c r="E42" s="8">
        <v>0.36910216808993801</v>
      </c>
      <c r="F42" s="9">
        <v>5.4399133791343504</v>
      </c>
    </row>
    <row r="44" spans="1:22" x14ac:dyDescent="0.3">
      <c r="A44" t="s">
        <v>32</v>
      </c>
    </row>
    <row r="45" spans="1:22" ht="15" thickBot="1" x14ac:dyDescent="0.35">
      <c r="B45" t="s">
        <v>10</v>
      </c>
      <c r="C45" t="s">
        <v>11</v>
      </c>
      <c r="D45" t="s">
        <v>12</v>
      </c>
      <c r="E45" t="s">
        <v>13</v>
      </c>
      <c r="F45" t="s">
        <v>14</v>
      </c>
    </row>
    <row r="46" spans="1:22" x14ac:dyDescent="0.3">
      <c r="A46" s="1" t="s">
        <v>7</v>
      </c>
      <c r="B46" s="2">
        <v>6.3481053589556398</v>
      </c>
      <c r="C46" s="2">
        <v>6.0993908740886198</v>
      </c>
      <c r="D46" s="2">
        <v>6.4626041660854803</v>
      </c>
      <c r="E46" s="2">
        <v>6.08528696984067</v>
      </c>
      <c r="F46" s="3">
        <v>6.3584299880000099</v>
      </c>
    </row>
    <row r="47" spans="1:22" x14ac:dyDescent="0.3">
      <c r="A47" s="4" t="s">
        <v>9</v>
      </c>
      <c r="B47" s="5">
        <v>4.0547199385034798</v>
      </c>
      <c r="C47" s="5">
        <v>3.46520723799209</v>
      </c>
      <c r="D47" s="5">
        <v>4.0982228908173397</v>
      </c>
      <c r="E47" s="5">
        <v>3.6273578782054199</v>
      </c>
      <c r="F47" s="6">
        <v>3.9951441122068698</v>
      </c>
    </row>
    <row r="48" spans="1:22" ht="15" thickBot="1" x14ac:dyDescent="0.35">
      <c r="A48" s="7" t="s">
        <v>8</v>
      </c>
      <c r="B48" s="8">
        <v>2.29338542045216</v>
      </c>
      <c r="C48" s="8">
        <v>2.6341836360965201</v>
      </c>
      <c r="D48" s="8">
        <v>2.3643812752681401</v>
      </c>
      <c r="E48" s="8">
        <v>2.4579290916352501</v>
      </c>
      <c r="F48" s="9">
        <v>2.3632858757931401</v>
      </c>
    </row>
    <row r="49" spans="1:8" x14ac:dyDescent="0.3">
      <c r="A49" s="1" t="s">
        <v>23</v>
      </c>
      <c r="B49" s="2">
        <v>10.7431225346283</v>
      </c>
      <c r="C49" s="2">
        <v>8.98917868557327</v>
      </c>
      <c r="D49" s="2">
        <v>10.885269808044599</v>
      </c>
      <c r="E49" s="2">
        <v>9.8769492656085802</v>
      </c>
      <c r="F49" s="3">
        <v>10.5727775046219</v>
      </c>
    </row>
    <row r="50" spans="1:8" x14ac:dyDescent="0.3">
      <c r="A50" s="4" t="s">
        <v>24</v>
      </c>
      <c r="B50" s="5">
        <v>10.287596190205001</v>
      </c>
      <c r="C50" s="5">
        <v>8.6431234408274005</v>
      </c>
      <c r="D50" s="5">
        <v>10.4188014316038</v>
      </c>
      <c r="E50" s="5">
        <v>9.4094978949072701</v>
      </c>
      <c r="F50" s="6">
        <v>10.126758594912801</v>
      </c>
    </row>
    <row r="51" spans="1:8" ht="15" thickBot="1" x14ac:dyDescent="0.35">
      <c r="A51" s="7" t="s">
        <v>25</v>
      </c>
      <c r="B51" s="8">
        <v>0.455526344423344</v>
      </c>
      <c r="C51" s="8">
        <v>0.34605524474587102</v>
      </c>
      <c r="D51" s="8">
        <v>0.46646837644081401</v>
      </c>
      <c r="E51" s="8">
        <v>0.46745137070130499</v>
      </c>
      <c r="F51" s="9">
        <v>0.44601890970906399</v>
      </c>
    </row>
    <row r="52" spans="1:8" x14ac:dyDescent="0.3">
      <c r="A52" s="1" t="s">
        <v>26</v>
      </c>
      <c r="B52" s="2">
        <v>2.9011474933457699</v>
      </c>
      <c r="C52" s="2">
        <v>2.4793518282139999</v>
      </c>
      <c r="D52" s="2">
        <v>2.9322738061300502</v>
      </c>
      <c r="E52" s="2">
        <v>2.5953704264240001</v>
      </c>
      <c r="F52" s="3">
        <v>2.8585210575510001</v>
      </c>
    </row>
    <row r="53" spans="1:8" x14ac:dyDescent="0.3">
      <c r="A53" s="4" t="s">
        <v>27</v>
      </c>
      <c r="B53" s="5">
        <v>2.55842575206663</v>
      </c>
      <c r="C53" s="5">
        <v>2.1864581446773701</v>
      </c>
      <c r="D53" s="5">
        <v>2.5858750149451399</v>
      </c>
      <c r="E53" s="5">
        <v>2.28877109845167</v>
      </c>
      <c r="F53" s="6">
        <v>2.5208349121295699</v>
      </c>
    </row>
    <row r="54" spans="1:8" ht="15" thickBot="1" x14ac:dyDescent="0.35">
      <c r="A54" s="7" t="s">
        <v>28</v>
      </c>
      <c r="B54" s="8">
        <v>0.34272174127914201</v>
      </c>
      <c r="C54" s="8">
        <v>0.29289368353663803</v>
      </c>
      <c r="D54" s="8">
        <v>0.34639879118491101</v>
      </c>
      <c r="E54" s="8">
        <v>0.30659932797233003</v>
      </c>
      <c r="F54" s="9">
        <v>0.337686145421429</v>
      </c>
    </row>
    <row r="55" spans="1:8" x14ac:dyDescent="0.3">
      <c r="A55" s="11" t="s">
        <v>29</v>
      </c>
      <c r="B55" s="2">
        <v>12.455943795510899</v>
      </c>
      <c r="C55" s="2">
        <v>10.478480031927001</v>
      </c>
      <c r="D55" s="2">
        <v>12.597639623944501</v>
      </c>
      <c r="E55" s="2">
        <v>11.0314531980776</v>
      </c>
      <c r="F55" s="3">
        <v>12.599757675209</v>
      </c>
    </row>
    <row r="56" spans="1:8" x14ac:dyDescent="0.3">
      <c r="A56" s="10" t="s">
        <v>30</v>
      </c>
      <c r="B56" s="5">
        <v>11.8191857930131</v>
      </c>
      <c r="C56" s="5">
        <v>10.0099100238016</v>
      </c>
      <c r="D56" s="5">
        <v>11.9503913914346</v>
      </c>
      <c r="E56" s="5">
        <v>10.5125099434677</v>
      </c>
      <c r="F56" s="6">
        <v>11.8239406799305</v>
      </c>
    </row>
    <row r="57" spans="1:8" ht="15" thickBot="1" x14ac:dyDescent="0.35">
      <c r="A57" s="12" t="s">
        <v>31</v>
      </c>
      <c r="B57" s="8">
        <v>0.63675800249774295</v>
      </c>
      <c r="C57" s="8">
        <v>0.46857000812536498</v>
      </c>
      <c r="D57" s="8">
        <v>0.64724823250990804</v>
      </c>
      <c r="E57" s="8">
        <v>0.518943254609885</v>
      </c>
      <c r="F57" s="9">
        <v>0.775816995278518</v>
      </c>
    </row>
    <row r="59" spans="1:8" x14ac:dyDescent="0.3">
      <c r="A59" t="s">
        <v>33</v>
      </c>
    </row>
    <row r="60" spans="1:8" x14ac:dyDescent="0.3">
      <c r="A60">
        <v>405.93293072376298</v>
      </c>
      <c r="B60">
        <v>459.38607042721202</v>
      </c>
      <c r="C60">
        <v>256.630131373246</v>
      </c>
      <c r="D60">
        <v>256.630131373246</v>
      </c>
      <c r="E60">
        <v>124.61429532569301</v>
      </c>
      <c r="F60">
        <v>147.54027188939099</v>
      </c>
      <c r="G60">
        <v>58.613554694192203</v>
      </c>
      <c r="H60">
        <v>39.9374966326357</v>
      </c>
    </row>
    <row r="61" spans="1:8" x14ac:dyDescent="0.3">
      <c r="A61">
        <v>295.40899999999999</v>
      </c>
      <c r="B61">
        <v>1072.712</v>
      </c>
      <c r="C61">
        <v>1050.739</v>
      </c>
      <c r="D61">
        <v>298.22199999999998</v>
      </c>
    </row>
    <row r="62" spans="1:8" x14ac:dyDescent="0.3">
      <c r="A62">
        <f>A61/1000</f>
        <v>0.29540899999999998</v>
      </c>
      <c r="B62">
        <f t="shared" ref="B62:D62" si="0">B61/1000</f>
        <v>1.0727119999999999</v>
      </c>
      <c r="C62">
        <f t="shared" si="0"/>
        <v>1.0507390000000001</v>
      </c>
      <c r="D62">
        <f t="shared" si="0"/>
        <v>0.29822199999999999</v>
      </c>
    </row>
    <row r="64" spans="1:8" x14ac:dyDescent="0.3">
      <c r="A64" t="s">
        <v>34</v>
      </c>
    </row>
    <row r="65" spans="2:6" x14ac:dyDescent="0.3">
      <c r="B65">
        <v>4.5502799999999999</v>
      </c>
      <c r="C65">
        <v>4.5629499999999998</v>
      </c>
      <c r="D65">
        <v>4.6454899999999997</v>
      </c>
      <c r="E65">
        <v>4.4769500000000004</v>
      </c>
      <c r="F65">
        <v>4.5870199999999999</v>
      </c>
    </row>
  </sheetData>
  <mergeCells count="1">
    <mergeCell ref="K31:K3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CarlosGil</dc:creator>
  <cp:lastModifiedBy>CarlosGil</cp:lastModifiedBy>
  <dcterms:created xsi:type="dcterms:W3CDTF">2022-03-12T14:46:04Z</dcterms:created>
  <dcterms:modified xsi:type="dcterms:W3CDTF">2022-03-13T20:30:49Z</dcterms:modified>
</cp:coreProperties>
</file>