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-18960" yWindow="-6060" windowWidth="18940" windowHeight="21600" tabRatio="500"/>
  </bookViews>
  <sheets>
    <sheet name="Data" sheetId="1" r:id="rId1"/>
    <sheet name="CompletenessEstimates" sheetId="4" r:id="rId2"/>
    <sheet name="Sheet1" sheetId="5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8" i="1" l="1"/>
  <c r="S68" i="1"/>
  <c r="T68" i="1"/>
  <c r="R68" i="1"/>
  <c r="P68" i="1"/>
  <c r="N68" i="1"/>
  <c r="L68" i="1"/>
  <c r="J68" i="1"/>
  <c r="I67" i="1"/>
  <c r="S67" i="1"/>
  <c r="T67" i="1"/>
  <c r="R67" i="1"/>
  <c r="P67" i="1"/>
  <c r="N67" i="1"/>
  <c r="L67" i="1"/>
  <c r="J67" i="1"/>
  <c r="I61" i="1"/>
  <c r="S61" i="1"/>
  <c r="T61" i="1"/>
  <c r="I62" i="1"/>
  <c r="S62" i="1"/>
  <c r="T62" i="1"/>
  <c r="I63" i="1"/>
  <c r="S63" i="1"/>
  <c r="T63" i="1"/>
  <c r="I64" i="1"/>
  <c r="S64" i="1"/>
  <c r="T64" i="1"/>
  <c r="R61" i="1"/>
  <c r="R62" i="1"/>
  <c r="R63" i="1"/>
  <c r="R64" i="1"/>
  <c r="P61" i="1"/>
  <c r="P62" i="1"/>
  <c r="P63" i="1"/>
  <c r="P64" i="1"/>
  <c r="N61" i="1"/>
  <c r="N62" i="1"/>
  <c r="N63" i="1"/>
  <c r="N64" i="1"/>
  <c r="L61" i="1"/>
  <c r="I3" i="1"/>
  <c r="S3" i="1"/>
  <c r="T3" i="1"/>
  <c r="I4" i="1"/>
  <c r="S4" i="1"/>
  <c r="T4" i="1"/>
  <c r="I5" i="1"/>
  <c r="S5" i="1"/>
  <c r="T5" i="1"/>
  <c r="I6" i="1"/>
  <c r="S6" i="1"/>
  <c r="T6" i="1"/>
  <c r="I7" i="1"/>
  <c r="S7" i="1"/>
  <c r="T7" i="1"/>
  <c r="I8" i="1"/>
  <c r="S8" i="1"/>
  <c r="T8" i="1"/>
  <c r="I9" i="1"/>
  <c r="S9" i="1"/>
  <c r="T9" i="1"/>
  <c r="I10" i="1"/>
  <c r="S10" i="1"/>
  <c r="T10" i="1"/>
  <c r="R3" i="1"/>
  <c r="R4" i="1"/>
  <c r="R5" i="1"/>
  <c r="R6" i="1"/>
  <c r="R7" i="1"/>
  <c r="R8" i="1"/>
  <c r="R9" i="1"/>
  <c r="P3" i="1"/>
  <c r="P4" i="1"/>
  <c r="P5" i="1"/>
  <c r="P6" i="1"/>
  <c r="P7" i="1"/>
  <c r="P8" i="1"/>
  <c r="P9" i="1"/>
  <c r="P10" i="1"/>
  <c r="P11" i="1"/>
  <c r="N3" i="1"/>
  <c r="N4" i="1"/>
  <c r="N5" i="1"/>
  <c r="N6" i="1"/>
  <c r="N7" i="1"/>
  <c r="N8" i="1"/>
  <c r="N9" i="1"/>
  <c r="N10" i="1"/>
  <c r="N11" i="1"/>
  <c r="L3" i="1"/>
  <c r="L4" i="1"/>
  <c r="L5" i="1"/>
  <c r="L6" i="1"/>
  <c r="L7" i="1"/>
  <c r="L8" i="1"/>
  <c r="L9" i="1"/>
  <c r="L10" i="1"/>
  <c r="L11" i="1"/>
  <c r="L12" i="1"/>
  <c r="J3" i="1"/>
  <c r="J4" i="1"/>
  <c r="J5" i="1"/>
  <c r="J6" i="1"/>
  <c r="J7" i="1"/>
  <c r="J8" i="1"/>
  <c r="J9" i="1"/>
  <c r="J10" i="1"/>
  <c r="J75" i="1"/>
  <c r="J74" i="1"/>
  <c r="L47" i="1"/>
  <c r="L23" i="1"/>
  <c r="L24" i="1"/>
  <c r="L25" i="1"/>
  <c r="L26" i="1"/>
  <c r="L27" i="1"/>
  <c r="L28" i="1"/>
  <c r="L29" i="1"/>
  <c r="L30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47" i="1"/>
  <c r="J47" i="1"/>
  <c r="F56" i="4"/>
  <c r="D56" i="4"/>
  <c r="N47" i="1"/>
  <c r="P47" i="1"/>
  <c r="R47" i="1"/>
  <c r="S47" i="1"/>
  <c r="T47" i="1"/>
  <c r="F18" i="4"/>
  <c r="I14" i="1"/>
  <c r="S14" i="1"/>
  <c r="T14" i="1"/>
  <c r="J14" i="1"/>
  <c r="R14" i="1"/>
  <c r="P14" i="1"/>
  <c r="N14" i="1"/>
  <c r="L14" i="1"/>
  <c r="R71" i="1"/>
  <c r="R72" i="1"/>
  <c r="R73" i="1"/>
  <c r="R77" i="1"/>
  <c r="R23" i="1"/>
  <c r="R24" i="1"/>
  <c r="R25" i="1"/>
  <c r="R26" i="1"/>
  <c r="R27" i="1"/>
  <c r="R28" i="1"/>
  <c r="R29" i="1"/>
  <c r="R30" i="1"/>
  <c r="R21" i="1"/>
  <c r="R12" i="1"/>
  <c r="R19" i="1"/>
  <c r="R11" i="1"/>
  <c r="R13" i="1"/>
  <c r="R16" i="1"/>
  <c r="R18" i="1"/>
  <c r="R34" i="1"/>
  <c r="R38" i="1"/>
  <c r="R2" i="1"/>
  <c r="R10" i="1"/>
  <c r="R20" i="1"/>
  <c r="R22" i="1"/>
  <c r="R41" i="1"/>
  <c r="R17" i="1"/>
  <c r="R45" i="1"/>
  <c r="R49" i="1"/>
  <c r="R50" i="1"/>
  <c r="R52" i="1"/>
  <c r="R54" i="1"/>
  <c r="R56" i="1"/>
  <c r="R57" i="1"/>
  <c r="R60" i="1"/>
  <c r="R44" i="1"/>
  <c r="R46" i="1"/>
  <c r="R32" i="1"/>
  <c r="R33" i="1"/>
  <c r="R35" i="1"/>
  <c r="R36" i="1"/>
  <c r="R37" i="1"/>
  <c r="R40" i="1"/>
  <c r="R43" i="1"/>
  <c r="R31" i="1"/>
  <c r="R48" i="1"/>
  <c r="R51" i="1"/>
  <c r="R53" i="1"/>
  <c r="R55" i="1"/>
  <c r="R58" i="1"/>
  <c r="R59" i="1"/>
  <c r="R15" i="1"/>
  <c r="R39" i="1"/>
  <c r="R42" i="1"/>
  <c r="S30" i="1"/>
  <c r="T30" i="1"/>
  <c r="P30" i="1"/>
  <c r="N30" i="1"/>
  <c r="S29" i="1"/>
  <c r="T29" i="1"/>
  <c r="P29" i="1"/>
  <c r="N29" i="1"/>
  <c r="S28" i="1"/>
  <c r="T28" i="1"/>
  <c r="P28" i="1"/>
  <c r="N28" i="1"/>
  <c r="S27" i="1"/>
  <c r="T27" i="1"/>
  <c r="P27" i="1"/>
  <c r="N27" i="1"/>
  <c r="S26" i="1"/>
  <c r="T26" i="1"/>
  <c r="P26" i="1"/>
  <c r="N26" i="1"/>
  <c r="S25" i="1"/>
  <c r="T25" i="1"/>
  <c r="P25" i="1"/>
  <c r="N25" i="1"/>
  <c r="S24" i="1"/>
  <c r="T24" i="1"/>
  <c r="P24" i="1"/>
  <c r="N24" i="1"/>
  <c r="S23" i="1"/>
  <c r="T23" i="1"/>
  <c r="P23" i="1"/>
  <c r="N23" i="1"/>
  <c r="I77" i="1"/>
  <c r="S77" i="1"/>
  <c r="T77" i="1"/>
  <c r="P77" i="1"/>
  <c r="N77" i="1"/>
  <c r="L77" i="1"/>
  <c r="J77" i="1"/>
  <c r="I73" i="1"/>
  <c r="S73" i="1"/>
  <c r="T73" i="1"/>
  <c r="P73" i="1"/>
  <c r="N73" i="1"/>
  <c r="L73" i="1"/>
  <c r="J73" i="1"/>
  <c r="I72" i="1"/>
  <c r="S72" i="1"/>
  <c r="T72" i="1"/>
  <c r="P72" i="1"/>
  <c r="N72" i="1"/>
  <c r="L72" i="1"/>
  <c r="J72" i="1"/>
  <c r="I71" i="1"/>
  <c r="S71" i="1"/>
  <c r="T71" i="1"/>
  <c r="P71" i="1"/>
  <c r="N71" i="1"/>
  <c r="L71" i="1"/>
  <c r="J71" i="1"/>
  <c r="I76" i="1"/>
  <c r="S76" i="1"/>
  <c r="J76" i="1"/>
  <c r="I42" i="1"/>
  <c r="S42" i="1"/>
  <c r="T42" i="1"/>
  <c r="P42" i="1"/>
  <c r="N42" i="1"/>
  <c r="L42" i="1"/>
  <c r="J42" i="1"/>
  <c r="I39" i="1"/>
  <c r="S39" i="1"/>
  <c r="T39" i="1"/>
  <c r="P39" i="1"/>
  <c r="N39" i="1"/>
  <c r="L39" i="1"/>
  <c r="J39" i="1"/>
  <c r="I15" i="1"/>
  <c r="S15" i="1"/>
  <c r="T15" i="1"/>
  <c r="P15" i="1"/>
  <c r="N15" i="1"/>
  <c r="L15" i="1"/>
  <c r="J15" i="1"/>
  <c r="L64" i="1"/>
  <c r="J64" i="1"/>
  <c r="J61" i="1"/>
  <c r="I59" i="1"/>
  <c r="S59" i="1"/>
  <c r="T59" i="1"/>
  <c r="P59" i="1"/>
  <c r="N59" i="1"/>
  <c r="L59" i="1"/>
  <c r="J59" i="1"/>
  <c r="I58" i="1"/>
  <c r="S58" i="1"/>
  <c r="T58" i="1"/>
  <c r="P58" i="1"/>
  <c r="N58" i="1"/>
  <c r="L58" i="1"/>
  <c r="J58" i="1"/>
  <c r="I55" i="1"/>
  <c r="S55" i="1"/>
  <c r="T55" i="1"/>
  <c r="P55" i="1"/>
  <c r="N55" i="1"/>
  <c r="L55" i="1"/>
  <c r="J55" i="1"/>
  <c r="I53" i="1"/>
  <c r="S53" i="1"/>
  <c r="T53" i="1"/>
  <c r="P53" i="1"/>
  <c r="N53" i="1"/>
  <c r="L53" i="1"/>
  <c r="J53" i="1"/>
  <c r="I51" i="1"/>
  <c r="S51" i="1"/>
  <c r="T51" i="1"/>
  <c r="P51" i="1"/>
  <c r="N51" i="1"/>
  <c r="L51" i="1"/>
  <c r="J51" i="1"/>
  <c r="I48" i="1"/>
  <c r="S48" i="1"/>
  <c r="T48" i="1"/>
  <c r="P48" i="1"/>
  <c r="N48" i="1"/>
  <c r="L48" i="1"/>
  <c r="J48" i="1"/>
  <c r="I31" i="1"/>
  <c r="S31" i="1"/>
  <c r="T31" i="1"/>
  <c r="P31" i="1"/>
  <c r="N31" i="1"/>
  <c r="L31" i="1"/>
  <c r="J31" i="1"/>
  <c r="I43" i="1"/>
  <c r="S43" i="1"/>
  <c r="T43" i="1"/>
  <c r="P43" i="1"/>
  <c r="N43" i="1"/>
  <c r="L43" i="1"/>
  <c r="J43" i="1"/>
  <c r="I40" i="1"/>
  <c r="S40" i="1"/>
  <c r="T40" i="1"/>
  <c r="P40" i="1"/>
  <c r="N40" i="1"/>
  <c r="L40" i="1"/>
  <c r="J40" i="1"/>
  <c r="I37" i="1"/>
  <c r="S37" i="1"/>
  <c r="T37" i="1"/>
  <c r="P37" i="1"/>
  <c r="N37" i="1"/>
  <c r="L37" i="1"/>
  <c r="J37" i="1"/>
  <c r="I36" i="1"/>
  <c r="S36" i="1"/>
  <c r="T36" i="1"/>
  <c r="P36" i="1"/>
  <c r="N36" i="1"/>
  <c r="L36" i="1"/>
  <c r="J36" i="1"/>
  <c r="I35" i="1"/>
  <c r="S35" i="1"/>
  <c r="T35" i="1"/>
  <c r="P35" i="1"/>
  <c r="N35" i="1"/>
  <c r="L35" i="1"/>
  <c r="J35" i="1"/>
  <c r="I33" i="1"/>
  <c r="S33" i="1"/>
  <c r="T33" i="1"/>
  <c r="P33" i="1"/>
  <c r="N33" i="1"/>
  <c r="L33" i="1"/>
  <c r="J33" i="1"/>
  <c r="I32" i="1"/>
  <c r="S32" i="1"/>
  <c r="T32" i="1"/>
  <c r="P32" i="1"/>
  <c r="N32" i="1"/>
  <c r="L32" i="1"/>
  <c r="J32" i="1"/>
  <c r="I46" i="1"/>
  <c r="S46" i="1"/>
  <c r="T46" i="1"/>
  <c r="P46" i="1"/>
  <c r="N46" i="1"/>
  <c r="L46" i="1"/>
  <c r="J46" i="1"/>
  <c r="I44" i="1"/>
  <c r="S44" i="1"/>
  <c r="T44" i="1"/>
  <c r="P44" i="1"/>
  <c r="N44" i="1"/>
  <c r="L44" i="1"/>
  <c r="J44" i="1"/>
  <c r="L63" i="1"/>
  <c r="J63" i="1"/>
  <c r="L62" i="1"/>
  <c r="J62" i="1"/>
  <c r="I60" i="1"/>
  <c r="S60" i="1"/>
  <c r="T60" i="1"/>
  <c r="P60" i="1"/>
  <c r="N60" i="1"/>
  <c r="L60" i="1"/>
  <c r="J60" i="1"/>
  <c r="I57" i="1"/>
  <c r="S57" i="1"/>
  <c r="T57" i="1"/>
  <c r="P57" i="1"/>
  <c r="N57" i="1"/>
  <c r="L57" i="1"/>
  <c r="J57" i="1"/>
  <c r="I56" i="1"/>
  <c r="S56" i="1"/>
  <c r="T56" i="1"/>
  <c r="P56" i="1"/>
  <c r="N56" i="1"/>
  <c r="L56" i="1"/>
  <c r="J56" i="1"/>
  <c r="I54" i="1"/>
  <c r="S54" i="1"/>
  <c r="T54" i="1"/>
  <c r="P54" i="1"/>
  <c r="N54" i="1"/>
  <c r="L54" i="1"/>
  <c r="J54" i="1"/>
  <c r="I52" i="1"/>
  <c r="S52" i="1"/>
  <c r="T52" i="1"/>
  <c r="P52" i="1"/>
  <c r="N52" i="1"/>
  <c r="L52" i="1"/>
  <c r="J52" i="1"/>
  <c r="I50" i="1"/>
  <c r="S50" i="1"/>
  <c r="T50" i="1"/>
  <c r="P50" i="1"/>
  <c r="N50" i="1"/>
  <c r="L50" i="1"/>
  <c r="J50" i="1"/>
  <c r="I49" i="1"/>
  <c r="S49" i="1"/>
  <c r="T49" i="1"/>
  <c r="P49" i="1"/>
  <c r="N49" i="1"/>
  <c r="L49" i="1"/>
  <c r="J49" i="1"/>
  <c r="I45" i="1"/>
  <c r="S45" i="1"/>
  <c r="T45" i="1"/>
  <c r="P45" i="1"/>
  <c r="N45" i="1"/>
  <c r="L45" i="1"/>
  <c r="J45" i="1"/>
  <c r="I17" i="1"/>
  <c r="S17" i="1"/>
  <c r="T17" i="1"/>
  <c r="P17" i="1"/>
  <c r="N17" i="1"/>
  <c r="L17" i="1"/>
  <c r="J17" i="1"/>
  <c r="I41" i="1"/>
  <c r="S41" i="1"/>
  <c r="T41" i="1"/>
  <c r="P41" i="1"/>
  <c r="N41" i="1"/>
  <c r="L41" i="1"/>
  <c r="J41" i="1"/>
  <c r="I22" i="1"/>
  <c r="S22" i="1"/>
  <c r="T22" i="1"/>
  <c r="P22" i="1"/>
  <c r="N22" i="1"/>
  <c r="L22" i="1"/>
  <c r="J22" i="1"/>
  <c r="I20" i="1"/>
  <c r="S20" i="1"/>
  <c r="T20" i="1"/>
  <c r="P20" i="1"/>
  <c r="N20" i="1"/>
  <c r="L20" i="1"/>
  <c r="J20" i="1"/>
  <c r="I2" i="1"/>
  <c r="S2" i="1"/>
  <c r="T2" i="1"/>
  <c r="P2" i="1"/>
  <c r="N2" i="1"/>
  <c r="L2" i="1"/>
  <c r="J2" i="1"/>
  <c r="I38" i="1"/>
  <c r="S38" i="1"/>
  <c r="T38" i="1"/>
  <c r="P38" i="1"/>
  <c r="N38" i="1"/>
  <c r="L38" i="1"/>
  <c r="J38" i="1"/>
  <c r="I34" i="1"/>
  <c r="S34" i="1"/>
  <c r="T34" i="1"/>
  <c r="P34" i="1"/>
  <c r="N34" i="1"/>
  <c r="L34" i="1"/>
  <c r="J34" i="1"/>
  <c r="I18" i="1"/>
  <c r="S18" i="1"/>
  <c r="T18" i="1"/>
  <c r="P18" i="1"/>
  <c r="N18" i="1"/>
  <c r="L18" i="1"/>
  <c r="J18" i="1"/>
  <c r="I16" i="1"/>
  <c r="S16" i="1"/>
  <c r="T16" i="1"/>
  <c r="P16" i="1"/>
  <c r="N16" i="1"/>
  <c r="L16" i="1"/>
  <c r="J16" i="1"/>
  <c r="I13" i="1"/>
  <c r="S13" i="1"/>
  <c r="T13" i="1"/>
  <c r="P13" i="1"/>
  <c r="N13" i="1"/>
  <c r="L13" i="1"/>
  <c r="J13" i="1"/>
  <c r="I11" i="1"/>
  <c r="S11" i="1"/>
  <c r="T11" i="1"/>
  <c r="J11" i="1"/>
  <c r="I19" i="1"/>
  <c r="S19" i="1"/>
  <c r="T19" i="1"/>
  <c r="P19" i="1"/>
  <c r="N19" i="1"/>
  <c r="L19" i="1"/>
  <c r="J19" i="1"/>
  <c r="I12" i="1"/>
  <c r="S12" i="1"/>
  <c r="T12" i="1"/>
  <c r="P12" i="1"/>
  <c r="N12" i="1"/>
  <c r="J12" i="1"/>
  <c r="I21" i="1"/>
  <c r="S21" i="1"/>
  <c r="T21" i="1"/>
  <c r="P21" i="1"/>
  <c r="N21" i="1"/>
  <c r="L21" i="1"/>
  <c r="J21" i="1"/>
  <c r="D18" i="4"/>
  <c r="D4" i="4"/>
  <c r="F4" i="4"/>
  <c r="D5" i="4"/>
  <c r="F5" i="4"/>
  <c r="D6" i="4"/>
  <c r="F6" i="4"/>
  <c r="D7" i="4"/>
  <c r="F7" i="4"/>
  <c r="D8" i="4"/>
  <c r="F8" i="4"/>
  <c r="D9" i="4"/>
  <c r="F9" i="4"/>
  <c r="D10" i="4"/>
  <c r="F10" i="4"/>
  <c r="D11" i="4"/>
  <c r="F11" i="4"/>
  <c r="D12" i="4"/>
  <c r="F12" i="4"/>
  <c r="D13" i="4"/>
  <c r="F13" i="4"/>
  <c r="D14" i="4"/>
  <c r="F14" i="4"/>
  <c r="D15" i="4"/>
  <c r="F15" i="4"/>
  <c r="D16" i="4"/>
  <c r="F16" i="4"/>
  <c r="D17" i="4"/>
  <c r="F17" i="4"/>
  <c r="D19" i="4"/>
  <c r="F19" i="4"/>
  <c r="D20" i="4"/>
  <c r="F20" i="4"/>
  <c r="D21" i="4"/>
  <c r="F21" i="4"/>
  <c r="D22" i="4"/>
  <c r="F22" i="4"/>
  <c r="D23" i="4"/>
  <c r="F23" i="4"/>
  <c r="D24" i="4"/>
  <c r="F24" i="4"/>
  <c r="D25" i="4"/>
  <c r="F25" i="4"/>
  <c r="D26" i="4"/>
  <c r="F26" i="4"/>
  <c r="D27" i="4"/>
  <c r="F27" i="4"/>
  <c r="D28" i="4"/>
  <c r="F28" i="4"/>
  <c r="D29" i="4"/>
  <c r="F29" i="4"/>
  <c r="D30" i="4"/>
  <c r="F30" i="4"/>
  <c r="D31" i="4"/>
  <c r="F31" i="4"/>
  <c r="D32" i="4"/>
  <c r="F32" i="4"/>
  <c r="D33" i="4"/>
  <c r="F33" i="4"/>
  <c r="D34" i="4"/>
  <c r="F34" i="4"/>
  <c r="D35" i="4"/>
  <c r="F35" i="4"/>
  <c r="D36" i="4"/>
  <c r="F36" i="4"/>
  <c r="D37" i="4"/>
  <c r="F37" i="4"/>
  <c r="D38" i="4"/>
  <c r="F38" i="4"/>
  <c r="D39" i="4"/>
  <c r="F39" i="4"/>
  <c r="D40" i="4"/>
  <c r="F40" i="4"/>
  <c r="D41" i="4"/>
  <c r="F41" i="4"/>
  <c r="D42" i="4"/>
  <c r="F42" i="4"/>
  <c r="D43" i="4"/>
  <c r="F43" i="4"/>
  <c r="D44" i="4"/>
  <c r="F44" i="4"/>
  <c r="D45" i="4"/>
  <c r="F45" i="4"/>
  <c r="D46" i="4"/>
  <c r="F46" i="4"/>
  <c r="D47" i="4"/>
  <c r="F47" i="4"/>
  <c r="D48" i="4"/>
  <c r="F48" i="4"/>
  <c r="D49" i="4"/>
  <c r="F49" i="4"/>
  <c r="D50" i="4"/>
  <c r="F50" i="4"/>
  <c r="D51" i="4"/>
  <c r="F51" i="4"/>
  <c r="D52" i="4"/>
  <c r="F52" i="4"/>
  <c r="D53" i="4"/>
  <c r="F53" i="4"/>
  <c r="D54" i="4"/>
  <c r="F54" i="4"/>
  <c r="D55" i="4"/>
  <c r="F55" i="4"/>
  <c r="D57" i="4"/>
  <c r="F57" i="4"/>
  <c r="D58" i="4"/>
  <c r="F58" i="4"/>
  <c r="D59" i="4"/>
  <c r="F59" i="4"/>
  <c r="D60" i="4"/>
  <c r="F60" i="4"/>
  <c r="D61" i="4"/>
  <c r="F61" i="4"/>
  <c r="D62" i="4"/>
  <c r="F62" i="4"/>
  <c r="D63" i="4"/>
  <c r="F63" i="4"/>
  <c r="D64" i="4"/>
  <c r="F64" i="4"/>
  <c r="D65" i="4"/>
  <c r="F65" i="4"/>
  <c r="D66" i="4"/>
  <c r="F66" i="4"/>
  <c r="D67" i="4"/>
  <c r="F67" i="4"/>
  <c r="D68" i="4"/>
  <c r="F68" i="4"/>
  <c r="D69" i="4"/>
  <c r="F69" i="4"/>
  <c r="D70" i="4"/>
  <c r="F70" i="4"/>
  <c r="D71" i="4"/>
  <c r="F71" i="4"/>
  <c r="D72" i="4"/>
  <c r="F72" i="4"/>
  <c r="D73" i="4"/>
  <c r="F73" i="4"/>
  <c r="D74" i="4"/>
  <c r="F74" i="4"/>
  <c r="D3" i="4"/>
  <c r="F3" i="4"/>
</calcChain>
</file>

<file path=xl/sharedStrings.xml><?xml version="1.0" encoding="utf-8"?>
<sst xmlns="http://schemas.openxmlformats.org/spreadsheetml/2006/main" count="637" uniqueCount="203">
  <si>
    <t>Composite genome from Lake Mendota Epilimnion pan-assembly MEint.metabat.6647</t>
  </si>
  <si>
    <t>Composite genome from Trout Bog Epilimnion pan-assembly TBepi.metabat.2754</t>
  </si>
  <si>
    <t>Composite genome from Trout Bog Epilimnion pan-assembly TBepi.metabat.4163</t>
  </si>
  <si>
    <t>Composite genome from Trout Bog Hypolimnion pan-assembly TBhypo.metabat.3815</t>
  </si>
  <si>
    <t>Composite genome from Trout Bog Epilimnion pan-assembly TBepi.metabat.3475</t>
  </si>
  <si>
    <t>Composite genome from Trout Bog Epilimnion pan-assembly TBepi.metabat.149</t>
  </si>
  <si>
    <t>Composite genome from Lake Mendota Epilimnion pan-assembly MEint.metabat.1363</t>
  </si>
  <si>
    <t>Composite genome from Trout Bog Epilimnion pan-assembly TBepi.metabat.2973</t>
  </si>
  <si>
    <t>Composite genome from Trout Bog Hypolimnion pan-assembly TBhypo.metabat.3219</t>
  </si>
  <si>
    <t>Composite genome from Trout Bog Epilimnion pan-assembly TBepi.metabat.3256</t>
  </si>
  <si>
    <t>Composite genome from Lake Mendota Epilimnion pan-assembly MEint.metabat.3119</t>
  </si>
  <si>
    <t>Composite genome from Lake Mendota Epilimnion pan-assembly MEint.metabat.3864</t>
  </si>
  <si>
    <t>Composite genome from Lake Mendota Epilimnion pan-assembly MEint.metabat.2729</t>
  </si>
  <si>
    <t>Composite genome from Trout Bog Epilimnion pan-assembly TBepi.metabat.3207</t>
  </si>
  <si>
    <t>Composite genome from Trout Bog Hypolimnion pan-assembly TBhypo.metabat.3180</t>
  </si>
  <si>
    <t>Composite genome from Lake Mendota Epilimnion pan-assembly MEint.metabat.11576</t>
  </si>
  <si>
    <t>Composite genome from Trout Bog Hypolimnion pan-assembly TBhypo.metabat.680</t>
  </si>
  <si>
    <t>Composite genome from Lake Mendota Epilimnion pan-assembly MEint.metabat.1091</t>
  </si>
  <si>
    <t>Composite genome from Lake Mendota Epilimnion pan-assembly MEint.metabat.1953</t>
  </si>
  <si>
    <t>Composite genome from Lake Mendota Epilimnion pan-assembly MEint.metabat.885</t>
  </si>
  <si>
    <t>Composite genome from Trout Bog Hypolimnion pan-assembly TBhypo.metabat.3463</t>
  </si>
  <si>
    <t>Composite genome from Lake Mendota Epilimnion pan-assembly MEint.metabat.283</t>
  </si>
  <si>
    <t>Composite genome from Lake Mendota Epilimnion pan-assembly MEint.metabat.2297</t>
  </si>
  <si>
    <t>Composite genome from Trout Bog Hypolimnion pan-assembly TBhypo.metabat.9906</t>
  </si>
  <si>
    <t>Composite genome from Lake Mendota Epilimnion pan-assembly MEint.metabat.4252</t>
  </si>
  <si>
    <t>Composite genome from Trout Bog Epilimnion pan-assembly TBepi.metabat.2057.v2</t>
  </si>
  <si>
    <t>Composite genome from Trout Bog Hypolimnion pan-assembly TBhypo.metabat.3765.v2</t>
  </si>
  <si>
    <t>Composite genome from Lake Mendota Epilimnion pan-assembly MEint.metabat.2538</t>
  </si>
  <si>
    <t>Composite genome from Trout Bog Hypolimnion pan-assembly TBhypo.metabat.3838.v2</t>
  </si>
  <si>
    <t>Composite genome from Lake Mendota Epilimnion pan-assembly MEint.metabat.14260</t>
  </si>
  <si>
    <t>Composite genome from Trout Bog Epilimnion pan-assembly TBepi.metabat.4208</t>
  </si>
  <si>
    <t>Composite genome from Lake Mendota Epilimnion pan-assembly MEint.metabat.1719</t>
  </si>
  <si>
    <t>Composite genome from Trout Bog Hypolimnion pan-assembly TBhypo.metabat.2152</t>
  </si>
  <si>
    <t>Composite genome from Lake Mendota Epilimnion pan-assembly MEint.metabat.10152</t>
  </si>
  <si>
    <t>Composite genome from Lake Mendota Epilimnion pan-assembly MEint.metabat.3163</t>
  </si>
  <si>
    <t>AAA023D18</t>
  </si>
  <si>
    <t>AAA023J06</t>
  </si>
  <si>
    <t>AAA024D14</t>
  </si>
  <si>
    <t>AAA027J17</t>
  </si>
  <si>
    <t>AAA027L06</t>
  </si>
  <si>
    <t>AAA027M14</t>
  </si>
  <si>
    <t>AAA028A23</t>
  </si>
  <si>
    <t>AAA044N04</t>
  </si>
  <si>
    <t>AAA278I18</t>
  </si>
  <si>
    <t>AAA278O22</t>
  </si>
  <si>
    <t>AB141P03</t>
  </si>
  <si>
    <t>AAA027D23</t>
  </si>
  <si>
    <t>AAA027E14</t>
  </si>
  <si>
    <t>AAA027F04</t>
  </si>
  <si>
    <t>AAA027L17</t>
  </si>
  <si>
    <t>AAA028C09</t>
  </si>
  <si>
    <t>AAA028E20</t>
  </si>
  <si>
    <t>AAA028G02</t>
  </si>
  <si>
    <t>AAA028I14</t>
  </si>
  <si>
    <t>AAA028N15</t>
  </si>
  <si>
    <t>AAA028P02</t>
  </si>
  <si>
    <t>AAA041L13</t>
  </si>
  <si>
    <t>AAA044D11</t>
  </si>
  <si>
    <t>AAA044O16</t>
  </si>
  <si>
    <t>IMG Taxon OID</t>
  </si>
  <si>
    <t>Lineage</t>
  </si>
  <si>
    <t>Clade</t>
  </si>
  <si>
    <t>Tribe</t>
  </si>
  <si>
    <t>Contigs</t>
  </si>
  <si>
    <t>Genes</t>
  </si>
  <si>
    <t>Short name</t>
  </si>
  <si>
    <t>acI</t>
  </si>
  <si>
    <t>acI-B</t>
  </si>
  <si>
    <t>acI-B1</t>
  </si>
  <si>
    <t>acI-A</t>
  </si>
  <si>
    <t>acI-A7</t>
  </si>
  <si>
    <t>acSTL</t>
  </si>
  <si>
    <t>acSTL-A</t>
  </si>
  <si>
    <t>acSTL-A1</t>
  </si>
  <si>
    <t>acI-A1</t>
  </si>
  <si>
    <t>acI-A6</t>
  </si>
  <si>
    <t>acTH1</t>
  </si>
  <si>
    <t>acTH1-A</t>
  </si>
  <si>
    <t>acTH1-A1</t>
  </si>
  <si>
    <t>acI-B4</t>
  </si>
  <si>
    <t>acIV</t>
  </si>
  <si>
    <t>acIV-A</t>
  </si>
  <si>
    <t>Iluma-A2</t>
  </si>
  <si>
    <t>acIV-B</t>
  </si>
  <si>
    <t>Iluma-B1</t>
  </si>
  <si>
    <t>Luna1</t>
  </si>
  <si>
    <t>Luna1-A</t>
  </si>
  <si>
    <t>Luna1-A4</t>
  </si>
  <si>
    <t>acI-A5</t>
  </si>
  <si>
    <t>Luna1-A2</t>
  </si>
  <si>
    <t>AAA023-D18</t>
  </si>
  <si>
    <t>AAA023-J06</t>
  </si>
  <si>
    <t>AAA024-D14</t>
  </si>
  <si>
    <t>AP AAA027-D23 1336627476390</t>
  </si>
  <si>
    <t>AP AAA027-E141372485236388</t>
  </si>
  <si>
    <t>AP AAA027-F041372485236631</t>
  </si>
  <si>
    <t>AAA027-J17</t>
  </si>
  <si>
    <t>AAA027-L06</t>
  </si>
  <si>
    <t>AP AAA027-L171372485236418</t>
  </si>
  <si>
    <t>AAA027-M14</t>
  </si>
  <si>
    <t>AAA028-A23</t>
  </si>
  <si>
    <t>AP AAA028-C091372485236558</t>
  </si>
  <si>
    <t>AP AAA028-E201372485236492</t>
  </si>
  <si>
    <t>AP AAA028-G021372485236668</t>
  </si>
  <si>
    <t>AP AAA028-I14 1336627476741</t>
  </si>
  <si>
    <t>AP AAA028-N15 1336627476846</t>
  </si>
  <si>
    <t>AP AAA028-P021372485236594</t>
  </si>
  <si>
    <t>AP AAA041_L131340131116156</t>
  </si>
  <si>
    <t>AP AAA044-D11 1336627476897</t>
  </si>
  <si>
    <t>AAA044-N04</t>
  </si>
  <si>
    <t>AP AAA044-O161372485236703</t>
  </si>
  <si>
    <t>AAA278-I18</t>
  </si>
  <si>
    <t>AAA278-O22</t>
  </si>
  <si>
    <t>AB141-P03</t>
  </si>
  <si>
    <t>Total Bases
(MB)</t>
  </si>
  <si>
    <t>Fraction
GC Content</t>
  </si>
  <si>
    <t>Estimated
Completeness</t>
  </si>
  <si>
    <t>Est. Genome
Size (MB)</t>
  </si>
  <si>
    <t>Total
Bases</t>
  </si>
  <si>
    <t>acMicro-1</t>
  </si>
  <si>
    <t>acMicro-4</t>
  </si>
  <si>
    <t>acAMD-2</t>
  </si>
  <si>
    <t>acAMD-5</t>
  </si>
  <si>
    <t>acAcidi</t>
  </si>
  <si>
    <t>acIB-AMD-6</t>
  </si>
  <si>
    <t>acIB-AMD-7</t>
  </si>
  <si>
    <t>bin_10</t>
  </si>
  <si>
    <t>bin_15</t>
  </si>
  <si>
    <t>N/A</t>
  </si>
  <si>
    <t>bin_7_acI-B2</t>
  </si>
  <si>
    <t>bin_29_2_acIII</t>
  </si>
  <si>
    <t>acIII</t>
  </si>
  <si>
    <t>acI-B2</t>
  </si>
  <si>
    <t>Percent</t>
  </si>
  <si>
    <t>Phylosift</t>
  </si>
  <si>
    <t>Phylophlan</t>
  </si>
  <si>
    <t>Marker Genes (of 37)</t>
  </si>
  <si>
    <t>Marker Genes (of 400)</t>
  </si>
  <si>
    <t>AAA028K15</t>
  </si>
  <si>
    <t>Iluma-B2</t>
  </si>
  <si>
    <t>MEint10152</t>
  </si>
  <si>
    <t>MEint1091</t>
  </si>
  <si>
    <t>MEint11576</t>
  </si>
  <si>
    <t>MEint1363</t>
  </si>
  <si>
    <t>MEint14260</t>
  </si>
  <si>
    <t>MEint1719</t>
  </si>
  <si>
    <t>MEint1953</t>
  </si>
  <si>
    <t>MEint2297</t>
  </si>
  <si>
    <t>MEint2538</t>
  </si>
  <si>
    <t>MEint2729</t>
  </si>
  <si>
    <t>MEint283</t>
  </si>
  <si>
    <t>MEint3119</t>
  </si>
  <si>
    <t>MEint3163</t>
  </si>
  <si>
    <t>MEint3864</t>
  </si>
  <si>
    <t>MEint4252</t>
  </si>
  <si>
    <t>MEint6647</t>
  </si>
  <si>
    <t>MEint885</t>
  </si>
  <si>
    <t>TBepi149</t>
  </si>
  <si>
    <t>TBepi2754</t>
  </si>
  <si>
    <t>TBepi2973</t>
  </si>
  <si>
    <t>TBepi3207</t>
  </si>
  <si>
    <t>TBepi3256</t>
  </si>
  <si>
    <t>TBepi3475</t>
  </si>
  <si>
    <t>TBepi4163</t>
  </si>
  <si>
    <t>TBepi4208</t>
  </si>
  <si>
    <t>TBhypo2152</t>
  </si>
  <si>
    <t>TBhypo3180</t>
  </si>
  <si>
    <t>TBhypo3219</t>
  </si>
  <si>
    <t>TBhypo3463</t>
  </si>
  <si>
    <t>TBhypo3815</t>
  </si>
  <si>
    <t>TBhypo680</t>
  </si>
  <si>
    <t>TBhypo9906</t>
  </si>
  <si>
    <t>Cluster Poorly</t>
  </si>
  <si>
    <t>16S</t>
  </si>
  <si>
    <t>Clustering</t>
  </si>
  <si>
    <t>acI-C</t>
  </si>
  <si>
    <t>Unknown</t>
  </si>
  <si>
    <t>acV</t>
  </si>
  <si>
    <t>Reference</t>
  </si>
  <si>
    <t>Taxonomy, Clustering</t>
  </si>
  <si>
    <t>Taxonomy</t>
  </si>
  <si>
    <t>acMicro</t>
  </si>
  <si>
    <t>New group</t>
  </si>
  <si>
    <t>acTH2</t>
  </si>
  <si>
    <t>acTH2-A</t>
  </si>
  <si>
    <t>Myco</t>
  </si>
  <si>
    <t>Full Sample Name</t>
  </si>
  <si>
    <t>AP actinobacterium SCGC AAA028-K151372485236459</t>
  </si>
  <si>
    <t>Candidatus_Rhodoluna_lacicola_MWH-Ta8</t>
  </si>
  <si>
    <t>Rhodoluna</t>
  </si>
  <si>
    <t>CheckM</t>
  </si>
  <si>
    <t>Marker Genes (of 204)</t>
  </si>
  <si>
    <t>TBepi2057</t>
  </si>
  <si>
    <t>TBhypo3765</t>
  </si>
  <si>
    <t>TBhypo3838</t>
  </si>
  <si>
    <t>CheckM
Completeness</t>
  </si>
  <si>
    <t>Too Small</t>
  </si>
  <si>
    <t>BIN_10</t>
  </si>
  <si>
    <t>BIN_15</t>
  </si>
  <si>
    <t>bin_29_2_a</t>
  </si>
  <si>
    <t>bin_7_acI-</t>
  </si>
  <si>
    <t>Polynucleo</t>
  </si>
  <si>
    <t>Justification (NEW)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</si>
</sst>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MU Serif Roman"/>
    </font>
    <font>
      <sz val="12"/>
      <color rgb="FF000000"/>
      <name val="CMU Serif Roman"/>
    </font>
    <font>
      <sz val="12"/>
      <color theme="1"/>
      <name val="CMU Serif Roman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8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ont="1" applyBorder="1" applyAlignment="1">
      <alignment horizontal="center" wrapText="1"/>
    </xf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7" fillId="0" borderId="0" xfId="0" applyFont="1"/>
    <xf numFmtId="2" fontId="6" fillId="0" borderId="0" xfId="0" applyNumberFormat="1" applyFont="1" applyAlignment="1">
      <alignment horizontal="center"/>
    </xf>
    <xf numFmtId="0" fontId="6" fillId="0" borderId="0" xfId="0" applyFont="1"/>
    <xf numFmtId="0" fontId="7" fillId="0" borderId="0" xfId="0" applyFont="1" applyBorder="1" applyAlignment="1">
      <alignment horizontal="center" wrapText="1"/>
    </xf>
    <xf numFmtId="0" fontId="5" fillId="0" borderId="0" xfId="0" applyFont="1"/>
    <xf numFmtId="0" fontId="8" fillId="0" borderId="0" xfId="0" applyFont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2" fontId="7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68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7"/>
  <sheetViews>
    <sheetView tabSelected="1" workbookViewId="0">
      <pane ySplit="1" topLeftCell="A30" activePane="bottomLeft" state="frozen"/>
      <selection pane="bottomLeft" activeCell="E61" sqref="E61"/>
    </sheetView>
  </sheetViews>
  <sheetFormatPr baseColWidth="10" defaultRowHeight="17" x14ac:dyDescent="0"/>
  <cols>
    <col min="1" max="1" width="16" style="12" bestFit="1" customWidth="1"/>
    <col min="2" max="2" width="79.1640625" style="12" hidden="1" customWidth="1"/>
    <col min="3" max="3" width="18.1640625" style="12" hidden="1" customWidth="1"/>
    <col min="4" max="5" width="9.5" style="12" customWidth="1"/>
    <col min="6" max="6" width="10.1640625" style="12" bestFit="1" customWidth="1"/>
    <col min="7" max="7" width="21.83203125" style="12" bestFit="1" customWidth="1"/>
    <col min="8" max="8" width="8.1640625" style="12" customWidth="1"/>
    <col min="9" max="10" width="12.83203125" style="12" customWidth="1"/>
    <col min="11" max="12" width="8.5" style="12" customWidth="1"/>
    <col min="13" max="14" width="7" style="12" customWidth="1"/>
    <col min="15" max="16" width="13.5" style="12" customWidth="1"/>
    <col min="17" max="18" width="15" style="12" bestFit="1" customWidth="1"/>
    <col min="19" max="20" width="14.1640625" style="12" bestFit="1" customWidth="1"/>
    <col min="21" max="21" width="11.1640625" style="12" bestFit="1" customWidth="1"/>
    <col min="22" max="16384" width="10.83203125" style="12"/>
  </cols>
  <sheetData>
    <row r="1" spans="1:21" s="16" customFormat="1" ht="36">
      <c r="A1" s="7" t="s">
        <v>65</v>
      </c>
      <c r="B1" s="7" t="s">
        <v>186</v>
      </c>
      <c r="C1" s="7" t="s">
        <v>59</v>
      </c>
      <c r="D1" s="7" t="s">
        <v>60</v>
      </c>
      <c r="E1" s="7" t="s">
        <v>61</v>
      </c>
      <c r="F1" s="7" t="s">
        <v>62</v>
      </c>
      <c r="G1" s="7" t="s">
        <v>202</v>
      </c>
      <c r="H1" s="8" t="s">
        <v>118</v>
      </c>
      <c r="I1" s="8" t="s">
        <v>114</v>
      </c>
      <c r="J1" s="8" t="s">
        <v>114</v>
      </c>
      <c r="K1" s="7" t="s">
        <v>63</v>
      </c>
      <c r="L1" s="7" t="s">
        <v>63</v>
      </c>
      <c r="M1" s="7" t="s">
        <v>64</v>
      </c>
      <c r="N1" s="7" t="s">
        <v>64</v>
      </c>
      <c r="O1" s="8" t="s">
        <v>115</v>
      </c>
      <c r="P1" s="8" t="s">
        <v>115</v>
      </c>
      <c r="Q1" s="8" t="s">
        <v>195</v>
      </c>
      <c r="R1" s="8" t="s">
        <v>116</v>
      </c>
      <c r="S1" s="8" t="s">
        <v>117</v>
      </c>
      <c r="T1" s="8" t="s">
        <v>117</v>
      </c>
      <c r="U1" s="8" t="s">
        <v>178</v>
      </c>
    </row>
    <row r="2" spans="1:21">
      <c r="A2" s="9" t="s">
        <v>35</v>
      </c>
      <c r="B2" s="10" t="s">
        <v>90</v>
      </c>
      <c r="C2" s="10">
        <v>2236661009</v>
      </c>
      <c r="D2" s="9" t="s">
        <v>66</v>
      </c>
      <c r="E2" s="9" t="s">
        <v>67</v>
      </c>
      <c r="F2" s="9" t="s">
        <v>68</v>
      </c>
      <c r="G2" s="9" t="s">
        <v>173</v>
      </c>
      <c r="H2" s="10">
        <v>753259</v>
      </c>
      <c r="I2" s="11">
        <f>H2/1000000</f>
        <v>0.75325900000000001</v>
      </c>
      <c r="J2" s="11">
        <f>I2</f>
        <v>0.75325900000000001</v>
      </c>
      <c r="K2" s="10">
        <v>67</v>
      </c>
      <c r="L2" s="10">
        <f>K2</f>
        <v>67</v>
      </c>
      <c r="M2" s="10">
        <v>827</v>
      </c>
      <c r="N2" s="10">
        <f>M2</f>
        <v>827</v>
      </c>
      <c r="O2" s="10">
        <v>0.4</v>
      </c>
      <c r="P2" s="10">
        <f>O2</f>
        <v>0.4</v>
      </c>
      <c r="Q2" s="20">
        <v>0.48180000000000001</v>
      </c>
      <c r="R2" s="11">
        <f>Q2</f>
        <v>0.48180000000000001</v>
      </c>
      <c r="S2" s="11">
        <f>I2/Q2</f>
        <v>1.5634267330842673</v>
      </c>
      <c r="T2" s="11">
        <f>S2</f>
        <v>1.5634267330842673</v>
      </c>
      <c r="U2" s="12">
        <v>3</v>
      </c>
    </row>
    <row r="3" spans="1:21">
      <c r="A3" s="9" t="s">
        <v>36</v>
      </c>
      <c r="B3" s="10" t="s">
        <v>91</v>
      </c>
      <c r="C3" s="10">
        <v>2236661001</v>
      </c>
      <c r="D3" s="9" t="s">
        <v>66</v>
      </c>
      <c r="E3" s="9" t="s">
        <v>69</v>
      </c>
      <c r="F3" s="9" t="s">
        <v>70</v>
      </c>
      <c r="G3" s="9" t="s">
        <v>173</v>
      </c>
      <c r="H3" s="10">
        <v>695943</v>
      </c>
      <c r="I3" s="11">
        <f>H3/1000000</f>
        <v>0.69594299999999998</v>
      </c>
      <c r="J3" s="11">
        <f>I3</f>
        <v>0.69594299999999998</v>
      </c>
      <c r="K3" s="10">
        <v>98</v>
      </c>
      <c r="L3" s="10">
        <f>K3</f>
        <v>98</v>
      </c>
      <c r="M3" s="10">
        <v>818</v>
      </c>
      <c r="N3" s="10">
        <f>M3</f>
        <v>818</v>
      </c>
      <c r="O3" s="10">
        <v>0.45</v>
      </c>
      <c r="P3" s="10">
        <f>O3</f>
        <v>0.45</v>
      </c>
      <c r="Q3" s="20">
        <v>0.43700000000000006</v>
      </c>
      <c r="R3" s="11">
        <f>Q3</f>
        <v>0.43700000000000006</v>
      </c>
      <c r="S3" s="11">
        <f>I3/Q3</f>
        <v>1.5925469107551484</v>
      </c>
      <c r="T3" s="11">
        <f>S3</f>
        <v>1.5925469107551484</v>
      </c>
      <c r="U3" s="12">
        <v>3</v>
      </c>
    </row>
    <row r="4" spans="1:21">
      <c r="A4" s="9" t="s">
        <v>37</v>
      </c>
      <c r="B4" s="10" t="s">
        <v>92</v>
      </c>
      <c r="C4" s="10">
        <v>2264265190</v>
      </c>
      <c r="D4" s="9" t="s">
        <v>66</v>
      </c>
      <c r="E4" s="9" t="s">
        <v>69</v>
      </c>
      <c r="F4" s="9" t="s">
        <v>70</v>
      </c>
      <c r="G4" s="9" t="s">
        <v>173</v>
      </c>
      <c r="H4" s="10">
        <v>778696</v>
      </c>
      <c r="I4" s="11">
        <f>H4/1000000</f>
        <v>0.77869600000000005</v>
      </c>
      <c r="J4" s="11">
        <f>I4</f>
        <v>0.77869600000000005</v>
      </c>
      <c r="K4" s="10">
        <v>82</v>
      </c>
      <c r="L4" s="10">
        <f>K4</f>
        <v>82</v>
      </c>
      <c r="M4" s="10">
        <v>892</v>
      </c>
      <c r="N4" s="10">
        <f>M4</f>
        <v>892</v>
      </c>
      <c r="O4" s="10">
        <v>0.45</v>
      </c>
      <c r="P4" s="10">
        <f>O4</f>
        <v>0.45</v>
      </c>
      <c r="Q4" s="20">
        <v>0.58350000000000002</v>
      </c>
      <c r="R4" s="11">
        <f>Q4</f>
        <v>0.58350000000000002</v>
      </c>
      <c r="S4" s="11">
        <f>I4/Q4</f>
        <v>1.3345261353898887</v>
      </c>
      <c r="T4" s="11">
        <f>S4</f>
        <v>1.3345261353898887</v>
      </c>
      <c r="U4" s="12">
        <v>3</v>
      </c>
    </row>
    <row r="5" spans="1:21">
      <c r="A5" s="9" t="s">
        <v>47</v>
      </c>
      <c r="B5" s="10" t="s">
        <v>94</v>
      </c>
      <c r="C5" s="10">
        <v>2606217198</v>
      </c>
      <c r="D5" s="10" t="s">
        <v>80</v>
      </c>
      <c r="E5" s="10" t="s">
        <v>81</v>
      </c>
      <c r="F5" s="10" t="s">
        <v>82</v>
      </c>
      <c r="G5" s="9" t="s">
        <v>173</v>
      </c>
      <c r="H5" s="10">
        <v>768848</v>
      </c>
      <c r="I5" s="11">
        <f>H5/1000000</f>
        <v>0.76884799999999998</v>
      </c>
      <c r="J5" s="11">
        <f>I5</f>
        <v>0.76884799999999998</v>
      </c>
      <c r="K5" s="10">
        <v>43</v>
      </c>
      <c r="L5" s="10">
        <f>K5</f>
        <v>43</v>
      </c>
      <c r="M5" s="10">
        <v>821</v>
      </c>
      <c r="N5" s="10">
        <f>M5</f>
        <v>821</v>
      </c>
      <c r="O5" s="10">
        <v>0.53</v>
      </c>
      <c r="P5" s="10">
        <f>O5</f>
        <v>0.53</v>
      </c>
      <c r="Q5" s="20">
        <v>0.39710000000000001</v>
      </c>
      <c r="R5" s="11">
        <f>Q5</f>
        <v>0.39710000000000001</v>
      </c>
      <c r="S5" s="11">
        <f>I5/Q5</f>
        <v>1.9361571392596322</v>
      </c>
      <c r="T5" s="11">
        <f>S5</f>
        <v>1.9361571392596322</v>
      </c>
      <c r="U5" s="12">
        <v>6</v>
      </c>
    </row>
    <row r="6" spans="1:21">
      <c r="A6" s="9" t="s">
        <v>38</v>
      </c>
      <c r="B6" s="10" t="s">
        <v>96</v>
      </c>
      <c r="C6" s="10">
        <v>2236661002</v>
      </c>
      <c r="D6" s="9" t="s">
        <v>66</v>
      </c>
      <c r="E6" s="9" t="s">
        <v>67</v>
      </c>
      <c r="F6" s="9" t="s">
        <v>68</v>
      </c>
      <c r="G6" s="9" t="s">
        <v>173</v>
      </c>
      <c r="H6" s="10">
        <v>966755</v>
      </c>
      <c r="I6" s="11">
        <f>H6/1000000</f>
        <v>0.96675500000000003</v>
      </c>
      <c r="J6" s="11">
        <f>I6</f>
        <v>0.96675500000000003</v>
      </c>
      <c r="K6" s="10">
        <v>81</v>
      </c>
      <c r="L6" s="10">
        <f>K6</f>
        <v>81</v>
      </c>
      <c r="M6" s="10">
        <v>1094</v>
      </c>
      <c r="N6" s="10">
        <f>M6</f>
        <v>1094</v>
      </c>
      <c r="O6" s="10">
        <v>0.42</v>
      </c>
      <c r="P6" s="10">
        <f>O6</f>
        <v>0.42</v>
      </c>
      <c r="Q6" s="20">
        <v>0.73080000000000001</v>
      </c>
      <c r="R6" s="11">
        <f>Q6</f>
        <v>0.73080000000000001</v>
      </c>
      <c r="S6" s="11">
        <f>I6/Q6</f>
        <v>1.3228721948549536</v>
      </c>
      <c r="T6" s="11">
        <f>S6</f>
        <v>1.3228721948549536</v>
      </c>
      <c r="U6" s="12">
        <v>3</v>
      </c>
    </row>
    <row r="7" spans="1:21">
      <c r="A7" s="9" t="s">
        <v>39</v>
      </c>
      <c r="B7" s="10" t="s">
        <v>97</v>
      </c>
      <c r="C7" s="10">
        <v>2505679121</v>
      </c>
      <c r="D7" s="9" t="s">
        <v>66</v>
      </c>
      <c r="E7" s="9" t="s">
        <v>67</v>
      </c>
      <c r="F7" s="9" t="s">
        <v>68</v>
      </c>
      <c r="G7" s="9" t="s">
        <v>173</v>
      </c>
      <c r="H7" s="10">
        <v>1163583</v>
      </c>
      <c r="I7" s="11">
        <f>H7/1000000</f>
        <v>1.163583</v>
      </c>
      <c r="J7" s="11">
        <f>I7</f>
        <v>1.163583</v>
      </c>
      <c r="K7" s="10">
        <v>75</v>
      </c>
      <c r="L7" s="10">
        <f>K7</f>
        <v>75</v>
      </c>
      <c r="M7" s="10">
        <v>1282</v>
      </c>
      <c r="N7" s="10">
        <f>M7</f>
        <v>1282</v>
      </c>
      <c r="O7" s="10">
        <v>0.42</v>
      </c>
      <c r="P7" s="10">
        <f>O7</f>
        <v>0.42</v>
      </c>
      <c r="Q7" s="20">
        <v>0.87390000000000001</v>
      </c>
      <c r="R7" s="11">
        <f>Q7</f>
        <v>0.87390000000000001</v>
      </c>
      <c r="S7" s="11">
        <f>I7/Q7</f>
        <v>1.3314830072090629</v>
      </c>
      <c r="T7" s="11">
        <f>S7</f>
        <v>1.3314830072090629</v>
      </c>
      <c r="U7" s="12">
        <v>1</v>
      </c>
    </row>
    <row r="8" spans="1:21">
      <c r="A8" s="9" t="s">
        <v>49</v>
      </c>
      <c r="B8" s="10" t="s">
        <v>98</v>
      </c>
      <c r="C8" s="10">
        <v>2606217735</v>
      </c>
      <c r="D8" s="10" t="s">
        <v>80</v>
      </c>
      <c r="E8" s="10" t="s">
        <v>83</v>
      </c>
      <c r="F8" s="10" t="s">
        <v>84</v>
      </c>
      <c r="G8" s="9" t="s">
        <v>173</v>
      </c>
      <c r="H8" s="10">
        <v>1026123</v>
      </c>
      <c r="I8" s="11">
        <f>H8/1000000</f>
        <v>1.0261229999999999</v>
      </c>
      <c r="J8" s="11">
        <f>I8</f>
        <v>1.0261229999999999</v>
      </c>
      <c r="K8" s="10">
        <v>58</v>
      </c>
      <c r="L8" s="10">
        <f>K8</f>
        <v>58</v>
      </c>
      <c r="M8" s="10">
        <v>1075</v>
      </c>
      <c r="N8" s="10">
        <f>M8</f>
        <v>1075</v>
      </c>
      <c r="O8" s="10">
        <v>0.5</v>
      </c>
      <c r="P8" s="10">
        <f>O8</f>
        <v>0.5</v>
      </c>
      <c r="Q8" s="20">
        <v>0.40899999999999997</v>
      </c>
      <c r="R8" s="11">
        <f>Q8</f>
        <v>0.40899999999999997</v>
      </c>
      <c r="S8" s="11">
        <f>I8/Q8</f>
        <v>2.5088581907090464</v>
      </c>
      <c r="T8" s="11">
        <f>S8</f>
        <v>2.5088581907090464</v>
      </c>
      <c r="U8" s="12">
        <v>6</v>
      </c>
    </row>
    <row r="9" spans="1:21">
      <c r="A9" s="9" t="s">
        <v>40</v>
      </c>
      <c r="B9" s="10" t="s">
        <v>99</v>
      </c>
      <c r="C9" s="10">
        <v>2236661003</v>
      </c>
      <c r="D9" s="9" t="s">
        <v>66</v>
      </c>
      <c r="E9" s="9" t="s">
        <v>69</v>
      </c>
      <c r="F9" s="9" t="s">
        <v>74</v>
      </c>
      <c r="G9" s="9" t="s">
        <v>173</v>
      </c>
      <c r="H9" s="10">
        <v>822296</v>
      </c>
      <c r="I9" s="11">
        <f>H9/1000000</f>
        <v>0.82229600000000003</v>
      </c>
      <c r="J9" s="11">
        <f>I9</f>
        <v>0.82229600000000003</v>
      </c>
      <c r="K9" s="10">
        <v>22</v>
      </c>
      <c r="L9" s="10">
        <f>K9</f>
        <v>22</v>
      </c>
      <c r="M9" s="10">
        <v>863</v>
      </c>
      <c r="N9" s="10">
        <f>M9</f>
        <v>863</v>
      </c>
      <c r="O9" s="10">
        <v>0.47</v>
      </c>
      <c r="P9" s="10">
        <f>O9</f>
        <v>0.47</v>
      </c>
      <c r="Q9" s="20">
        <v>0.49579999999999996</v>
      </c>
      <c r="R9" s="11">
        <f>Q9</f>
        <v>0.49579999999999996</v>
      </c>
      <c r="S9" s="11">
        <f>I9/Q9</f>
        <v>1.658523598225091</v>
      </c>
      <c r="T9" s="11">
        <f>S9</f>
        <v>1.658523598225091</v>
      </c>
      <c r="U9" s="12">
        <v>3</v>
      </c>
    </row>
    <row r="10" spans="1:21">
      <c r="A10" s="9" t="s">
        <v>41</v>
      </c>
      <c r="B10" s="10" t="s">
        <v>100</v>
      </c>
      <c r="C10" s="10">
        <v>2236661004</v>
      </c>
      <c r="D10" s="9" t="s">
        <v>66</v>
      </c>
      <c r="E10" s="9" t="s">
        <v>67</v>
      </c>
      <c r="F10" s="9" t="s">
        <v>68</v>
      </c>
      <c r="G10" s="9" t="s">
        <v>173</v>
      </c>
      <c r="H10" s="10">
        <v>833294</v>
      </c>
      <c r="I10" s="11">
        <f>H10/1000000</f>
        <v>0.83329399999999998</v>
      </c>
      <c r="J10" s="11">
        <f>I10</f>
        <v>0.83329399999999998</v>
      </c>
      <c r="K10" s="10">
        <v>64</v>
      </c>
      <c r="L10" s="10">
        <f>K10</f>
        <v>64</v>
      </c>
      <c r="M10" s="10">
        <v>913</v>
      </c>
      <c r="N10" s="10">
        <f>M10</f>
        <v>913</v>
      </c>
      <c r="O10" s="10">
        <v>0.42</v>
      </c>
      <c r="P10" s="10">
        <f>O10</f>
        <v>0.42</v>
      </c>
      <c r="Q10" s="20">
        <v>0.6765000000000001</v>
      </c>
      <c r="R10" s="11">
        <f>Q10</f>
        <v>0.6765000000000001</v>
      </c>
      <c r="S10" s="11">
        <f>I10/Q10</f>
        <v>1.2317723577235771</v>
      </c>
      <c r="T10" s="11">
        <f>S10</f>
        <v>1.2317723577235771</v>
      </c>
      <c r="U10" s="12">
        <v>3</v>
      </c>
    </row>
    <row r="11" spans="1:21">
      <c r="A11" s="9" t="s">
        <v>51</v>
      </c>
      <c r="B11" s="10" t="s">
        <v>102</v>
      </c>
      <c r="C11" s="10">
        <v>2602042079</v>
      </c>
      <c r="D11" s="10" t="s">
        <v>66</v>
      </c>
      <c r="E11" s="10" t="s">
        <v>69</v>
      </c>
      <c r="F11" s="10" t="s">
        <v>75</v>
      </c>
      <c r="G11" s="9" t="s">
        <v>173</v>
      </c>
      <c r="H11" s="10">
        <v>884811</v>
      </c>
      <c r="I11" s="11">
        <f>H11/1000000</f>
        <v>0.88481100000000001</v>
      </c>
      <c r="J11" s="11">
        <f>I11</f>
        <v>0.88481100000000001</v>
      </c>
      <c r="K11" s="10">
        <v>51</v>
      </c>
      <c r="L11" s="10">
        <f>K11</f>
        <v>51</v>
      </c>
      <c r="M11" s="10">
        <v>953</v>
      </c>
      <c r="N11" s="10">
        <f>M11</f>
        <v>953</v>
      </c>
      <c r="O11" s="10">
        <v>0.46</v>
      </c>
      <c r="P11" s="10">
        <f>O11</f>
        <v>0.46</v>
      </c>
      <c r="Q11" s="20">
        <v>0.60219999999999996</v>
      </c>
      <c r="R11" s="11">
        <f>Q11</f>
        <v>0.60219999999999996</v>
      </c>
      <c r="S11" s="11">
        <f>I11/Q11</f>
        <v>1.4692975755562938</v>
      </c>
      <c r="T11" s="11">
        <f>S11</f>
        <v>1.4692975755562938</v>
      </c>
      <c r="U11" s="12">
        <v>6</v>
      </c>
    </row>
    <row r="12" spans="1:21">
      <c r="A12" s="9" t="s">
        <v>52</v>
      </c>
      <c r="B12" s="10" t="s">
        <v>103</v>
      </c>
      <c r="C12" s="10">
        <v>2606217190</v>
      </c>
      <c r="D12" s="10" t="s">
        <v>66</v>
      </c>
      <c r="E12" s="10" t="s">
        <v>69</v>
      </c>
      <c r="F12" s="10" t="s">
        <v>88</v>
      </c>
      <c r="G12" s="9" t="s">
        <v>173</v>
      </c>
      <c r="H12" s="10">
        <v>1347568</v>
      </c>
      <c r="I12" s="11">
        <f>H12/1000000</f>
        <v>1.3475680000000001</v>
      </c>
      <c r="J12" s="11">
        <f>I12</f>
        <v>1.3475680000000001</v>
      </c>
      <c r="K12" s="10">
        <v>35</v>
      </c>
      <c r="L12" s="10">
        <f>K12</f>
        <v>35</v>
      </c>
      <c r="M12" s="10">
        <v>1386</v>
      </c>
      <c r="N12" s="10">
        <f>M12</f>
        <v>1386</v>
      </c>
      <c r="O12" s="10">
        <v>0.46</v>
      </c>
      <c r="P12" s="10">
        <f>O12</f>
        <v>0.46</v>
      </c>
      <c r="Q12" s="20">
        <v>0.86970000000000003</v>
      </c>
      <c r="R12" s="11">
        <f>Q12</f>
        <v>0.86970000000000003</v>
      </c>
      <c r="S12" s="11">
        <f>I12/Q12</f>
        <v>1.5494630332298494</v>
      </c>
      <c r="T12" s="11">
        <f>S12</f>
        <v>1.5494630332298494</v>
      </c>
      <c r="U12" s="12">
        <v>6</v>
      </c>
    </row>
    <row r="13" spans="1:21">
      <c r="A13" s="9" t="s">
        <v>53</v>
      </c>
      <c r="B13" s="10" t="s">
        <v>104</v>
      </c>
      <c r="C13" s="10">
        <v>2545555832</v>
      </c>
      <c r="D13" s="9" t="s">
        <v>66</v>
      </c>
      <c r="E13" s="9" t="s">
        <v>69</v>
      </c>
      <c r="F13" s="9" t="s">
        <v>75</v>
      </c>
      <c r="G13" s="9" t="s">
        <v>173</v>
      </c>
      <c r="H13" s="10">
        <v>783186</v>
      </c>
      <c r="I13" s="11">
        <f>H13/1000000</f>
        <v>0.78318600000000005</v>
      </c>
      <c r="J13" s="11">
        <f>I13</f>
        <v>0.78318600000000005</v>
      </c>
      <c r="K13" s="10">
        <v>54</v>
      </c>
      <c r="L13" s="10">
        <f>K13</f>
        <v>54</v>
      </c>
      <c r="M13" s="10">
        <v>848</v>
      </c>
      <c r="N13" s="10">
        <f>M13</f>
        <v>848</v>
      </c>
      <c r="O13" s="10">
        <v>0.45</v>
      </c>
      <c r="P13" s="10">
        <f>O13</f>
        <v>0.45</v>
      </c>
      <c r="Q13" s="20">
        <v>0.50840000000000007</v>
      </c>
      <c r="R13" s="11">
        <f>Q13</f>
        <v>0.50840000000000007</v>
      </c>
      <c r="S13" s="11">
        <f>I13/Q13</f>
        <v>1.5404917387883554</v>
      </c>
      <c r="T13" s="11">
        <f>S13</f>
        <v>1.5404917387883554</v>
      </c>
      <c r="U13" s="12">
        <v>6</v>
      </c>
    </row>
    <row r="14" spans="1:21">
      <c r="A14" s="9" t="s">
        <v>138</v>
      </c>
      <c r="B14" s="10" t="s">
        <v>187</v>
      </c>
      <c r="C14" s="10">
        <v>2619619040</v>
      </c>
      <c r="D14" s="10" t="s">
        <v>80</v>
      </c>
      <c r="E14" s="10" t="s">
        <v>83</v>
      </c>
      <c r="F14" s="10" t="s">
        <v>139</v>
      </c>
      <c r="G14" s="9" t="s">
        <v>173</v>
      </c>
      <c r="H14" s="10">
        <v>427469</v>
      </c>
      <c r="I14" s="11">
        <f>H14/1000000</f>
        <v>0.42746899999999999</v>
      </c>
      <c r="J14" s="11">
        <f>I14</f>
        <v>0.42746899999999999</v>
      </c>
      <c r="K14" s="10">
        <v>42</v>
      </c>
      <c r="L14" s="10">
        <f>K14</f>
        <v>42</v>
      </c>
      <c r="M14" s="10">
        <v>457</v>
      </c>
      <c r="N14" s="10">
        <f>M14</f>
        <v>457</v>
      </c>
      <c r="O14" s="10">
        <v>0.52</v>
      </c>
      <c r="P14" s="10">
        <f>O14</f>
        <v>0.52</v>
      </c>
      <c r="Q14" s="20">
        <v>0.18909999999999999</v>
      </c>
      <c r="R14" s="11">
        <f>Q14</f>
        <v>0.18909999999999999</v>
      </c>
      <c r="S14" s="11">
        <f>I14/Q14</f>
        <v>2.260544685351666</v>
      </c>
      <c r="T14" s="11">
        <f>S14</f>
        <v>2.260544685351666</v>
      </c>
      <c r="U14" s="12">
        <v>7</v>
      </c>
    </row>
    <row r="15" spans="1:21">
      <c r="A15" s="9" t="s">
        <v>55</v>
      </c>
      <c r="B15" s="10" t="s">
        <v>106</v>
      </c>
      <c r="C15" s="10">
        <v>2603880161</v>
      </c>
      <c r="D15" s="10" t="s">
        <v>85</v>
      </c>
      <c r="E15" s="10" t="s">
        <v>86</v>
      </c>
      <c r="F15" s="10" t="s">
        <v>89</v>
      </c>
      <c r="G15" s="9" t="s">
        <v>173</v>
      </c>
      <c r="H15" s="10">
        <v>985902</v>
      </c>
      <c r="I15" s="11">
        <f>H15/1000000</f>
        <v>0.98590199999999995</v>
      </c>
      <c r="J15" s="11">
        <f>I15</f>
        <v>0.98590199999999995</v>
      </c>
      <c r="K15" s="10">
        <v>27</v>
      </c>
      <c r="L15" s="10">
        <f>K15</f>
        <v>27</v>
      </c>
      <c r="M15" s="10">
        <v>1007</v>
      </c>
      <c r="N15" s="10">
        <f>M15</f>
        <v>1007</v>
      </c>
      <c r="O15" s="10">
        <v>0.49</v>
      </c>
      <c r="P15" s="10">
        <f>O15</f>
        <v>0.49</v>
      </c>
      <c r="Q15" s="20">
        <v>0.87390000000000001</v>
      </c>
      <c r="R15" s="11">
        <f>Q15</f>
        <v>0.87390000000000001</v>
      </c>
      <c r="S15" s="11">
        <f>I15/Q15</f>
        <v>1.1281634054239615</v>
      </c>
      <c r="T15" s="11">
        <f>S15</f>
        <v>1.1281634054239615</v>
      </c>
      <c r="U15" s="12">
        <v>6</v>
      </c>
    </row>
    <row r="16" spans="1:21">
      <c r="A16" s="9" t="s">
        <v>56</v>
      </c>
      <c r="B16" s="10" t="s">
        <v>107</v>
      </c>
      <c r="C16" s="10">
        <v>2519899769</v>
      </c>
      <c r="D16" s="9" t="s">
        <v>66</v>
      </c>
      <c r="E16" s="9" t="s">
        <v>69</v>
      </c>
      <c r="F16" s="9" t="s">
        <v>70</v>
      </c>
      <c r="G16" s="9" t="s">
        <v>173</v>
      </c>
      <c r="H16" s="10">
        <v>1381617</v>
      </c>
      <c r="I16" s="11">
        <f>H16/1000000</f>
        <v>1.3816170000000001</v>
      </c>
      <c r="J16" s="11">
        <f>I16</f>
        <v>1.3816170000000001</v>
      </c>
      <c r="K16" s="10">
        <v>103</v>
      </c>
      <c r="L16" s="10">
        <f>K16</f>
        <v>103</v>
      </c>
      <c r="M16" s="10">
        <v>1579</v>
      </c>
      <c r="N16" s="10">
        <f>M16</f>
        <v>1579</v>
      </c>
      <c r="O16" s="10">
        <v>0.44</v>
      </c>
      <c r="P16" s="10">
        <f>O16</f>
        <v>0.44</v>
      </c>
      <c r="Q16" s="20">
        <v>0.80390000000000006</v>
      </c>
      <c r="R16" s="11">
        <f>Q16</f>
        <v>0.80390000000000006</v>
      </c>
      <c r="S16" s="11">
        <f>I16/Q16</f>
        <v>1.718642866028113</v>
      </c>
      <c r="T16" s="11">
        <f>S16</f>
        <v>1.718642866028113</v>
      </c>
      <c r="U16" s="12">
        <v>6</v>
      </c>
    </row>
    <row r="17" spans="1:21">
      <c r="A17" s="9" t="s">
        <v>57</v>
      </c>
      <c r="B17" s="10" t="s">
        <v>108</v>
      </c>
      <c r="C17" s="10">
        <v>2524023189</v>
      </c>
      <c r="D17" s="9" t="s">
        <v>66</v>
      </c>
      <c r="E17" s="9" t="s">
        <v>67</v>
      </c>
      <c r="F17" s="9" t="s">
        <v>79</v>
      </c>
      <c r="G17" s="9" t="s">
        <v>173</v>
      </c>
      <c r="H17" s="10">
        <v>1154578</v>
      </c>
      <c r="I17" s="11">
        <f>H17/1000000</f>
        <v>1.1545780000000001</v>
      </c>
      <c r="J17" s="11">
        <f>I17</f>
        <v>1.1545780000000001</v>
      </c>
      <c r="K17" s="10">
        <v>30</v>
      </c>
      <c r="L17" s="10">
        <f>K17</f>
        <v>30</v>
      </c>
      <c r="M17" s="10">
        <v>1214</v>
      </c>
      <c r="N17" s="10">
        <f>M17</f>
        <v>1214</v>
      </c>
      <c r="O17" s="10">
        <v>0.44</v>
      </c>
      <c r="P17" s="10">
        <f>O17</f>
        <v>0.44</v>
      </c>
      <c r="Q17" s="20">
        <v>0.75209999999999999</v>
      </c>
      <c r="R17" s="11">
        <f>Q17</f>
        <v>0.75209999999999999</v>
      </c>
      <c r="S17" s="11">
        <f>I17/Q17</f>
        <v>1.5351389442893233</v>
      </c>
      <c r="T17" s="11">
        <f>S17</f>
        <v>1.5351389442893233</v>
      </c>
      <c r="U17" s="12">
        <v>6</v>
      </c>
    </row>
    <row r="18" spans="1:21">
      <c r="A18" s="9" t="s">
        <v>42</v>
      </c>
      <c r="B18" s="10" t="s">
        <v>109</v>
      </c>
      <c r="C18" s="10">
        <v>2236661005</v>
      </c>
      <c r="D18" s="9" t="s">
        <v>66</v>
      </c>
      <c r="E18" s="9" t="s">
        <v>69</v>
      </c>
      <c r="F18" s="9" t="s">
        <v>70</v>
      </c>
      <c r="G18" s="9" t="s">
        <v>173</v>
      </c>
      <c r="H18" s="10">
        <v>1286658</v>
      </c>
      <c r="I18" s="11">
        <f>H18/1000000</f>
        <v>1.2866580000000001</v>
      </c>
      <c r="J18" s="11">
        <f>I18</f>
        <v>1.2866580000000001</v>
      </c>
      <c r="K18" s="10">
        <v>23</v>
      </c>
      <c r="L18" s="10">
        <f>K18</f>
        <v>23</v>
      </c>
      <c r="M18" s="10">
        <v>1341</v>
      </c>
      <c r="N18" s="10">
        <f>M18</f>
        <v>1341</v>
      </c>
      <c r="O18" s="10">
        <v>0.46</v>
      </c>
      <c r="P18" s="10">
        <f>O18</f>
        <v>0.46</v>
      </c>
      <c r="Q18" s="20">
        <v>0.87980000000000003</v>
      </c>
      <c r="R18" s="11">
        <f>Q18</f>
        <v>0.87980000000000003</v>
      </c>
      <c r="S18" s="11">
        <f>I18/Q18</f>
        <v>1.462443737213003</v>
      </c>
      <c r="T18" s="11">
        <f>S18</f>
        <v>1.462443737213003</v>
      </c>
      <c r="U18" s="12">
        <v>3</v>
      </c>
    </row>
    <row r="19" spans="1:21">
      <c r="A19" s="9" t="s">
        <v>58</v>
      </c>
      <c r="B19" s="10" t="s">
        <v>110</v>
      </c>
      <c r="C19" s="10">
        <v>2606217199</v>
      </c>
      <c r="D19" s="10" t="s">
        <v>66</v>
      </c>
      <c r="E19" s="10" t="s">
        <v>69</v>
      </c>
      <c r="F19" s="10" t="s">
        <v>88</v>
      </c>
      <c r="G19" s="9" t="s">
        <v>173</v>
      </c>
      <c r="H19" s="10">
        <v>1412935</v>
      </c>
      <c r="I19" s="11">
        <f>H19/1000000</f>
        <v>1.4129350000000001</v>
      </c>
      <c r="J19" s="11">
        <f>I19</f>
        <v>1.4129350000000001</v>
      </c>
      <c r="K19" s="10">
        <v>35</v>
      </c>
      <c r="L19" s="10">
        <f>K19</f>
        <v>35</v>
      </c>
      <c r="M19" s="10">
        <v>1438</v>
      </c>
      <c r="N19" s="10">
        <f>M19</f>
        <v>1438</v>
      </c>
      <c r="O19" s="10">
        <v>0.46</v>
      </c>
      <c r="P19" s="10">
        <f>O19</f>
        <v>0.46</v>
      </c>
      <c r="Q19" s="20">
        <v>0.85709999999999997</v>
      </c>
      <c r="R19" s="11">
        <f>Q19</f>
        <v>0.85709999999999997</v>
      </c>
      <c r="S19" s="11">
        <f>I19/Q19</f>
        <v>1.6485065919962667</v>
      </c>
      <c r="T19" s="11">
        <f>S19</f>
        <v>1.6485065919962667</v>
      </c>
      <c r="U19" s="12">
        <v>6</v>
      </c>
    </row>
    <row r="20" spans="1:21">
      <c r="A20" s="9" t="s">
        <v>43</v>
      </c>
      <c r="B20" s="10" t="s">
        <v>111</v>
      </c>
      <c r="C20" s="10">
        <v>2236661006</v>
      </c>
      <c r="D20" s="9" t="s">
        <v>66</v>
      </c>
      <c r="E20" s="9" t="s">
        <v>67</v>
      </c>
      <c r="F20" s="9" t="s">
        <v>68</v>
      </c>
      <c r="G20" s="9" t="s">
        <v>173</v>
      </c>
      <c r="H20" s="10">
        <v>944397</v>
      </c>
      <c r="I20" s="11">
        <f>H20/1000000</f>
        <v>0.94439700000000004</v>
      </c>
      <c r="J20" s="11">
        <f>I20</f>
        <v>0.94439700000000004</v>
      </c>
      <c r="K20" s="10">
        <v>54</v>
      </c>
      <c r="L20" s="10">
        <f>K20</f>
        <v>54</v>
      </c>
      <c r="M20" s="10">
        <v>1037</v>
      </c>
      <c r="N20" s="10">
        <f>M20</f>
        <v>1037</v>
      </c>
      <c r="O20" s="10">
        <v>0.41</v>
      </c>
      <c r="P20" s="10">
        <f>O20</f>
        <v>0.41</v>
      </c>
      <c r="Q20" s="20">
        <v>0.69040000000000001</v>
      </c>
      <c r="R20" s="11">
        <f>Q20</f>
        <v>0.69040000000000001</v>
      </c>
      <c r="S20" s="11">
        <f>I20/Q20</f>
        <v>1.3678983198146002</v>
      </c>
      <c r="T20" s="11">
        <f>S20</f>
        <v>1.3678983198146002</v>
      </c>
      <c r="U20" s="12">
        <v>3</v>
      </c>
    </row>
    <row r="21" spans="1:21">
      <c r="A21" s="9" t="s">
        <v>44</v>
      </c>
      <c r="B21" s="10" t="s">
        <v>112</v>
      </c>
      <c r="C21" s="10">
        <v>2236661007</v>
      </c>
      <c r="D21" s="9" t="s">
        <v>66</v>
      </c>
      <c r="E21" s="9" t="s">
        <v>69</v>
      </c>
      <c r="F21" s="9" t="s">
        <v>74</v>
      </c>
      <c r="G21" s="9" t="s">
        <v>173</v>
      </c>
      <c r="H21" s="10">
        <v>1138490</v>
      </c>
      <c r="I21" s="11">
        <f>H21/1000000</f>
        <v>1.13849</v>
      </c>
      <c r="J21" s="11">
        <f>I21</f>
        <v>1.13849</v>
      </c>
      <c r="K21" s="10">
        <v>43</v>
      </c>
      <c r="L21" s="10">
        <f>K21</f>
        <v>43</v>
      </c>
      <c r="M21" s="10">
        <v>1238</v>
      </c>
      <c r="N21" s="10">
        <f>M21</f>
        <v>1238</v>
      </c>
      <c r="O21" s="10">
        <v>0.48</v>
      </c>
      <c r="P21" s="10">
        <f>O21</f>
        <v>0.48</v>
      </c>
      <c r="Q21" s="20">
        <v>0.78150000000000008</v>
      </c>
      <c r="R21" s="11">
        <f>Q21</f>
        <v>0.78150000000000008</v>
      </c>
      <c r="S21" s="11">
        <f>I21/Q21</f>
        <v>1.4568010236724247</v>
      </c>
      <c r="T21" s="11">
        <f>S21</f>
        <v>1.4568010236724247</v>
      </c>
      <c r="U21" s="12">
        <v>3</v>
      </c>
    </row>
    <row r="22" spans="1:21">
      <c r="A22" s="9" t="s">
        <v>45</v>
      </c>
      <c r="B22" s="10" t="s">
        <v>113</v>
      </c>
      <c r="C22" s="10">
        <v>2236876028</v>
      </c>
      <c r="D22" s="9" t="s">
        <v>66</v>
      </c>
      <c r="E22" s="9" t="s">
        <v>67</v>
      </c>
      <c r="F22" s="9" t="s">
        <v>68</v>
      </c>
      <c r="G22" s="9" t="s">
        <v>173</v>
      </c>
      <c r="H22" s="10">
        <v>660403</v>
      </c>
      <c r="I22" s="11">
        <f>H22/1000000</f>
        <v>0.66040299999999996</v>
      </c>
      <c r="J22" s="11">
        <f>I22</f>
        <v>0.66040299999999996</v>
      </c>
      <c r="K22" s="10">
        <v>66</v>
      </c>
      <c r="L22" s="10">
        <f>K22</f>
        <v>66</v>
      </c>
      <c r="M22" s="10">
        <v>736</v>
      </c>
      <c r="N22" s="10">
        <f>M22</f>
        <v>736</v>
      </c>
      <c r="O22" s="10">
        <v>0.41</v>
      </c>
      <c r="P22" s="10">
        <f>O22</f>
        <v>0.41</v>
      </c>
      <c r="Q22" s="20">
        <v>0.44450000000000001</v>
      </c>
      <c r="R22" s="11">
        <f>Q22</f>
        <v>0.44450000000000001</v>
      </c>
      <c r="S22" s="11">
        <f>I22/Q22</f>
        <v>1.4857210348706411</v>
      </c>
      <c r="T22" s="11">
        <f>S22</f>
        <v>1.4857210348706411</v>
      </c>
      <c r="U22" s="12">
        <v>3</v>
      </c>
    </row>
    <row r="23" spans="1:21">
      <c r="A23" s="10" t="s">
        <v>124</v>
      </c>
      <c r="B23" s="10" t="s">
        <v>124</v>
      </c>
      <c r="C23" s="10"/>
      <c r="D23" s="9" t="s">
        <v>66</v>
      </c>
      <c r="E23" s="9" t="s">
        <v>67</v>
      </c>
      <c r="F23" s="9" t="s">
        <v>68</v>
      </c>
      <c r="G23" s="9" t="s">
        <v>174</v>
      </c>
      <c r="H23" s="10">
        <v>523140</v>
      </c>
      <c r="I23" s="11">
        <f>H23/1000000</f>
        <v>0.52314000000000005</v>
      </c>
      <c r="J23" s="11">
        <f>I23</f>
        <v>0.52314000000000005</v>
      </c>
      <c r="K23" s="10">
        <v>31</v>
      </c>
      <c r="L23" s="10">
        <f>K23</f>
        <v>31</v>
      </c>
      <c r="M23" s="10">
        <v>551</v>
      </c>
      <c r="N23" s="10">
        <f>M23</f>
        <v>551</v>
      </c>
      <c r="O23" s="11">
        <v>0.42059999999999997</v>
      </c>
      <c r="P23" s="10">
        <f>O23</f>
        <v>0.42059999999999997</v>
      </c>
      <c r="Q23" s="20">
        <v>0.37819999999999998</v>
      </c>
      <c r="R23" s="11">
        <f>Q23</f>
        <v>0.37819999999999998</v>
      </c>
      <c r="S23" s="11">
        <f>I23/Q23</f>
        <v>1.3832363828662086</v>
      </c>
      <c r="T23" s="11">
        <f>S23</f>
        <v>1.3832363828662086</v>
      </c>
      <c r="U23" s="12">
        <v>4</v>
      </c>
    </row>
    <row r="24" spans="1:21">
      <c r="A24" s="10" t="s">
        <v>125</v>
      </c>
      <c r="B24" s="10" t="s">
        <v>125</v>
      </c>
      <c r="C24" s="10"/>
      <c r="D24" s="9" t="s">
        <v>66</v>
      </c>
      <c r="E24" s="9" t="s">
        <v>67</v>
      </c>
      <c r="F24" s="9" t="s">
        <v>68</v>
      </c>
      <c r="G24" s="9" t="s">
        <v>174</v>
      </c>
      <c r="H24" s="10">
        <v>974886</v>
      </c>
      <c r="I24" s="11">
        <f>H24/1000000</f>
        <v>0.97488600000000003</v>
      </c>
      <c r="J24" s="11">
        <f>I24</f>
        <v>0.97488600000000003</v>
      </c>
      <c r="K24" s="10">
        <v>66</v>
      </c>
      <c r="L24" s="10">
        <f>K24</f>
        <v>66</v>
      </c>
      <c r="M24" s="10">
        <v>1004</v>
      </c>
      <c r="N24" s="10">
        <f>M24</f>
        <v>1004</v>
      </c>
      <c r="O24" s="11">
        <v>0.4042</v>
      </c>
      <c r="P24" s="10">
        <f>O24</f>
        <v>0.4042</v>
      </c>
      <c r="Q24" s="20">
        <v>0.51119999999999999</v>
      </c>
      <c r="R24" s="11">
        <f>Q24</f>
        <v>0.51119999999999999</v>
      </c>
      <c r="S24" s="11">
        <f>I24/Q24</f>
        <v>1.9070539906103288</v>
      </c>
      <c r="T24" s="11">
        <f>S24</f>
        <v>1.9070539906103288</v>
      </c>
      <c r="U24" s="12">
        <v>4</v>
      </c>
    </row>
    <row r="25" spans="1:21">
      <c r="A25" s="10" t="s">
        <v>119</v>
      </c>
      <c r="B25" s="10" t="s">
        <v>119</v>
      </c>
      <c r="C25" s="10"/>
      <c r="D25" s="10" t="s">
        <v>181</v>
      </c>
      <c r="E25" s="10" t="s">
        <v>176</v>
      </c>
      <c r="F25" s="10" t="s">
        <v>176</v>
      </c>
      <c r="G25" s="9" t="s">
        <v>182</v>
      </c>
      <c r="H25" s="10">
        <v>856463</v>
      </c>
      <c r="I25" s="11">
        <f>H25/1000000</f>
        <v>0.85646299999999997</v>
      </c>
      <c r="J25" s="11">
        <f>I25</f>
        <v>0.85646299999999997</v>
      </c>
      <c r="K25" s="10">
        <v>36</v>
      </c>
      <c r="L25" s="10">
        <f>K25</f>
        <v>36</v>
      </c>
      <c r="M25" s="10">
        <v>873</v>
      </c>
      <c r="N25" s="10">
        <f>M25</f>
        <v>873</v>
      </c>
      <c r="O25" s="11">
        <v>0.61639999999999995</v>
      </c>
      <c r="P25" s="10">
        <f>O25</f>
        <v>0.61639999999999995</v>
      </c>
      <c r="Q25" s="20">
        <v>0.68909999999999993</v>
      </c>
      <c r="R25" s="11">
        <f>Q25</f>
        <v>0.68909999999999993</v>
      </c>
      <c r="S25" s="11">
        <f>I25/Q25</f>
        <v>1.2428718618487884</v>
      </c>
      <c r="T25" s="11">
        <f>S25</f>
        <v>1.2428718618487884</v>
      </c>
      <c r="U25" s="12">
        <v>4</v>
      </c>
    </row>
    <row r="26" spans="1:21">
      <c r="A26" s="10" t="s">
        <v>120</v>
      </c>
      <c r="B26" s="10" t="s">
        <v>120</v>
      </c>
      <c r="C26" s="10"/>
      <c r="D26" s="10" t="s">
        <v>181</v>
      </c>
      <c r="E26" s="10" t="s">
        <v>176</v>
      </c>
      <c r="F26" s="10" t="s">
        <v>176</v>
      </c>
      <c r="G26" s="9" t="s">
        <v>182</v>
      </c>
      <c r="H26" s="10">
        <v>1083653</v>
      </c>
      <c r="I26" s="11">
        <f>H26/1000000</f>
        <v>1.083653</v>
      </c>
      <c r="J26" s="11">
        <f>I26</f>
        <v>1.083653</v>
      </c>
      <c r="K26" s="10">
        <v>15</v>
      </c>
      <c r="L26" s="10">
        <f>K26</f>
        <v>15</v>
      </c>
      <c r="M26" s="10">
        <v>1114</v>
      </c>
      <c r="N26" s="10">
        <f>M26</f>
        <v>1114</v>
      </c>
      <c r="O26" s="11">
        <v>0.59279999999999999</v>
      </c>
      <c r="P26" s="10">
        <f>O26</f>
        <v>0.59279999999999999</v>
      </c>
      <c r="Q26" s="20">
        <v>0.8992</v>
      </c>
      <c r="R26" s="11">
        <f>Q26</f>
        <v>0.8992</v>
      </c>
      <c r="S26" s="11">
        <f>I26/Q26</f>
        <v>1.2051301156583629</v>
      </c>
      <c r="T26" s="11">
        <f>S26</f>
        <v>1.2051301156583629</v>
      </c>
      <c r="U26" s="12">
        <v>4</v>
      </c>
    </row>
    <row r="27" spans="1:21">
      <c r="A27" s="10" t="s">
        <v>126</v>
      </c>
      <c r="B27" s="10" t="s">
        <v>126</v>
      </c>
      <c r="C27" s="10"/>
      <c r="D27" s="9" t="s">
        <v>66</v>
      </c>
      <c r="E27" s="9" t="s">
        <v>175</v>
      </c>
      <c r="F27" s="9" t="s">
        <v>176</v>
      </c>
      <c r="G27" s="9" t="s">
        <v>174</v>
      </c>
      <c r="H27" s="10">
        <v>979038</v>
      </c>
      <c r="I27" s="11">
        <f>H27/1000000</f>
        <v>0.97903799999999996</v>
      </c>
      <c r="J27" s="11">
        <f>I27</f>
        <v>0.97903799999999996</v>
      </c>
      <c r="K27" s="10">
        <v>95</v>
      </c>
      <c r="L27" s="10">
        <f>K27</f>
        <v>95</v>
      </c>
      <c r="M27" s="10">
        <v>1171</v>
      </c>
      <c r="N27" s="10">
        <f>M27</f>
        <v>1171</v>
      </c>
      <c r="O27" s="10"/>
      <c r="P27" s="10">
        <f>O27</f>
        <v>0</v>
      </c>
      <c r="Q27" s="20">
        <v>0.75670000000000004</v>
      </c>
      <c r="R27" s="11">
        <f>Q27</f>
        <v>0.75670000000000004</v>
      </c>
      <c r="S27" s="11">
        <f>I27/Q27</f>
        <v>1.2938258226509844</v>
      </c>
      <c r="T27" s="11">
        <f>S27</f>
        <v>1.2938258226509844</v>
      </c>
      <c r="U27" s="12">
        <v>5</v>
      </c>
    </row>
    <row r="28" spans="1:21">
      <c r="A28" s="10" t="s">
        <v>127</v>
      </c>
      <c r="B28" s="10" t="s">
        <v>127</v>
      </c>
      <c r="C28" s="10"/>
      <c r="D28" s="9" t="s">
        <v>80</v>
      </c>
      <c r="E28" s="9" t="s">
        <v>176</v>
      </c>
      <c r="F28" s="9" t="s">
        <v>176</v>
      </c>
      <c r="G28" s="10" t="s">
        <v>174</v>
      </c>
      <c r="H28" s="10">
        <v>1340901</v>
      </c>
      <c r="I28" s="11">
        <f>H28/1000000</f>
        <v>1.3409009999999999</v>
      </c>
      <c r="J28" s="11">
        <f>I28</f>
        <v>1.3409009999999999</v>
      </c>
      <c r="K28" s="10">
        <v>384</v>
      </c>
      <c r="L28" s="10">
        <f>K28</f>
        <v>384</v>
      </c>
      <c r="M28" s="10">
        <v>1849</v>
      </c>
      <c r="N28" s="10">
        <f>M28</f>
        <v>1849</v>
      </c>
      <c r="O28" s="10"/>
      <c r="P28" s="10">
        <f>O28</f>
        <v>0</v>
      </c>
      <c r="Q28" s="20">
        <v>0.71219999999999994</v>
      </c>
      <c r="R28" s="11">
        <f>Q28</f>
        <v>0.71219999999999994</v>
      </c>
      <c r="S28" s="11">
        <f>I28/Q28</f>
        <v>1.8827590564448189</v>
      </c>
      <c r="T28" s="11">
        <f>S28</f>
        <v>1.8827590564448189</v>
      </c>
      <c r="U28" s="12">
        <v>5</v>
      </c>
    </row>
    <row r="29" spans="1:21">
      <c r="A29" s="15" t="s">
        <v>130</v>
      </c>
      <c r="B29" s="15" t="s">
        <v>130</v>
      </c>
      <c r="C29" s="10">
        <v>2596583567</v>
      </c>
      <c r="D29" s="10" t="s">
        <v>131</v>
      </c>
      <c r="E29" s="9" t="s">
        <v>176</v>
      </c>
      <c r="F29" s="9" t="s">
        <v>176</v>
      </c>
      <c r="G29" s="10" t="s">
        <v>173</v>
      </c>
      <c r="H29" s="10">
        <v>2582396</v>
      </c>
      <c r="I29" s="11">
        <f>H29/1000000</f>
        <v>2.5823960000000001</v>
      </c>
      <c r="J29" s="11">
        <f>I29</f>
        <v>2.5823960000000001</v>
      </c>
      <c r="K29" s="10">
        <v>13</v>
      </c>
      <c r="L29" s="10">
        <f>K29</f>
        <v>13</v>
      </c>
      <c r="M29" s="10">
        <v>2415</v>
      </c>
      <c r="N29" s="10">
        <f>M29</f>
        <v>2415</v>
      </c>
      <c r="O29" s="10">
        <v>0.61</v>
      </c>
      <c r="P29" s="10">
        <f>O29</f>
        <v>0.61</v>
      </c>
      <c r="Q29" s="20">
        <v>0.84870000000000001</v>
      </c>
      <c r="R29" s="11">
        <f>Q29</f>
        <v>0.84870000000000001</v>
      </c>
      <c r="S29" s="11">
        <f>I29/Q29</f>
        <v>3.0427665841875813</v>
      </c>
      <c r="T29" s="11">
        <f>S29</f>
        <v>3.0427665841875813</v>
      </c>
      <c r="U29" s="12">
        <v>2</v>
      </c>
    </row>
    <row r="30" spans="1:21">
      <c r="A30" s="15" t="s">
        <v>129</v>
      </c>
      <c r="B30" s="15" t="s">
        <v>129</v>
      </c>
      <c r="C30" s="10">
        <v>2596583568</v>
      </c>
      <c r="D30" s="10" t="s">
        <v>66</v>
      </c>
      <c r="E30" s="10" t="s">
        <v>67</v>
      </c>
      <c r="F30" s="10" t="s">
        <v>132</v>
      </c>
      <c r="G30" s="9" t="s">
        <v>173</v>
      </c>
      <c r="H30" s="10">
        <v>1964596</v>
      </c>
      <c r="I30" s="11">
        <f>H30/1000000</f>
        <v>1.964596</v>
      </c>
      <c r="J30" s="11">
        <f>I30</f>
        <v>1.964596</v>
      </c>
      <c r="K30" s="10">
        <v>105</v>
      </c>
      <c r="L30" s="10">
        <f>K30</f>
        <v>105</v>
      </c>
      <c r="M30" s="10">
        <v>2108</v>
      </c>
      <c r="N30" s="10">
        <f>M30</f>
        <v>2108</v>
      </c>
      <c r="O30" s="10">
        <v>0.49</v>
      </c>
      <c r="P30" s="10">
        <f>O30</f>
        <v>0.49</v>
      </c>
      <c r="Q30" s="20">
        <v>0.72589999999999999</v>
      </c>
      <c r="R30" s="11">
        <f>Q30</f>
        <v>0.72589999999999999</v>
      </c>
      <c r="S30" s="11">
        <f>I30/Q30</f>
        <v>2.7064278826284611</v>
      </c>
      <c r="T30" s="11">
        <f>S30</f>
        <v>2.7064278826284611</v>
      </c>
      <c r="U30" s="12">
        <v>2</v>
      </c>
    </row>
    <row r="31" spans="1:21">
      <c r="A31" s="9" t="s">
        <v>140</v>
      </c>
      <c r="B31" s="10" t="s">
        <v>33</v>
      </c>
      <c r="C31" s="10">
        <v>2582580513</v>
      </c>
      <c r="D31" s="9" t="s">
        <v>183</v>
      </c>
      <c r="E31" s="9" t="s">
        <v>184</v>
      </c>
      <c r="F31" s="9" t="s">
        <v>185</v>
      </c>
      <c r="G31" s="9" t="s">
        <v>180</v>
      </c>
      <c r="H31" s="10">
        <v>2093635</v>
      </c>
      <c r="I31" s="11">
        <f>H31/1000000</f>
        <v>2.0936349999999999</v>
      </c>
      <c r="J31" s="11">
        <f>I31</f>
        <v>2.0936349999999999</v>
      </c>
      <c r="K31" s="10">
        <v>166</v>
      </c>
      <c r="L31" s="10">
        <f>K31</f>
        <v>166</v>
      </c>
      <c r="M31" s="10">
        <v>2148</v>
      </c>
      <c r="N31" s="10">
        <f>M31</f>
        <v>2148</v>
      </c>
      <c r="O31" s="10">
        <v>0.67</v>
      </c>
      <c r="P31" s="10">
        <f>O31</f>
        <v>0.67</v>
      </c>
      <c r="Q31" s="20">
        <v>0.64430000000000009</v>
      </c>
      <c r="R31" s="11">
        <f>Q31</f>
        <v>0.64430000000000009</v>
      </c>
      <c r="S31" s="11">
        <f>I31/Q31</f>
        <v>3.2494722955145114</v>
      </c>
      <c r="T31" s="11">
        <f>S31</f>
        <v>3.2494722955145114</v>
      </c>
      <c r="U31" s="12">
        <v>6</v>
      </c>
    </row>
    <row r="32" spans="1:21">
      <c r="A32" s="9" t="s">
        <v>141</v>
      </c>
      <c r="B32" s="10" t="s">
        <v>17</v>
      </c>
      <c r="C32" s="10">
        <v>2582580517</v>
      </c>
      <c r="D32" s="9" t="s">
        <v>80</v>
      </c>
      <c r="E32" s="9" t="s">
        <v>83</v>
      </c>
      <c r="F32" s="9" t="s">
        <v>176</v>
      </c>
      <c r="G32" s="9" t="s">
        <v>179</v>
      </c>
      <c r="H32" s="10">
        <v>1782609</v>
      </c>
      <c r="I32" s="11">
        <f>H32/1000000</f>
        <v>1.7826090000000001</v>
      </c>
      <c r="J32" s="11">
        <f>I32</f>
        <v>1.7826090000000001</v>
      </c>
      <c r="K32" s="10">
        <v>108</v>
      </c>
      <c r="L32" s="10">
        <f>K32</f>
        <v>108</v>
      </c>
      <c r="M32" s="10">
        <v>1884</v>
      </c>
      <c r="N32" s="10">
        <f>M32</f>
        <v>1884</v>
      </c>
      <c r="O32" s="10">
        <v>0.54</v>
      </c>
      <c r="P32" s="10">
        <f>O32</f>
        <v>0.54</v>
      </c>
      <c r="Q32" s="20">
        <v>0.80709999999999993</v>
      </c>
      <c r="R32" s="11">
        <f>Q32</f>
        <v>0.80709999999999993</v>
      </c>
      <c r="S32" s="11">
        <f>I32/Q32</f>
        <v>2.2086593978441336</v>
      </c>
      <c r="T32" s="11">
        <f>S32</f>
        <v>2.2086593978441336</v>
      </c>
      <c r="U32" s="12">
        <v>6</v>
      </c>
    </row>
    <row r="33" spans="1:21">
      <c r="A33" s="9" t="s">
        <v>142</v>
      </c>
      <c r="B33" s="10" t="s">
        <v>15</v>
      </c>
      <c r="C33" s="10">
        <v>2582580520</v>
      </c>
      <c r="D33" s="9" t="s">
        <v>80</v>
      </c>
      <c r="E33" s="9" t="s">
        <v>176</v>
      </c>
      <c r="F33" s="9" t="s">
        <v>176</v>
      </c>
      <c r="G33" s="9" t="s">
        <v>179</v>
      </c>
      <c r="H33" s="10">
        <v>1204534</v>
      </c>
      <c r="I33" s="11">
        <f>H33/1000000</f>
        <v>1.204534</v>
      </c>
      <c r="J33" s="11">
        <f>I33</f>
        <v>1.204534</v>
      </c>
      <c r="K33" s="10">
        <v>149</v>
      </c>
      <c r="L33" s="10">
        <f>K33</f>
        <v>149</v>
      </c>
      <c r="M33" s="10">
        <v>1363</v>
      </c>
      <c r="N33" s="10">
        <f>M33</f>
        <v>1363</v>
      </c>
      <c r="O33" s="10">
        <v>0.6</v>
      </c>
      <c r="P33" s="10">
        <f>O33</f>
        <v>0.6</v>
      </c>
      <c r="Q33" s="20">
        <v>0.62070000000000003</v>
      </c>
      <c r="R33" s="11">
        <f>Q33</f>
        <v>0.62070000000000003</v>
      </c>
      <c r="S33" s="11">
        <f>I33/Q33</f>
        <v>1.9406057676816497</v>
      </c>
      <c r="T33" s="11">
        <f>S33</f>
        <v>1.9406057676816497</v>
      </c>
      <c r="U33" s="12">
        <v>6</v>
      </c>
    </row>
    <row r="34" spans="1:21">
      <c r="A34" s="9" t="s">
        <v>143</v>
      </c>
      <c r="B34" s="10" t="s">
        <v>6</v>
      </c>
      <c r="C34" s="10">
        <v>2582580528</v>
      </c>
      <c r="D34" s="9" t="s">
        <v>66</v>
      </c>
      <c r="E34" s="9" t="s">
        <v>69</v>
      </c>
      <c r="F34" s="9" t="s">
        <v>176</v>
      </c>
      <c r="G34" s="9" t="s">
        <v>174</v>
      </c>
      <c r="H34" s="10">
        <v>911592</v>
      </c>
      <c r="I34" s="11">
        <f>H34/1000000</f>
        <v>0.91159199999999996</v>
      </c>
      <c r="J34" s="11">
        <f>I34</f>
        <v>0.91159199999999996</v>
      </c>
      <c r="K34" s="10">
        <v>40</v>
      </c>
      <c r="L34" s="10">
        <f>K34</f>
        <v>40</v>
      </c>
      <c r="M34" s="10">
        <v>977</v>
      </c>
      <c r="N34" s="10">
        <f>M34</f>
        <v>977</v>
      </c>
      <c r="O34" s="10">
        <v>0.45</v>
      </c>
      <c r="P34" s="10">
        <f>O34</f>
        <v>0.45</v>
      </c>
      <c r="Q34" s="20">
        <v>0.63700000000000001</v>
      </c>
      <c r="R34" s="11">
        <f>Q34</f>
        <v>0.63700000000000001</v>
      </c>
      <c r="S34" s="11">
        <f>I34/Q34</f>
        <v>1.4310706436420721</v>
      </c>
      <c r="T34" s="11">
        <f>S34</f>
        <v>1.4310706436420721</v>
      </c>
      <c r="U34" s="12">
        <v>6</v>
      </c>
    </row>
    <row r="35" spans="1:21">
      <c r="A35" s="9" t="s">
        <v>144</v>
      </c>
      <c r="B35" s="10" t="s">
        <v>29</v>
      </c>
      <c r="C35" s="10">
        <v>2582580530</v>
      </c>
      <c r="D35" s="9" t="s">
        <v>80</v>
      </c>
      <c r="E35" s="9" t="s">
        <v>176</v>
      </c>
      <c r="F35" s="9" t="s">
        <v>176</v>
      </c>
      <c r="G35" s="9" t="s">
        <v>179</v>
      </c>
      <c r="H35" s="10">
        <v>1498931</v>
      </c>
      <c r="I35" s="11">
        <f>H35/1000000</f>
        <v>1.498931</v>
      </c>
      <c r="J35" s="11">
        <f>I35</f>
        <v>1.498931</v>
      </c>
      <c r="K35" s="10">
        <v>150</v>
      </c>
      <c r="L35" s="10">
        <f>K35</f>
        <v>150</v>
      </c>
      <c r="M35" s="10">
        <v>1632</v>
      </c>
      <c r="N35" s="10">
        <f>M35</f>
        <v>1632</v>
      </c>
      <c r="O35" s="10">
        <v>0.51</v>
      </c>
      <c r="P35" s="10">
        <f>O35</f>
        <v>0.51</v>
      </c>
      <c r="Q35" s="20">
        <v>0.6604000000000001</v>
      </c>
      <c r="R35" s="11">
        <f>Q35</f>
        <v>0.6604000000000001</v>
      </c>
      <c r="S35" s="11">
        <f>I35/Q35</f>
        <v>2.2697319806178071</v>
      </c>
      <c r="T35" s="11">
        <f>S35</f>
        <v>2.2697319806178071</v>
      </c>
      <c r="U35" s="12">
        <v>6</v>
      </c>
    </row>
    <row r="36" spans="1:21">
      <c r="A36" s="9" t="s">
        <v>145</v>
      </c>
      <c r="B36" s="10" t="s">
        <v>31</v>
      </c>
      <c r="C36" s="10">
        <v>2582580539</v>
      </c>
      <c r="D36" s="9" t="s">
        <v>80</v>
      </c>
      <c r="E36" s="9" t="s">
        <v>83</v>
      </c>
      <c r="F36" s="9" t="s">
        <v>176</v>
      </c>
      <c r="G36" s="9" t="s">
        <v>179</v>
      </c>
      <c r="H36" s="10">
        <v>1793743</v>
      </c>
      <c r="I36" s="11">
        <f>H36/1000000</f>
        <v>1.7937430000000001</v>
      </c>
      <c r="J36" s="11">
        <f>I36</f>
        <v>1.7937430000000001</v>
      </c>
      <c r="K36" s="10">
        <v>94</v>
      </c>
      <c r="L36" s="10">
        <f>K36</f>
        <v>94</v>
      </c>
      <c r="M36" s="10">
        <v>1915</v>
      </c>
      <c r="N36" s="10">
        <f>M36</f>
        <v>1915</v>
      </c>
      <c r="O36" s="10">
        <v>0.51</v>
      </c>
      <c r="P36" s="10">
        <f>O36</f>
        <v>0.51</v>
      </c>
      <c r="Q36" s="20">
        <v>0.80640000000000001</v>
      </c>
      <c r="R36" s="11">
        <f>Q36</f>
        <v>0.80640000000000001</v>
      </c>
      <c r="S36" s="11">
        <f>I36/Q36</f>
        <v>2.2243836805555555</v>
      </c>
      <c r="T36" s="11">
        <f>S36</f>
        <v>2.2243836805555555</v>
      </c>
      <c r="U36" s="12">
        <v>6</v>
      </c>
    </row>
    <row r="37" spans="1:21">
      <c r="A37" s="9" t="s">
        <v>146</v>
      </c>
      <c r="B37" s="10" t="s">
        <v>18</v>
      </c>
      <c r="C37" s="10">
        <v>2582580544</v>
      </c>
      <c r="D37" s="10" t="s">
        <v>80</v>
      </c>
      <c r="E37" s="9" t="s">
        <v>176</v>
      </c>
      <c r="F37" s="9" t="s">
        <v>176</v>
      </c>
      <c r="G37" s="9" t="s">
        <v>179</v>
      </c>
      <c r="H37" s="10">
        <v>2350389</v>
      </c>
      <c r="I37" s="11">
        <f>H37/1000000</f>
        <v>2.3503889999999998</v>
      </c>
      <c r="J37" s="11">
        <f>I37</f>
        <v>2.3503889999999998</v>
      </c>
      <c r="K37" s="10">
        <v>135</v>
      </c>
      <c r="L37" s="10">
        <f>K37</f>
        <v>135</v>
      </c>
      <c r="M37" s="10">
        <v>2379</v>
      </c>
      <c r="N37" s="10">
        <f>M37</f>
        <v>2379</v>
      </c>
      <c r="O37" s="10">
        <v>0.67</v>
      </c>
      <c r="P37" s="10">
        <f>O37</f>
        <v>0.67</v>
      </c>
      <c r="Q37" s="20">
        <v>0.9104000000000001</v>
      </c>
      <c r="R37" s="11">
        <f>Q37</f>
        <v>0.9104000000000001</v>
      </c>
      <c r="S37" s="11">
        <f>I37/Q37</f>
        <v>2.5817102372583474</v>
      </c>
      <c r="T37" s="11">
        <f>S37</f>
        <v>2.5817102372583474</v>
      </c>
      <c r="U37" s="12">
        <v>6</v>
      </c>
    </row>
    <row r="38" spans="1:21">
      <c r="A38" s="9" t="s">
        <v>147</v>
      </c>
      <c r="B38" s="10" t="s">
        <v>22</v>
      </c>
      <c r="C38" s="10">
        <v>2582580550</v>
      </c>
      <c r="D38" s="9" t="s">
        <v>66</v>
      </c>
      <c r="E38" s="9" t="s">
        <v>69</v>
      </c>
      <c r="F38" s="9" t="s">
        <v>176</v>
      </c>
      <c r="G38" s="9" t="s">
        <v>174</v>
      </c>
      <c r="H38" s="10">
        <v>1366118</v>
      </c>
      <c r="I38" s="11">
        <f>H38/1000000</f>
        <v>1.3661179999999999</v>
      </c>
      <c r="J38" s="11">
        <f>I38</f>
        <v>1.3661179999999999</v>
      </c>
      <c r="K38" s="10">
        <v>60</v>
      </c>
      <c r="L38" s="10">
        <f>K38</f>
        <v>60</v>
      </c>
      <c r="M38" s="10">
        <v>1427</v>
      </c>
      <c r="N38" s="10">
        <f>M38</f>
        <v>1427</v>
      </c>
      <c r="O38" s="10">
        <v>0.47</v>
      </c>
      <c r="P38" s="10">
        <f>O38</f>
        <v>0.47</v>
      </c>
      <c r="Q38" s="20">
        <v>0.81790000000000007</v>
      </c>
      <c r="R38" s="11">
        <f>Q38</f>
        <v>0.81790000000000007</v>
      </c>
      <c r="S38" s="11">
        <f>I38/Q38</f>
        <v>1.6702750947548597</v>
      </c>
      <c r="T38" s="11">
        <f>S38</f>
        <v>1.6702750947548597</v>
      </c>
      <c r="U38" s="12">
        <v>6</v>
      </c>
    </row>
    <row r="39" spans="1:21">
      <c r="A39" s="9" t="s">
        <v>148</v>
      </c>
      <c r="B39" s="10" t="s">
        <v>27</v>
      </c>
      <c r="C39" s="10">
        <v>2582580553</v>
      </c>
      <c r="D39" s="10" t="s">
        <v>85</v>
      </c>
      <c r="E39" s="10" t="s">
        <v>86</v>
      </c>
      <c r="F39" s="9" t="s">
        <v>89</v>
      </c>
      <c r="G39" s="10" t="s">
        <v>174</v>
      </c>
      <c r="H39" s="10">
        <v>1050638</v>
      </c>
      <c r="I39" s="11">
        <f>H39/1000000</f>
        <v>1.050638</v>
      </c>
      <c r="J39" s="11">
        <f>I39</f>
        <v>1.050638</v>
      </c>
      <c r="K39" s="10">
        <v>36</v>
      </c>
      <c r="L39" s="10">
        <f>K39</f>
        <v>36</v>
      </c>
      <c r="M39" s="10">
        <v>1050</v>
      </c>
      <c r="N39" s="10">
        <f>M39</f>
        <v>1050</v>
      </c>
      <c r="O39" s="10">
        <v>0.46</v>
      </c>
      <c r="P39" s="10">
        <f>O39</f>
        <v>0.46</v>
      </c>
      <c r="Q39" s="20">
        <v>0.6826000000000001</v>
      </c>
      <c r="R39" s="11">
        <f>Q39</f>
        <v>0.6826000000000001</v>
      </c>
      <c r="S39" s="11">
        <f>I39/Q39</f>
        <v>1.5391708174626426</v>
      </c>
      <c r="T39" s="11">
        <f>S39</f>
        <v>1.5391708174626426</v>
      </c>
      <c r="U39" s="12">
        <v>6</v>
      </c>
    </row>
    <row r="40" spans="1:21">
      <c r="A40" s="9" t="s">
        <v>149</v>
      </c>
      <c r="B40" s="10" t="s">
        <v>12</v>
      </c>
      <c r="C40" s="10">
        <v>2582580554</v>
      </c>
      <c r="D40" s="9" t="s">
        <v>80</v>
      </c>
      <c r="E40" s="9" t="s">
        <v>83</v>
      </c>
      <c r="F40" s="9" t="s">
        <v>176</v>
      </c>
      <c r="G40" s="9" t="s">
        <v>179</v>
      </c>
      <c r="H40" s="10">
        <v>1671027</v>
      </c>
      <c r="I40" s="11">
        <f>H40/1000000</f>
        <v>1.671027</v>
      </c>
      <c r="J40" s="11">
        <f>I40</f>
        <v>1.671027</v>
      </c>
      <c r="K40" s="10">
        <v>87</v>
      </c>
      <c r="L40" s="10">
        <f>K40</f>
        <v>87</v>
      </c>
      <c r="M40" s="10">
        <v>1760</v>
      </c>
      <c r="N40" s="10">
        <f>M40</f>
        <v>1760</v>
      </c>
      <c r="O40" s="10">
        <v>0.54</v>
      </c>
      <c r="P40" s="10">
        <f>O40</f>
        <v>0.54</v>
      </c>
      <c r="Q40" s="20">
        <v>0.70849999999999991</v>
      </c>
      <c r="R40" s="11">
        <f>Q40</f>
        <v>0.70849999999999991</v>
      </c>
      <c r="S40" s="11">
        <f>I40/Q40</f>
        <v>2.358541990119972</v>
      </c>
      <c r="T40" s="11">
        <f>S40</f>
        <v>2.358541990119972</v>
      </c>
      <c r="U40" s="12">
        <v>6</v>
      </c>
    </row>
    <row r="41" spans="1:21">
      <c r="A41" s="9" t="s">
        <v>150</v>
      </c>
      <c r="B41" s="10" t="s">
        <v>21</v>
      </c>
      <c r="C41" s="10">
        <v>2582580555</v>
      </c>
      <c r="D41" s="9" t="s">
        <v>66</v>
      </c>
      <c r="E41" s="9" t="s">
        <v>67</v>
      </c>
      <c r="F41" s="9" t="s">
        <v>68</v>
      </c>
      <c r="G41" s="9" t="s">
        <v>174</v>
      </c>
      <c r="H41" s="10">
        <v>734855</v>
      </c>
      <c r="I41" s="11">
        <f>H41/1000000</f>
        <v>0.73485500000000004</v>
      </c>
      <c r="J41" s="11">
        <f>I41</f>
        <v>0.73485500000000004</v>
      </c>
      <c r="K41" s="10">
        <v>58</v>
      </c>
      <c r="L41" s="10">
        <f>K41</f>
        <v>58</v>
      </c>
      <c r="M41" s="10">
        <v>804</v>
      </c>
      <c r="N41" s="10">
        <f>M41</f>
        <v>804</v>
      </c>
      <c r="O41" s="10">
        <v>0.4</v>
      </c>
      <c r="P41" s="10">
        <f>O41</f>
        <v>0.4</v>
      </c>
      <c r="Q41" s="20">
        <v>0.64450000000000007</v>
      </c>
      <c r="R41" s="11">
        <f>Q41</f>
        <v>0.64450000000000007</v>
      </c>
      <c r="S41" s="11">
        <f>I41/Q41</f>
        <v>1.1401939487975175</v>
      </c>
      <c r="T41" s="11">
        <f>S41</f>
        <v>1.1401939487975175</v>
      </c>
      <c r="U41" s="12">
        <v>6</v>
      </c>
    </row>
    <row r="42" spans="1:21">
      <c r="A42" s="9" t="s">
        <v>151</v>
      </c>
      <c r="B42" s="10" t="s">
        <v>10</v>
      </c>
      <c r="C42" s="10">
        <v>2582580564</v>
      </c>
      <c r="D42" s="9" t="s">
        <v>176</v>
      </c>
      <c r="E42" s="9" t="s">
        <v>176</v>
      </c>
      <c r="F42" s="9" t="s">
        <v>176</v>
      </c>
      <c r="G42" s="9" t="s">
        <v>176</v>
      </c>
      <c r="H42" s="10">
        <v>1072419</v>
      </c>
      <c r="I42" s="11">
        <f>H42/1000000</f>
        <v>1.072419</v>
      </c>
      <c r="J42" s="11">
        <f>I42</f>
        <v>1.072419</v>
      </c>
      <c r="K42" s="10">
        <v>109</v>
      </c>
      <c r="L42" s="10">
        <f>K42</f>
        <v>109</v>
      </c>
      <c r="M42" s="10">
        <v>1136</v>
      </c>
      <c r="N42" s="10">
        <f>M42</f>
        <v>1136</v>
      </c>
      <c r="O42" s="10">
        <v>0.44</v>
      </c>
      <c r="P42" s="10">
        <f>O42</f>
        <v>0.44</v>
      </c>
      <c r="Q42" s="20">
        <v>0.7167</v>
      </c>
      <c r="R42" s="11">
        <f>Q42</f>
        <v>0.7167</v>
      </c>
      <c r="S42" s="11">
        <f>I42/Q42</f>
        <v>1.4963290079531184</v>
      </c>
      <c r="T42" s="11">
        <f>S42</f>
        <v>1.4963290079531184</v>
      </c>
      <c r="U42" s="12">
        <v>6</v>
      </c>
    </row>
    <row r="43" spans="1:21">
      <c r="A43" s="9" t="s">
        <v>152</v>
      </c>
      <c r="B43" s="10" t="s">
        <v>34</v>
      </c>
      <c r="C43" s="10">
        <v>2582580565</v>
      </c>
      <c r="D43" s="9" t="s">
        <v>80</v>
      </c>
      <c r="E43" s="9" t="s">
        <v>176</v>
      </c>
      <c r="F43" s="9" t="s">
        <v>176</v>
      </c>
      <c r="G43" s="9" t="s">
        <v>179</v>
      </c>
      <c r="H43" s="10">
        <v>1785483</v>
      </c>
      <c r="I43" s="11">
        <f>H43/1000000</f>
        <v>1.7854829999999999</v>
      </c>
      <c r="J43" s="11">
        <f>I43</f>
        <v>1.7854829999999999</v>
      </c>
      <c r="K43" s="10">
        <v>131</v>
      </c>
      <c r="L43" s="10">
        <f>K43</f>
        <v>131</v>
      </c>
      <c r="M43" s="10">
        <v>1934</v>
      </c>
      <c r="N43" s="10">
        <f>M43</f>
        <v>1934</v>
      </c>
      <c r="O43" s="10">
        <v>0.52</v>
      </c>
      <c r="P43" s="10">
        <f>O43</f>
        <v>0.52</v>
      </c>
      <c r="Q43" s="20">
        <v>0.71849999999999992</v>
      </c>
      <c r="R43" s="11">
        <f>Q43</f>
        <v>0.71849999999999992</v>
      </c>
      <c r="S43" s="11">
        <f>I43/Q43</f>
        <v>2.4850146137787057</v>
      </c>
      <c r="T43" s="11">
        <f>S43</f>
        <v>2.4850146137787057</v>
      </c>
      <c r="U43" s="12">
        <v>6</v>
      </c>
    </row>
    <row r="44" spans="1:21">
      <c r="A44" s="9" t="s">
        <v>153</v>
      </c>
      <c r="B44" s="10" t="s">
        <v>11</v>
      </c>
      <c r="C44" s="10">
        <v>2582580572</v>
      </c>
      <c r="D44" s="9" t="s">
        <v>66</v>
      </c>
      <c r="E44" s="9" t="s">
        <v>175</v>
      </c>
      <c r="F44" s="9" t="s">
        <v>176</v>
      </c>
      <c r="G44" s="9" t="s">
        <v>174</v>
      </c>
      <c r="H44" s="10">
        <v>786155</v>
      </c>
      <c r="I44" s="11">
        <f>H44/1000000</f>
        <v>0.78615500000000005</v>
      </c>
      <c r="J44" s="11">
        <f>I44</f>
        <v>0.78615500000000005</v>
      </c>
      <c r="K44" s="10">
        <v>70</v>
      </c>
      <c r="L44" s="10">
        <f>K44</f>
        <v>70</v>
      </c>
      <c r="M44" s="10">
        <v>839</v>
      </c>
      <c r="N44" s="10">
        <f>M44</f>
        <v>839</v>
      </c>
      <c r="O44" s="10">
        <v>0.48</v>
      </c>
      <c r="P44" s="10">
        <f>O44</f>
        <v>0.48</v>
      </c>
      <c r="Q44" s="20">
        <v>0.53029999999999999</v>
      </c>
      <c r="R44" s="11">
        <f>Q44</f>
        <v>0.53029999999999999</v>
      </c>
      <c r="S44" s="11">
        <f>I44/Q44</f>
        <v>1.4824721855553462</v>
      </c>
      <c r="T44" s="11">
        <f>S44</f>
        <v>1.4824721855553462</v>
      </c>
      <c r="U44" s="12">
        <v>6</v>
      </c>
    </row>
    <row r="45" spans="1:21">
      <c r="A45" s="9" t="s">
        <v>154</v>
      </c>
      <c r="B45" s="10" t="s">
        <v>24</v>
      </c>
      <c r="C45" s="10">
        <v>2582580575</v>
      </c>
      <c r="D45" s="9" t="s">
        <v>66</v>
      </c>
      <c r="E45" s="9" t="s">
        <v>67</v>
      </c>
      <c r="F45" s="9" t="s">
        <v>176</v>
      </c>
      <c r="G45" s="9" t="s">
        <v>174</v>
      </c>
      <c r="H45" s="10">
        <v>1144269</v>
      </c>
      <c r="I45" s="11">
        <f>H45/1000000</f>
        <v>1.144269</v>
      </c>
      <c r="J45" s="11">
        <f>I45</f>
        <v>1.144269</v>
      </c>
      <c r="K45" s="10">
        <v>99</v>
      </c>
      <c r="L45" s="10">
        <f>K45</f>
        <v>99</v>
      </c>
      <c r="M45" s="10">
        <v>1209</v>
      </c>
      <c r="N45" s="10">
        <f>M45</f>
        <v>1209</v>
      </c>
      <c r="O45" s="10">
        <v>0.45</v>
      </c>
      <c r="P45" s="10">
        <f>O45</f>
        <v>0.45</v>
      </c>
      <c r="Q45" s="20">
        <v>0.71510000000000007</v>
      </c>
      <c r="R45" s="11">
        <f>Q45</f>
        <v>0.71510000000000007</v>
      </c>
      <c r="S45" s="11">
        <f>I45/Q45</f>
        <v>1.6001524262340929</v>
      </c>
      <c r="T45" s="11">
        <f>S45</f>
        <v>1.6001524262340929</v>
      </c>
      <c r="U45" s="12">
        <v>6</v>
      </c>
    </row>
    <row r="46" spans="1:21">
      <c r="A46" s="9" t="s">
        <v>156</v>
      </c>
      <c r="B46" s="10" t="s">
        <v>19</v>
      </c>
      <c r="C46" s="10">
        <v>2582580608</v>
      </c>
      <c r="D46" s="9" t="s">
        <v>66</v>
      </c>
      <c r="E46" s="9" t="s">
        <v>175</v>
      </c>
      <c r="F46" s="9" t="s">
        <v>176</v>
      </c>
      <c r="G46" s="9" t="s">
        <v>174</v>
      </c>
      <c r="H46" s="10">
        <v>866493</v>
      </c>
      <c r="I46" s="11">
        <f>H46/1000000</f>
        <v>0.86649299999999996</v>
      </c>
      <c r="J46" s="11">
        <f>I46</f>
        <v>0.86649299999999996</v>
      </c>
      <c r="K46" s="10">
        <v>78</v>
      </c>
      <c r="L46" s="10">
        <f>K46</f>
        <v>78</v>
      </c>
      <c r="M46" s="10">
        <v>906</v>
      </c>
      <c r="N46" s="10">
        <f>M46</f>
        <v>906</v>
      </c>
      <c r="O46" s="10">
        <v>0.44</v>
      </c>
      <c r="P46" s="10">
        <f>O46</f>
        <v>0.44</v>
      </c>
      <c r="Q46" s="20">
        <v>0.55659999999999998</v>
      </c>
      <c r="R46" s="11">
        <f>Q46</f>
        <v>0.55659999999999998</v>
      </c>
      <c r="S46" s="11">
        <f>I46/Q46</f>
        <v>1.5567606899029824</v>
      </c>
      <c r="T46" s="11">
        <f>S46</f>
        <v>1.5567606899029824</v>
      </c>
      <c r="U46" s="12">
        <v>6</v>
      </c>
    </row>
    <row r="47" spans="1:21">
      <c r="A47" s="10" t="s">
        <v>189</v>
      </c>
      <c r="B47" s="10" t="s">
        <v>188</v>
      </c>
      <c r="C47" s="10">
        <v>2504643007</v>
      </c>
      <c r="D47" s="10" t="s">
        <v>85</v>
      </c>
      <c r="E47" s="10" t="s">
        <v>86</v>
      </c>
      <c r="F47" s="9" t="s">
        <v>89</v>
      </c>
      <c r="G47" s="10" t="s">
        <v>173</v>
      </c>
      <c r="H47" s="10">
        <v>1430433</v>
      </c>
      <c r="I47" s="11">
        <f>H47/1000000</f>
        <v>1.4304330000000001</v>
      </c>
      <c r="J47" s="11">
        <f>I47</f>
        <v>1.4304330000000001</v>
      </c>
      <c r="K47" s="10">
        <v>1</v>
      </c>
      <c r="L47" s="10">
        <f>K47</f>
        <v>1</v>
      </c>
      <c r="M47" s="10">
        <v>1408</v>
      </c>
      <c r="N47" s="10">
        <f>M47</f>
        <v>1408</v>
      </c>
      <c r="O47" s="10">
        <v>0.52</v>
      </c>
      <c r="P47" s="10">
        <f>O47</f>
        <v>0.52</v>
      </c>
      <c r="Q47" s="20">
        <v>0.98319999999999996</v>
      </c>
      <c r="R47" s="11">
        <f>Q47</f>
        <v>0.98319999999999996</v>
      </c>
      <c r="S47" s="11">
        <f>I47/Q47</f>
        <v>1.4548748982912938</v>
      </c>
      <c r="T47" s="11">
        <f>S47</f>
        <v>1.4548748982912938</v>
      </c>
      <c r="U47" s="12">
        <v>7</v>
      </c>
    </row>
    <row r="48" spans="1:21">
      <c r="A48" s="9" t="s">
        <v>157</v>
      </c>
      <c r="B48" s="10" t="s">
        <v>5</v>
      </c>
      <c r="C48" s="10">
        <v>2582580617</v>
      </c>
      <c r="D48" s="9" t="s">
        <v>177</v>
      </c>
      <c r="E48" s="9" t="s">
        <v>176</v>
      </c>
      <c r="F48" s="9" t="s">
        <v>176</v>
      </c>
      <c r="G48" s="9" t="s">
        <v>179</v>
      </c>
      <c r="H48" s="10">
        <v>764032</v>
      </c>
      <c r="I48" s="11">
        <f>H48/1000000</f>
        <v>0.76403200000000004</v>
      </c>
      <c r="J48" s="11">
        <f>I48</f>
        <v>0.76403200000000004</v>
      </c>
      <c r="K48" s="10">
        <v>95</v>
      </c>
      <c r="L48" s="10">
        <f>K48</f>
        <v>95</v>
      </c>
      <c r="M48" s="10">
        <v>917</v>
      </c>
      <c r="N48" s="10">
        <f>M48</f>
        <v>917</v>
      </c>
      <c r="O48" s="10">
        <v>0.55000000000000004</v>
      </c>
      <c r="P48" s="10">
        <f>O48</f>
        <v>0.55000000000000004</v>
      </c>
      <c r="Q48" s="20">
        <v>0.62180000000000002</v>
      </c>
      <c r="R48" s="11">
        <f>Q48</f>
        <v>0.62180000000000002</v>
      </c>
      <c r="S48" s="11">
        <f>I48/Q48</f>
        <v>1.2287423608877452</v>
      </c>
      <c r="T48" s="11">
        <f>S48</f>
        <v>1.2287423608877452</v>
      </c>
      <c r="U48" s="12">
        <v>6</v>
      </c>
    </row>
    <row r="49" spans="1:21">
      <c r="A49" s="9" t="s">
        <v>192</v>
      </c>
      <c r="B49" s="10" t="s">
        <v>25</v>
      </c>
      <c r="C49" s="10">
        <v>2593339190</v>
      </c>
      <c r="D49" s="9" t="s">
        <v>66</v>
      </c>
      <c r="E49" s="9" t="s">
        <v>67</v>
      </c>
      <c r="F49" s="9" t="s">
        <v>176</v>
      </c>
      <c r="G49" s="9" t="s">
        <v>174</v>
      </c>
      <c r="H49" s="10">
        <v>971617</v>
      </c>
      <c r="I49" s="11">
        <f>H49/1000000</f>
        <v>0.97161699999999995</v>
      </c>
      <c r="J49" s="11">
        <f>I49</f>
        <v>0.97161699999999995</v>
      </c>
      <c r="K49" s="10">
        <v>97</v>
      </c>
      <c r="L49" s="10">
        <f>K49</f>
        <v>97</v>
      </c>
      <c r="M49" s="10">
        <v>1063</v>
      </c>
      <c r="N49" s="10">
        <f>M49</f>
        <v>1063</v>
      </c>
      <c r="O49" s="10">
        <v>0.5</v>
      </c>
      <c r="P49" s="10">
        <f>O49</f>
        <v>0.5</v>
      </c>
      <c r="Q49" s="20">
        <v>0.76890000000000003</v>
      </c>
      <c r="R49" s="11">
        <f>Q49</f>
        <v>0.76890000000000003</v>
      </c>
      <c r="S49" s="11">
        <f>I49/Q49</f>
        <v>1.2636454675510469</v>
      </c>
      <c r="T49" s="11">
        <f>S49</f>
        <v>1.2636454675510469</v>
      </c>
      <c r="U49" s="12">
        <v>6</v>
      </c>
    </row>
    <row r="50" spans="1:21">
      <c r="A50" s="9" t="s">
        <v>158</v>
      </c>
      <c r="B50" s="10" t="s">
        <v>1</v>
      </c>
      <c r="C50" s="10">
        <v>2582580627</v>
      </c>
      <c r="D50" s="9" t="s">
        <v>66</v>
      </c>
      <c r="E50" s="9" t="s">
        <v>67</v>
      </c>
      <c r="F50" s="9" t="s">
        <v>176</v>
      </c>
      <c r="G50" s="9" t="s">
        <v>174</v>
      </c>
      <c r="H50" s="10">
        <v>1361355</v>
      </c>
      <c r="I50" s="11">
        <f>H50/1000000</f>
        <v>1.3613550000000001</v>
      </c>
      <c r="J50" s="11">
        <f>I50</f>
        <v>1.3613550000000001</v>
      </c>
      <c r="K50" s="10">
        <v>73</v>
      </c>
      <c r="L50" s="10">
        <f>K50</f>
        <v>73</v>
      </c>
      <c r="M50" s="10">
        <v>1441</v>
      </c>
      <c r="N50" s="10">
        <f>M50</f>
        <v>1441</v>
      </c>
      <c r="O50" s="10">
        <v>0.5</v>
      </c>
      <c r="P50" s="10">
        <f>O50</f>
        <v>0.5</v>
      </c>
      <c r="Q50" s="20">
        <v>0.84060000000000001</v>
      </c>
      <c r="R50" s="11">
        <f>Q50</f>
        <v>0.84060000000000001</v>
      </c>
      <c r="S50" s="11">
        <f>I50/Q50</f>
        <v>1.6195039257673092</v>
      </c>
      <c r="T50" s="11">
        <f>S50</f>
        <v>1.6195039257673092</v>
      </c>
      <c r="U50" s="12">
        <v>6</v>
      </c>
    </row>
    <row r="51" spans="1:21">
      <c r="A51" s="9" t="s">
        <v>159</v>
      </c>
      <c r="B51" s="10" t="s">
        <v>7</v>
      </c>
      <c r="C51" s="10">
        <v>2582580628</v>
      </c>
      <c r="D51" s="9" t="s">
        <v>177</v>
      </c>
      <c r="E51" s="9" t="s">
        <v>176</v>
      </c>
      <c r="F51" s="9" t="s">
        <v>176</v>
      </c>
      <c r="G51" s="9" t="s">
        <v>179</v>
      </c>
      <c r="H51" s="10">
        <v>1010358</v>
      </c>
      <c r="I51" s="11">
        <f>H51/1000000</f>
        <v>1.0103580000000001</v>
      </c>
      <c r="J51" s="11">
        <f>I51</f>
        <v>1.0103580000000001</v>
      </c>
      <c r="K51" s="10">
        <v>59</v>
      </c>
      <c r="L51" s="10">
        <f>K51</f>
        <v>59</v>
      </c>
      <c r="M51" s="10">
        <v>1084</v>
      </c>
      <c r="N51" s="10">
        <f>M51</f>
        <v>1084</v>
      </c>
      <c r="O51" s="10">
        <v>0.5</v>
      </c>
      <c r="P51" s="10">
        <f>O51</f>
        <v>0.5</v>
      </c>
      <c r="Q51" s="20">
        <v>0.66670000000000007</v>
      </c>
      <c r="R51" s="11">
        <f>Q51</f>
        <v>0.66670000000000007</v>
      </c>
      <c r="S51" s="11">
        <f>I51/Q51</f>
        <v>1.5154612269386531</v>
      </c>
      <c r="T51" s="11">
        <f>S51</f>
        <v>1.5154612269386531</v>
      </c>
      <c r="U51" s="12">
        <v>6</v>
      </c>
    </row>
    <row r="52" spans="1:21">
      <c r="A52" s="9" t="s">
        <v>160</v>
      </c>
      <c r="B52" s="10" t="s">
        <v>13</v>
      </c>
      <c r="C52" s="10">
        <v>2582580630</v>
      </c>
      <c r="D52" s="9" t="s">
        <v>66</v>
      </c>
      <c r="E52" s="9" t="s">
        <v>67</v>
      </c>
      <c r="F52" s="9" t="s">
        <v>176</v>
      </c>
      <c r="G52" s="9" t="s">
        <v>174</v>
      </c>
      <c r="H52" s="10">
        <v>1245790</v>
      </c>
      <c r="I52" s="11">
        <f>H52/1000000</f>
        <v>1.24579</v>
      </c>
      <c r="J52" s="11">
        <f>I52</f>
        <v>1.24579</v>
      </c>
      <c r="K52" s="10">
        <v>119</v>
      </c>
      <c r="L52" s="10">
        <f>K52</f>
        <v>119</v>
      </c>
      <c r="M52" s="10">
        <v>1338</v>
      </c>
      <c r="N52" s="10">
        <f>M52</f>
        <v>1338</v>
      </c>
      <c r="O52" s="10">
        <v>0.47</v>
      </c>
      <c r="P52" s="10">
        <f>O52</f>
        <v>0.47</v>
      </c>
      <c r="Q52" s="20">
        <v>0.77769999999999995</v>
      </c>
      <c r="R52" s="11">
        <f>Q52</f>
        <v>0.77769999999999995</v>
      </c>
      <c r="S52" s="11">
        <f>I52/Q52</f>
        <v>1.6018901890189019</v>
      </c>
      <c r="T52" s="11">
        <f>S52</f>
        <v>1.6018901890189019</v>
      </c>
      <c r="U52" s="12">
        <v>6</v>
      </c>
    </row>
    <row r="53" spans="1:21">
      <c r="A53" s="9" t="s">
        <v>161</v>
      </c>
      <c r="B53" s="10" t="s">
        <v>9</v>
      </c>
      <c r="C53" s="10">
        <v>2582580631</v>
      </c>
      <c r="D53" s="9" t="s">
        <v>177</v>
      </c>
      <c r="E53" s="9" t="s">
        <v>176</v>
      </c>
      <c r="F53" s="9" t="s">
        <v>176</v>
      </c>
      <c r="G53" s="9" t="s">
        <v>179</v>
      </c>
      <c r="H53" s="10">
        <v>1750488</v>
      </c>
      <c r="I53" s="11">
        <f>H53/1000000</f>
        <v>1.750488</v>
      </c>
      <c r="J53" s="11">
        <f>I53</f>
        <v>1.750488</v>
      </c>
      <c r="K53" s="10">
        <v>204</v>
      </c>
      <c r="L53" s="10">
        <f>K53</f>
        <v>204</v>
      </c>
      <c r="M53" s="10">
        <v>1887</v>
      </c>
      <c r="N53" s="10">
        <f>M53</f>
        <v>1887</v>
      </c>
      <c r="O53" s="10">
        <v>0.64</v>
      </c>
      <c r="P53" s="10">
        <f>O53</f>
        <v>0.64</v>
      </c>
      <c r="Q53" s="20">
        <v>0.85849999999999993</v>
      </c>
      <c r="R53" s="11">
        <f>Q53</f>
        <v>0.85849999999999993</v>
      </c>
      <c r="S53" s="11">
        <f>I53/Q53</f>
        <v>2.0390075713453699</v>
      </c>
      <c r="T53" s="11">
        <f>S53</f>
        <v>2.0390075713453699</v>
      </c>
      <c r="U53" s="12">
        <v>6</v>
      </c>
    </row>
    <row r="54" spans="1:21">
      <c r="A54" s="9" t="s">
        <v>162</v>
      </c>
      <c r="B54" s="10" t="s">
        <v>4</v>
      </c>
      <c r="C54" s="10">
        <v>2582580632</v>
      </c>
      <c r="D54" s="9" t="s">
        <v>66</v>
      </c>
      <c r="E54" s="9" t="s">
        <v>67</v>
      </c>
      <c r="F54" s="9" t="s">
        <v>176</v>
      </c>
      <c r="G54" s="9" t="s">
        <v>174</v>
      </c>
      <c r="H54" s="10">
        <v>949240</v>
      </c>
      <c r="I54" s="11">
        <f>H54/1000000</f>
        <v>0.94923999999999997</v>
      </c>
      <c r="J54" s="11">
        <f>I54</f>
        <v>0.94923999999999997</v>
      </c>
      <c r="K54" s="10">
        <v>105</v>
      </c>
      <c r="L54" s="10">
        <f>K54</f>
        <v>105</v>
      </c>
      <c r="M54" s="10">
        <v>1031</v>
      </c>
      <c r="N54" s="10">
        <f>M54</f>
        <v>1031</v>
      </c>
      <c r="O54" s="10">
        <v>0.51</v>
      </c>
      <c r="P54" s="10">
        <f>O54</f>
        <v>0.51</v>
      </c>
      <c r="Q54" s="20">
        <v>0.74419999999999997</v>
      </c>
      <c r="R54" s="11">
        <f>Q54</f>
        <v>0.74419999999999997</v>
      </c>
      <c r="S54" s="11">
        <f>I54/Q54</f>
        <v>1.2755173340499866</v>
      </c>
      <c r="T54" s="11">
        <f>S54</f>
        <v>1.2755173340499866</v>
      </c>
      <c r="U54" s="12">
        <v>6</v>
      </c>
    </row>
    <row r="55" spans="1:21">
      <c r="A55" s="9" t="s">
        <v>163</v>
      </c>
      <c r="B55" s="10" t="s">
        <v>2</v>
      </c>
      <c r="C55" s="10">
        <v>2582580634</v>
      </c>
      <c r="D55" s="9" t="s">
        <v>177</v>
      </c>
      <c r="E55" s="9" t="s">
        <v>176</v>
      </c>
      <c r="F55" s="9" t="s">
        <v>176</v>
      </c>
      <c r="G55" s="9" t="s">
        <v>179</v>
      </c>
      <c r="H55" s="10">
        <v>1267473</v>
      </c>
      <c r="I55" s="11">
        <f>H55/1000000</f>
        <v>1.2674730000000001</v>
      </c>
      <c r="J55" s="11">
        <f>I55</f>
        <v>1.2674730000000001</v>
      </c>
      <c r="K55" s="10">
        <v>197</v>
      </c>
      <c r="L55" s="10">
        <f>K55</f>
        <v>197</v>
      </c>
      <c r="M55" s="10">
        <v>1398</v>
      </c>
      <c r="N55" s="10">
        <f>M55</f>
        <v>1398</v>
      </c>
      <c r="O55" s="10">
        <v>0.56000000000000005</v>
      </c>
      <c r="P55" s="10">
        <f>O55</f>
        <v>0.56000000000000005</v>
      </c>
      <c r="Q55" s="20">
        <v>0.68209999999999993</v>
      </c>
      <c r="R55" s="11">
        <f>Q55</f>
        <v>0.68209999999999993</v>
      </c>
      <c r="S55" s="11">
        <f>I55/Q55</f>
        <v>1.8581923471631729</v>
      </c>
      <c r="T55" s="11">
        <f>S55</f>
        <v>1.8581923471631729</v>
      </c>
      <c r="U55" s="12">
        <v>6</v>
      </c>
    </row>
    <row r="56" spans="1:21">
      <c r="A56" s="9" t="s">
        <v>164</v>
      </c>
      <c r="B56" s="10" t="s">
        <v>30</v>
      </c>
      <c r="C56" s="10">
        <v>2582580635</v>
      </c>
      <c r="D56" s="9" t="s">
        <v>66</v>
      </c>
      <c r="E56" s="9" t="s">
        <v>67</v>
      </c>
      <c r="F56" s="9" t="s">
        <v>176</v>
      </c>
      <c r="G56" s="9" t="s">
        <v>174</v>
      </c>
      <c r="H56" s="10">
        <v>992136</v>
      </c>
      <c r="I56" s="11">
        <f>H56/1000000</f>
        <v>0.99213600000000002</v>
      </c>
      <c r="J56" s="11">
        <f>I56</f>
        <v>0.99213600000000002</v>
      </c>
      <c r="K56" s="10">
        <v>99</v>
      </c>
      <c r="L56" s="10">
        <f>K56</f>
        <v>99</v>
      </c>
      <c r="M56" s="10">
        <v>1081</v>
      </c>
      <c r="N56" s="10">
        <f>M56</f>
        <v>1081</v>
      </c>
      <c r="O56" s="10">
        <v>0.46</v>
      </c>
      <c r="P56" s="10">
        <f>O56</f>
        <v>0.46</v>
      </c>
      <c r="Q56" s="20">
        <v>0.69779999999999998</v>
      </c>
      <c r="R56" s="11">
        <f>Q56</f>
        <v>0.69779999999999998</v>
      </c>
      <c r="S56" s="11">
        <f>I56/Q56</f>
        <v>1.421805674978504</v>
      </c>
      <c r="T56" s="11">
        <f>S56</f>
        <v>1.421805674978504</v>
      </c>
      <c r="U56" s="12">
        <v>6</v>
      </c>
    </row>
    <row r="57" spans="1:21">
      <c r="A57" s="9" t="s">
        <v>165</v>
      </c>
      <c r="B57" s="10" t="s">
        <v>32</v>
      </c>
      <c r="C57" s="10">
        <v>2582580657</v>
      </c>
      <c r="D57" s="9" t="s">
        <v>66</v>
      </c>
      <c r="E57" s="9" t="s">
        <v>67</v>
      </c>
      <c r="F57" s="9" t="s">
        <v>176</v>
      </c>
      <c r="G57" s="9" t="s">
        <v>174</v>
      </c>
      <c r="H57" s="10">
        <v>845311</v>
      </c>
      <c r="I57" s="11">
        <f>H57/1000000</f>
        <v>0.84531100000000003</v>
      </c>
      <c r="J57" s="11">
        <f>I57</f>
        <v>0.84531100000000003</v>
      </c>
      <c r="K57" s="10">
        <v>113</v>
      </c>
      <c r="L57" s="10">
        <f>K57</f>
        <v>113</v>
      </c>
      <c r="M57" s="10">
        <v>980</v>
      </c>
      <c r="N57" s="10">
        <f>M57</f>
        <v>980</v>
      </c>
      <c r="O57" s="10">
        <v>0.46</v>
      </c>
      <c r="P57" s="10">
        <f>O57</f>
        <v>0.46</v>
      </c>
      <c r="Q57" s="20">
        <v>0.67090000000000005</v>
      </c>
      <c r="R57" s="11">
        <f>Q57</f>
        <v>0.67090000000000005</v>
      </c>
      <c r="S57" s="11">
        <f>I57/Q57</f>
        <v>1.2599657176926515</v>
      </c>
      <c r="T57" s="11">
        <f>S57</f>
        <v>1.2599657176926515</v>
      </c>
      <c r="U57" s="12">
        <v>6</v>
      </c>
    </row>
    <row r="58" spans="1:21" s="10" customFormat="1">
      <c r="A58" s="9" t="s">
        <v>166</v>
      </c>
      <c r="B58" s="10" t="s">
        <v>14</v>
      </c>
      <c r="C58" s="10">
        <v>2582580670</v>
      </c>
      <c r="D58" s="10" t="s">
        <v>177</v>
      </c>
      <c r="E58" s="9" t="s">
        <v>176</v>
      </c>
      <c r="F58" s="9" t="s">
        <v>176</v>
      </c>
      <c r="G58" s="9" t="s">
        <v>179</v>
      </c>
      <c r="H58" s="10">
        <v>1149636</v>
      </c>
      <c r="I58" s="11">
        <f>H58/1000000</f>
        <v>1.1496360000000001</v>
      </c>
      <c r="J58" s="11">
        <f>I58</f>
        <v>1.1496360000000001</v>
      </c>
      <c r="K58" s="10">
        <v>85</v>
      </c>
      <c r="L58" s="10">
        <f>K58</f>
        <v>85</v>
      </c>
      <c r="M58" s="10">
        <v>1251</v>
      </c>
      <c r="N58" s="10">
        <f>M58</f>
        <v>1251</v>
      </c>
      <c r="O58" s="10">
        <v>0.5</v>
      </c>
      <c r="P58" s="10">
        <f>O58</f>
        <v>0.5</v>
      </c>
      <c r="Q58" s="20">
        <v>0.67930000000000001</v>
      </c>
      <c r="R58" s="11">
        <f>Q58</f>
        <v>0.67930000000000001</v>
      </c>
      <c r="S58" s="11">
        <f>I58/Q58</f>
        <v>1.6923833357868394</v>
      </c>
      <c r="T58" s="11">
        <f>S58</f>
        <v>1.6923833357868394</v>
      </c>
      <c r="U58" s="12">
        <v>6</v>
      </c>
    </row>
    <row r="59" spans="1:21">
      <c r="A59" s="9" t="s">
        <v>167</v>
      </c>
      <c r="B59" s="10" t="s">
        <v>8</v>
      </c>
      <c r="C59" s="10">
        <v>2582580671</v>
      </c>
      <c r="D59" s="9" t="s">
        <v>177</v>
      </c>
      <c r="E59" s="9" t="s">
        <v>176</v>
      </c>
      <c r="F59" s="9" t="s">
        <v>176</v>
      </c>
      <c r="G59" s="9" t="s">
        <v>179</v>
      </c>
      <c r="H59" s="10">
        <v>1170081</v>
      </c>
      <c r="I59" s="11">
        <f>H59/1000000</f>
        <v>1.1700809999999999</v>
      </c>
      <c r="J59" s="11">
        <f>I59</f>
        <v>1.1700809999999999</v>
      </c>
      <c r="K59" s="10">
        <v>108</v>
      </c>
      <c r="L59" s="10">
        <f>K59</f>
        <v>108</v>
      </c>
      <c r="M59" s="10">
        <v>1319</v>
      </c>
      <c r="N59" s="10">
        <f>M59</f>
        <v>1319</v>
      </c>
      <c r="O59" s="10">
        <v>0.55000000000000004</v>
      </c>
      <c r="P59" s="10">
        <f>O59</f>
        <v>0.55000000000000004</v>
      </c>
      <c r="Q59" s="20">
        <v>0.80249999999999999</v>
      </c>
      <c r="R59" s="11">
        <f>Q59</f>
        <v>0.80249999999999999</v>
      </c>
      <c r="S59" s="11">
        <f>I59/Q59</f>
        <v>1.458044859813084</v>
      </c>
      <c r="T59" s="11">
        <f>S59</f>
        <v>1.458044859813084</v>
      </c>
      <c r="U59" s="12">
        <v>6</v>
      </c>
    </row>
    <row r="60" spans="1:21">
      <c r="A60" s="9" t="s">
        <v>168</v>
      </c>
      <c r="B60" s="10" t="s">
        <v>20</v>
      </c>
      <c r="C60" s="10">
        <v>2582580675</v>
      </c>
      <c r="D60" s="9" t="s">
        <v>66</v>
      </c>
      <c r="E60" s="9" t="s">
        <v>67</v>
      </c>
      <c r="F60" s="9" t="s">
        <v>176</v>
      </c>
      <c r="G60" s="9" t="s">
        <v>174</v>
      </c>
      <c r="H60" s="10">
        <v>1214182</v>
      </c>
      <c r="I60" s="11">
        <f>H60/1000000</f>
        <v>1.2141820000000001</v>
      </c>
      <c r="J60" s="11">
        <f>I60</f>
        <v>1.2141820000000001</v>
      </c>
      <c r="K60" s="10">
        <v>125</v>
      </c>
      <c r="L60" s="10">
        <f>K60</f>
        <v>125</v>
      </c>
      <c r="M60" s="10">
        <v>1314</v>
      </c>
      <c r="N60" s="10">
        <f>M60</f>
        <v>1314</v>
      </c>
      <c r="O60" s="10">
        <v>0.47</v>
      </c>
      <c r="P60" s="10">
        <f>O60</f>
        <v>0.47</v>
      </c>
      <c r="Q60" s="20">
        <v>0.85780000000000001</v>
      </c>
      <c r="R60" s="11">
        <f>Q60</f>
        <v>0.85780000000000001</v>
      </c>
      <c r="S60" s="11">
        <f>I60/Q60</f>
        <v>1.4154604802984381</v>
      </c>
      <c r="T60" s="11">
        <f>S60</f>
        <v>1.4154604802984381</v>
      </c>
      <c r="U60" s="12">
        <v>6</v>
      </c>
    </row>
    <row r="61" spans="1:21">
      <c r="A61" s="9" t="s">
        <v>193</v>
      </c>
      <c r="B61" s="10" t="s">
        <v>26</v>
      </c>
      <c r="C61" s="10">
        <v>2593339185</v>
      </c>
      <c r="D61" s="9" t="s">
        <v>177</v>
      </c>
      <c r="E61" s="9" t="s">
        <v>176</v>
      </c>
      <c r="F61" s="9" t="s">
        <v>176</v>
      </c>
      <c r="G61" s="9" t="s">
        <v>179</v>
      </c>
      <c r="H61" s="10">
        <v>1315659</v>
      </c>
      <c r="I61" s="11">
        <f>H61/1000000</f>
        <v>1.3156589999999999</v>
      </c>
      <c r="J61" s="11">
        <f>I61</f>
        <v>1.3156589999999999</v>
      </c>
      <c r="K61" s="10">
        <v>42</v>
      </c>
      <c r="L61" s="10">
        <f>K61</f>
        <v>42</v>
      </c>
      <c r="M61" s="10">
        <v>1392</v>
      </c>
      <c r="N61" s="10">
        <f>M61</f>
        <v>1392</v>
      </c>
      <c r="O61" s="10">
        <v>0.56000000000000005</v>
      </c>
      <c r="P61" s="10">
        <f>O61</f>
        <v>0.56000000000000005</v>
      </c>
      <c r="Q61" s="20">
        <v>0.70590000000000008</v>
      </c>
      <c r="R61" s="11">
        <f>Q61</f>
        <v>0.70590000000000008</v>
      </c>
      <c r="S61" s="11">
        <f>I61/Q61</f>
        <v>1.863803654908627</v>
      </c>
      <c r="T61" s="11">
        <f>S61</f>
        <v>1.863803654908627</v>
      </c>
      <c r="U61" s="12">
        <v>6</v>
      </c>
    </row>
    <row r="62" spans="1:21">
      <c r="A62" s="9" t="s">
        <v>194</v>
      </c>
      <c r="B62" s="10" t="s">
        <v>28</v>
      </c>
      <c r="C62" s="10">
        <v>2593339186</v>
      </c>
      <c r="D62" s="9" t="s">
        <v>66</v>
      </c>
      <c r="E62" s="9" t="s">
        <v>67</v>
      </c>
      <c r="F62" s="9" t="s">
        <v>176</v>
      </c>
      <c r="G62" s="9" t="s">
        <v>174</v>
      </c>
      <c r="H62" s="10">
        <v>468462</v>
      </c>
      <c r="I62" s="11">
        <f>H62/1000000</f>
        <v>0.46846199999999999</v>
      </c>
      <c r="J62" s="11">
        <f>I62</f>
        <v>0.46846199999999999</v>
      </c>
      <c r="K62" s="10">
        <v>54</v>
      </c>
      <c r="L62" s="10">
        <f>K62</f>
        <v>54</v>
      </c>
      <c r="M62" s="10">
        <v>514</v>
      </c>
      <c r="N62" s="10">
        <f>M62</f>
        <v>514</v>
      </c>
      <c r="O62" s="10">
        <v>0.5</v>
      </c>
      <c r="P62" s="10">
        <f>O62</f>
        <v>0.5</v>
      </c>
      <c r="Q62" s="20">
        <v>0.30249999999999999</v>
      </c>
      <c r="R62" s="11">
        <f>Q62</f>
        <v>0.30249999999999999</v>
      </c>
      <c r="S62" s="11">
        <f>I62/Q62</f>
        <v>1.5486347107438017</v>
      </c>
      <c r="T62" s="11">
        <f>S62</f>
        <v>1.5486347107438017</v>
      </c>
      <c r="U62" s="12">
        <v>6</v>
      </c>
    </row>
    <row r="63" spans="1:21">
      <c r="A63" s="9" t="s">
        <v>170</v>
      </c>
      <c r="B63" s="10" t="s">
        <v>16</v>
      </c>
      <c r="C63" s="10">
        <v>2582580705</v>
      </c>
      <c r="D63" s="9" t="s">
        <v>66</v>
      </c>
      <c r="E63" s="9" t="s">
        <v>67</v>
      </c>
      <c r="F63" s="9" t="s">
        <v>176</v>
      </c>
      <c r="G63" s="9" t="s">
        <v>174</v>
      </c>
      <c r="H63" s="10">
        <v>1257796</v>
      </c>
      <c r="I63" s="11">
        <f>H63/1000000</f>
        <v>1.2577959999999999</v>
      </c>
      <c r="J63" s="11">
        <f>I63</f>
        <v>1.2577959999999999</v>
      </c>
      <c r="K63" s="10">
        <v>81</v>
      </c>
      <c r="L63" s="10">
        <f>K63</f>
        <v>81</v>
      </c>
      <c r="M63" s="10">
        <v>1353</v>
      </c>
      <c r="N63" s="10">
        <f>M63</f>
        <v>1353</v>
      </c>
      <c r="O63" s="10">
        <v>0.5</v>
      </c>
      <c r="P63" s="10">
        <f>O63</f>
        <v>0.5</v>
      </c>
      <c r="Q63" s="20">
        <v>0.75180000000000002</v>
      </c>
      <c r="R63" s="11">
        <f>Q63</f>
        <v>0.75180000000000002</v>
      </c>
      <c r="S63" s="11">
        <f>I63/Q63</f>
        <v>1.673046022878425</v>
      </c>
      <c r="T63" s="11">
        <f>S63</f>
        <v>1.673046022878425</v>
      </c>
      <c r="U63" s="12">
        <v>6</v>
      </c>
    </row>
    <row r="64" spans="1:21">
      <c r="A64" s="9" t="s">
        <v>171</v>
      </c>
      <c r="B64" s="10" t="s">
        <v>23</v>
      </c>
      <c r="C64" s="10">
        <v>2582580714</v>
      </c>
      <c r="D64" s="9" t="s">
        <v>177</v>
      </c>
      <c r="E64" s="9" t="s">
        <v>176</v>
      </c>
      <c r="F64" s="9" t="s">
        <v>176</v>
      </c>
      <c r="G64" s="9" t="s">
        <v>179</v>
      </c>
      <c r="H64" s="10">
        <v>795830</v>
      </c>
      <c r="I64" s="11">
        <f>H64/1000000</f>
        <v>0.79583000000000004</v>
      </c>
      <c r="J64" s="11">
        <f>I64</f>
        <v>0.79583000000000004</v>
      </c>
      <c r="K64" s="10">
        <v>188</v>
      </c>
      <c r="L64" s="10">
        <f>K64</f>
        <v>188</v>
      </c>
      <c r="M64" s="10">
        <v>962</v>
      </c>
      <c r="N64" s="10">
        <f>M64</f>
        <v>962</v>
      </c>
      <c r="O64" s="10">
        <v>0.64</v>
      </c>
      <c r="P64" s="10">
        <f>O64</f>
        <v>0.64</v>
      </c>
      <c r="Q64" s="20">
        <v>0.37890000000000001</v>
      </c>
      <c r="R64" s="11">
        <f>Q64</f>
        <v>0.37890000000000001</v>
      </c>
      <c r="S64" s="11">
        <f>I64/Q64</f>
        <v>2.1003694906307735</v>
      </c>
      <c r="T64" s="11">
        <f>S64</f>
        <v>2.1003694906307735</v>
      </c>
      <c r="U64" s="12">
        <v>6</v>
      </c>
    </row>
    <row r="65" spans="1:21">
      <c r="A65" s="9"/>
      <c r="B65" s="10"/>
      <c r="C65" s="10"/>
      <c r="D65" s="10"/>
      <c r="E65" s="9"/>
      <c r="F65" s="9"/>
      <c r="G65" s="9"/>
      <c r="H65" s="10"/>
      <c r="I65" s="11"/>
      <c r="J65" s="11"/>
      <c r="K65" s="10"/>
      <c r="L65" s="10"/>
      <c r="M65" s="10"/>
      <c r="N65" s="10"/>
      <c r="O65" s="10"/>
      <c r="P65" s="10"/>
      <c r="Q65" s="20"/>
      <c r="R65" s="11"/>
      <c r="S65" s="11"/>
      <c r="T65" s="11"/>
    </row>
    <row r="66" spans="1:21" ht="36">
      <c r="A66" s="7" t="s">
        <v>196</v>
      </c>
      <c r="B66" s="7" t="s">
        <v>186</v>
      </c>
      <c r="C66" s="7" t="s">
        <v>59</v>
      </c>
      <c r="D66" s="7" t="s">
        <v>60</v>
      </c>
      <c r="E66" s="7" t="s">
        <v>61</v>
      </c>
      <c r="F66" s="7" t="s">
        <v>62</v>
      </c>
      <c r="G66" s="7"/>
      <c r="H66" s="8" t="s">
        <v>118</v>
      </c>
      <c r="I66" s="8" t="s">
        <v>114</v>
      </c>
      <c r="J66" s="8" t="s">
        <v>114</v>
      </c>
      <c r="K66" s="7" t="s">
        <v>63</v>
      </c>
      <c r="L66" s="7" t="s">
        <v>63</v>
      </c>
      <c r="M66" s="7" t="s">
        <v>64</v>
      </c>
      <c r="N66" s="7" t="s">
        <v>64</v>
      </c>
      <c r="O66" s="8" t="s">
        <v>115</v>
      </c>
      <c r="P66" s="8" t="s">
        <v>115</v>
      </c>
      <c r="Q66" s="8" t="s">
        <v>195</v>
      </c>
      <c r="R66" s="8" t="s">
        <v>116</v>
      </c>
      <c r="S66" s="8" t="s">
        <v>117</v>
      </c>
      <c r="T66" s="8" t="s">
        <v>117</v>
      </c>
      <c r="U66" s="8" t="s">
        <v>178</v>
      </c>
    </row>
    <row r="67" spans="1:21">
      <c r="A67" s="9" t="s">
        <v>50</v>
      </c>
      <c r="B67" s="10" t="s">
        <v>101</v>
      </c>
      <c r="C67" s="10">
        <v>2603880159</v>
      </c>
      <c r="D67" s="10" t="s">
        <v>85</v>
      </c>
      <c r="E67" s="10" t="s">
        <v>86</v>
      </c>
      <c r="F67" s="10" t="s">
        <v>87</v>
      </c>
      <c r="G67" s="10"/>
      <c r="H67" s="10">
        <v>312935</v>
      </c>
      <c r="I67" s="11">
        <f>H67/1000000</f>
        <v>0.31293500000000002</v>
      </c>
      <c r="J67" s="11">
        <f>I67</f>
        <v>0.31293500000000002</v>
      </c>
      <c r="K67" s="10">
        <v>23</v>
      </c>
      <c r="L67" s="10">
        <f>K67</f>
        <v>23</v>
      </c>
      <c r="M67" s="10">
        <v>388</v>
      </c>
      <c r="N67" s="10">
        <f>M67</f>
        <v>388</v>
      </c>
      <c r="O67" s="10">
        <v>0.32</v>
      </c>
      <c r="P67" s="10">
        <f>O67</f>
        <v>0.32</v>
      </c>
      <c r="Q67" s="20">
        <v>2.9399999999999999E-2</v>
      </c>
      <c r="R67" s="11">
        <f>Q67</f>
        <v>2.9399999999999999E-2</v>
      </c>
      <c r="S67" s="11">
        <f>I67/Q67</f>
        <v>10.644047619047621</v>
      </c>
      <c r="T67" s="11">
        <f>S67</f>
        <v>10.644047619047621</v>
      </c>
      <c r="U67" s="12">
        <v>6</v>
      </c>
    </row>
    <row r="68" spans="1:21">
      <c r="A68" s="9" t="s">
        <v>48</v>
      </c>
      <c r="B68" s="10" t="s">
        <v>95</v>
      </c>
      <c r="C68" s="10">
        <v>2606217192</v>
      </c>
      <c r="D68" s="10" t="s">
        <v>76</v>
      </c>
      <c r="E68" s="10" t="s">
        <v>77</v>
      </c>
      <c r="F68" s="10" t="s">
        <v>78</v>
      </c>
      <c r="G68" s="10"/>
      <c r="H68" s="10">
        <v>320770</v>
      </c>
      <c r="I68" s="11">
        <f>H68/1000000</f>
        <v>0.32077</v>
      </c>
      <c r="J68" s="11">
        <f>I68</f>
        <v>0.32077</v>
      </c>
      <c r="K68" s="10">
        <v>24</v>
      </c>
      <c r="L68" s="10">
        <f>K68</f>
        <v>24</v>
      </c>
      <c r="M68" s="10">
        <v>404</v>
      </c>
      <c r="N68" s="10">
        <f>M68</f>
        <v>404</v>
      </c>
      <c r="O68" s="10">
        <v>0.39</v>
      </c>
      <c r="P68" s="10">
        <f>O68</f>
        <v>0.39</v>
      </c>
      <c r="Q68" s="20">
        <v>0.1681</v>
      </c>
      <c r="R68" s="11">
        <f>Q68</f>
        <v>0.1681</v>
      </c>
      <c r="S68" s="11">
        <f>I68/Q68</f>
        <v>1.9082093991671625</v>
      </c>
      <c r="T68" s="11">
        <f>S68</f>
        <v>1.9082093991671625</v>
      </c>
      <c r="U68" s="12">
        <v>6</v>
      </c>
    </row>
    <row r="70" spans="1:21" ht="36">
      <c r="A70" s="7" t="s">
        <v>172</v>
      </c>
      <c r="B70" s="7" t="s">
        <v>186</v>
      </c>
      <c r="C70" s="7" t="s">
        <v>59</v>
      </c>
      <c r="D70" s="7" t="s">
        <v>60</v>
      </c>
      <c r="E70" s="7" t="s">
        <v>61</v>
      </c>
      <c r="F70" s="7" t="s">
        <v>62</v>
      </c>
      <c r="G70" s="7"/>
      <c r="H70" s="8" t="s">
        <v>118</v>
      </c>
      <c r="I70" s="8" t="s">
        <v>114</v>
      </c>
      <c r="J70" s="8" t="s">
        <v>114</v>
      </c>
      <c r="K70" s="7" t="s">
        <v>63</v>
      </c>
      <c r="L70" s="7" t="s">
        <v>63</v>
      </c>
      <c r="M70" s="7" t="s">
        <v>64</v>
      </c>
      <c r="N70" s="7" t="s">
        <v>64</v>
      </c>
      <c r="O70" s="8" t="s">
        <v>115</v>
      </c>
      <c r="P70" s="8" t="s">
        <v>115</v>
      </c>
      <c r="Q70" s="8" t="s">
        <v>195</v>
      </c>
      <c r="R70" s="8" t="s">
        <v>116</v>
      </c>
      <c r="S70" s="8" t="s">
        <v>117</v>
      </c>
      <c r="T70" s="8" t="s">
        <v>117</v>
      </c>
      <c r="U70" s="8" t="s">
        <v>178</v>
      </c>
    </row>
    <row r="71" spans="1:21">
      <c r="A71" s="9" t="s">
        <v>46</v>
      </c>
      <c r="B71" s="10" t="s">
        <v>93</v>
      </c>
      <c r="C71" s="10">
        <v>2524023172</v>
      </c>
      <c r="D71" s="9" t="s">
        <v>71</v>
      </c>
      <c r="E71" s="9" t="s">
        <v>72</v>
      </c>
      <c r="F71" s="9" t="s">
        <v>73</v>
      </c>
      <c r="G71" s="9"/>
      <c r="H71" s="10">
        <v>1091395</v>
      </c>
      <c r="I71" s="11">
        <f>H71/1000000</f>
        <v>1.0913949999999999</v>
      </c>
      <c r="J71" s="11">
        <f t="shared" ref="J71:J76" si="0">I71</f>
        <v>1.0913949999999999</v>
      </c>
      <c r="K71" s="10">
        <v>82</v>
      </c>
      <c r="L71" s="10">
        <f>K71</f>
        <v>82</v>
      </c>
      <c r="M71" s="10">
        <v>1183</v>
      </c>
      <c r="N71" s="10">
        <f>M71</f>
        <v>1183</v>
      </c>
      <c r="O71" s="10">
        <v>0.48</v>
      </c>
      <c r="P71" s="10">
        <f>O71</f>
        <v>0.48</v>
      </c>
      <c r="Q71" s="20">
        <v>0.52910000000000001</v>
      </c>
      <c r="R71" s="11">
        <f>Q71</f>
        <v>0.52910000000000001</v>
      </c>
      <c r="S71" s="11">
        <f>I71/Q71</f>
        <v>2.0627386127386127</v>
      </c>
      <c r="T71" s="11">
        <f>S71</f>
        <v>2.0627386127386127</v>
      </c>
      <c r="U71" s="12">
        <v>6</v>
      </c>
    </row>
    <row r="72" spans="1:21">
      <c r="A72" s="9" t="s">
        <v>54</v>
      </c>
      <c r="B72" s="10" t="s">
        <v>105</v>
      </c>
      <c r="C72" s="10">
        <v>2524023179</v>
      </c>
      <c r="D72" s="9" t="s">
        <v>76</v>
      </c>
      <c r="E72" s="9" t="s">
        <v>77</v>
      </c>
      <c r="F72" s="9" t="s">
        <v>78</v>
      </c>
      <c r="G72" s="9"/>
      <c r="H72" s="10">
        <v>946132</v>
      </c>
      <c r="I72" s="11">
        <f>H72/1000000</f>
        <v>0.94613199999999997</v>
      </c>
      <c r="J72" s="11">
        <f>I72</f>
        <v>0.94613199999999997</v>
      </c>
      <c r="K72" s="10">
        <v>68</v>
      </c>
      <c r="L72" s="10">
        <f>K72</f>
        <v>68</v>
      </c>
      <c r="M72" s="10">
        <v>1017</v>
      </c>
      <c r="N72" s="10">
        <f>M72</f>
        <v>1017</v>
      </c>
      <c r="O72" s="10">
        <v>0.39</v>
      </c>
      <c r="P72" s="10">
        <f>O72</f>
        <v>0.39</v>
      </c>
      <c r="Q72" s="20">
        <v>0.53820000000000001</v>
      </c>
      <c r="R72" s="11">
        <f>Q72</f>
        <v>0.53820000000000001</v>
      </c>
      <c r="S72" s="11">
        <f>I72/Q72</f>
        <v>1.7579561501300631</v>
      </c>
      <c r="T72" s="11">
        <f>S72</f>
        <v>1.7579561501300631</v>
      </c>
      <c r="U72" s="12">
        <v>6</v>
      </c>
    </row>
    <row r="73" spans="1:21">
      <c r="A73" s="9" t="s">
        <v>155</v>
      </c>
      <c r="B73" s="10" t="s">
        <v>0</v>
      </c>
      <c r="C73" s="10">
        <v>2582580595</v>
      </c>
      <c r="D73" s="10"/>
      <c r="E73" s="10"/>
      <c r="F73" s="10"/>
      <c r="G73" s="10"/>
      <c r="H73" s="10">
        <v>906713</v>
      </c>
      <c r="I73" s="11">
        <f>H73/1000000</f>
        <v>0.90671299999999999</v>
      </c>
      <c r="J73" s="11">
        <f>I73</f>
        <v>0.90671299999999999</v>
      </c>
      <c r="K73" s="10">
        <v>95</v>
      </c>
      <c r="L73" s="10">
        <f>K73</f>
        <v>95</v>
      </c>
      <c r="M73" s="10">
        <v>988</v>
      </c>
      <c r="N73" s="10">
        <f>M73</f>
        <v>988</v>
      </c>
      <c r="O73" s="10">
        <v>0.44</v>
      </c>
      <c r="P73" s="10">
        <f>O73</f>
        <v>0.44</v>
      </c>
      <c r="Q73" s="20">
        <v>0.69779999999999998</v>
      </c>
      <c r="R73" s="11">
        <f>Q73</f>
        <v>0.69779999999999998</v>
      </c>
      <c r="S73" s="11">
        <f>I73/Q73</f>
        <v>1.2993880768128403</v>
      </c>
      <c r="T73" s="11">
        <f>S73</f>
        <v>1.2993880768128403</v>
      </c>
      <c r="U73" s="12">
        <v>6</v>
      </c>
    </row>
    <row r="74" spans="1:21">
      <c r="A74" s="9" t="s">
        <v>121</v>
      </c>
      <c r="B74" s="9" t="s">
        <v>121</v>
      </c>
      <c r="C74" s="9"/>
      <c r="D74" s="9" t="s">
        <v>76</v>
      </c>
      <c r="E74" s="9" t="s">
        <v>176</v>
      </c>
      <c r="F74" s="9" t="s">
        <v>176</v>
      </c>
      <c r="G74" s="9"/>
      <c r="H74" s="9">
        <v>973536</v>
      </c>
      <c r="I74" s="13">
        <v>0.97</v>
      </c>
      <c r="J74" s="11">
        <f t="shared" si="0"/>
        <v>0.97</v>
      </c>
      <c r="K74" s="9">
        <v>37</v>
      </c>
      <c r="L74" s="9">
        <v>37</v>
      </c>
      <c r="M74" s="9">
        <v>965</v>
      </c>
      <c r="N74" s="9">
        <v>965</v>
      </c>
      <c r="O74" s="13">
        <v>0.56999999999999995</v>
      </c>
      <c r="P74" s="9">
        <v>0.56999999999999995</v>
      </c>
      <c r="Q74" s="20">
        <v>0.62180000000000002</v>
      </c>
      <c r="R74" s="13">
        <v>0.78</v>
      </c>
      <c r="S74" s="13">
        <v>1.24</v>
      </c>
      <c r="T74" s="13">
        <v>1.24</v>
      </c>
      <c r="U74" s="14">
        <v>4</v>
      </c>
    </row>
    <row r="75" spans="1:21">
      <c r="A75" s="9" t="s">
        <v>122</v>
      </c>
      <c r="B75" s="9" t="s">
        <v>122</v>
      </c>
      <c r="C75" s="9"/>
      <c r="D75" s="9" t="s">
        <v>76</v>
      </c>
      <c r="E75" s="9" t="s">
        <v>176</v>
      </c>
      <c r="F75" s="9" t="s">
        <v>176</v>
      </c>
      <c r="G75" s="9"/>
      <c r="H75" s="9">
        <v>1242025</v>
      </c>
      <c r="I75" s="13">
        <v>1.24</v>
      </c>
      <c r="J75" s="11">
        <f t="shared" si="0"/>
        <v>1.24</v>
      </c>
      <c r="K75" s="9">
        <v>10</v>
      </c>
      <c r="L75" s="9">
        <v>10</v>
      </c>
      <c r="M75" s="9">
        <v>1259</v>
      </c>
      <c r="N75" s="9">
        <v>1259</v>
      </c>
      <c r="O75" s="13">
        <v>0.44</v>
      </c>
      <c r="P75" s="9">
        <v>0.44</v>
      </c>
      <c r="Q75" s="20">
        <v>0.99159999999999993</v>
      </c>
      <c r="R75" s="13">
        <v>0.97</v>
      </c>
      <c r="S75" s="13">
        <v>1.28</v>
      </c>
      <c r="T75" s="13">
        <v>1.28</v>
      </c>
      <c r="U75" s="14">
        <v>4</v>
      </c>
    </row>
    <row r="76" spans="1:21">
      <c r="A76" s="9" t="s">
        <v>169</v>
      </c>
      <c r="B76" s="10" t="s">
        <v>3</v>
      </c>
      <c r="C76" s="10">
        <v>2582580680</v>
      </c>
      <c r="D76" s="9" t="s">
        <v>176</v>
      </c>
      <c r="E76" s="9" t="s">
        <v>176</v>
      </c>
      <c r="F76" s="9" t="s">
        <v>176</v>
      </c>
      <c r="G76" s="9"/>
      <c r="H76" s="10">
        <v>2533346</v>
      </c>
      <c r="I76" s="11">
        <f>H76/1000000</f>
        <v>2.5333459999999999</v>
      </c>
      <c r="J76" s="11">
        <f t="shared" si="0"/>
        <v>2.5333459999999999</v>
      </c>
      <c r="K76" s="10">
        <v>444</v>
      </c>
      <c r="L76" s="9">
        <v>10</v>
      </c>
      <c r="M76" s="10">
        <v>2717</v>
      </c>
      <c r="N76" s="9">
        <v>1259</v>
      </c>
      <c r="O76" s="10">
        <v>0.69</v>
      </c>
      <c r="P76" s="9">
        <v>0.44</v>
      </c>
      <c r="Q76" s="20">
        <v>0.74930000000000008</v>
      </c>
      <c r="R76" s="13">
        <v>0.97</v>
      </c>
      <c r="S76" s="11">
        <f>I76/Q76</f>
        <v>3.3809502202055248</v>
      </c>
      <c r="T76" s="13">
        <v>1.28</v>
      </c>
      <c r="U76" s="12">
        <v>6</v>
      </c>
    </row>
    <row r="77" spans="1:21">
      <c r="A77" s="10" t="s">
        <v>123</v>
      </c>
      <c r="B77" s="10" t="s">
        <v>123</v>
      </c>
      <c r="C77" s="9"/>
      <c r="D77" s="10" t="s">
        <v>80</v>
      </c>
      <c r="E77" s="9" t="s">
        <v>176</v>
      </c>
      <c r="F77" s="9" t="s">
        <v>176</v>
      </c>
      <c r="G77" s="9"/>
      <c r="H77" s="10">
        <v>2690660</v>
      </c>
      <c r="I77" s="11">
        <f>H77/1000000</f>
        <v>2.6906599999999998</v>
      </c>
      <c r="J77" s="11">
        <f>I77</f>
        <v>2.6906599999999998</v>
      </c>
      <c r="K77" s="10">
        <v>132</v>
      </c>
      <c r="L77" s="10">
        <f>K77</f>
        <v>132</v>
      </c>
      <c r="M77" s="10">
        <v>2884</v>
      </c>
      <c r="N77" s="10">
        <f>M77</f>
        <v>2884</v>
      </c>
      <c r="O77" s="11">
        <v>0.52149999999999996</v>
      </c>
      <c r="P77" s="10">
        <f>O77</f>
        <v>0.52149999999999996</v>
      </c>
      <c r="Q77" s="20">
        <v>0.81159999999999999</v>
      </c>
      <c r="R77" s="11">
        <f>Q77</f>
        <v>0.81159999999999999</v>
      </c>
      <c r="S77" s="11">
        <f>I77/Q77</f>
        <v>3.3152538196155739</v>
      </c>
      <c r="T77" s="11">
        <f>S77</f>
        <v>3.3152538196155739</v>
      </c>
      <c r="U77" s="12">
        <v>4</v>
      </c>
    </row>
  </sheetData>
  <sortState ref="A2:V64">
    <sortCondition ref="A1"/>
  </sortState>
  <conditionalFormatting sqref="P2:P64">
    <cfRule type="dataBar" priority="45">
      <dataBar showValue="0">
        <cfvo type="num" val="0"/>
        <cfvo type="num" val="1"/>
        <color theme="7"/>
      </dataBar>
      <extLst>
        <ext xmlns:x14="http://schemas.microsoft.com/office/spreadsheetml/2009/9/main" uri="{B025F937-C7B1-47D3-B67F-A62EFF666E3E}">
          <x14:id>{3501E653-7790-0A40-A7FA-67B4247A24C2}</x14:id>
        </ext>
      </extLst>
    </cfRule>
  </conditionalFormatting>
  <conditionalFormatting sqref="R2:R64">
    <cfRule type="dataBar" priority="38">
      <dataBar showValue="0"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{13A4F9F9-CECB-014E-B329-FE54C18B9928}</x14:id>
        </ext>
      </extLst>
    </cfRule>
  </conditionalFormatting>
  <conditionalFormatting sqref="N2:N64">
    <cfRule type="dataBar" priority="126">
      <dataBar showValue="0">
        <cfvo type="num" val="0"/>
        <cfvo type="max"/>
        <color theme="6"/>
      </dataBar>
      <extLst>
        <ext xmlns:x14="http://schemas.microsoft.com/office/spreadsheetml/2009/9/main" uri="{B025F937-C7B1-47D3-B67F-A62EFF666E3E}">
          <x14:id>{64C0CA63-77D7-514F-9163-3243A9B4177A}</x14:id>
        </ext>
      </extLst>
    </cfRule>
  </conditionalFormatting>
  <conditionalFormatting sqref="T2:T64">
    <cfRule type="dataBar" priority="128">
      <dataBar showValue="0">
        <cfvo type="min"/>
        <cfvo type="max"/>
        <color theme="9"/>
      </dataBar>
      <extLst>
        <ext xmlns:x14="http://schemas.microsoft.com/office/spreadsheetml/2009/9/main" uri="{B025F937-C7B1-47D3-B67F-A62EFF666E3E}">
          <x14:id>{EFF548E6-4F0C-3044-B127-7B30F75B2172}</x14:id>
        </ext>
      </extLst>
    </cfRule>
  </conditionalFormatting>
  <conditionalFormatting sqref="L2:L64">
    <cfRule type="dataBar" priority="130">
      <dataBar showValue="0">
        <cfvo type="num" val="0"/>
        <cfvo type="max"/>
        <color theme="4"/>
      </dataBar>
      <extLst>
        <ext xmlns:x14="http://schemas.microsoft.com/office/spreadsheetml/2009/9/main" uri="{B025F937-C7B1-47D3-B67F-A62EFF666E3E}">
          <x14:id>{833D25C6-74DA-5D42-B771-B46958310B4A}</x14:id>
        </ext>
      </extLst>
    </cfRule>
  </conditionalFormatting>
  <conditionalFormatting sqref="J2:J64">
    <cfRule type="dataBar" priority="132">
      <dataBar showValue="0">
        <cfvo type="num" val="0"/>
        <cfvo type="max"/>
        <color theme="5"/>
      </dataBar>
      <extLst>
        <ext xmlns:x14="http://schemas.microsoft.com/office/spreadsheetml/2009/9/main" uri="{B025F937-C7B1-47D3-B67F-A62EFF666E3E}">
          <x14:id>{D380F1A5-BB07-2A4F-9E45-FA38B443713B}</x14:id>
        </ext>
      </extLst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501E653-7790-0A40-A7FA-67B4247A24C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P2:P64</xm:sqref>
        </x14:conditionalFormatting>
        <x14:conditionalFormatting xmlns:xm="http://schemas.microsoft.com/office/excel/2006/main">
          <x14:cfRule type="dataBar" id="{13A4F9F9-CECB-014E-B329-FE54C18B992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R2:R64</xm:sqref>
        </x14:conditionalFormatting>
        <x14:conditionalFormatting xmlns:xm="http://schemas.microsoft.com/office/excel/2006/main">
          <x14:cfRule type="dataBar" id="{64C0CA63-77D7-514F-9163-3243A9B4177A}">
            <x14:dataBar minLength="0" maxLength="100" border="1" gradient="0" negativeBarColorSameAsPositive="1">
              <x14:cfvo type="num">
                <xm:f>0</xm:f>
              </x14:cfvo>
              <x14:cfvo type="max"/>
              <x14:borderColor rgb="FF000000"/>
              <x14:axisColor rgb="FF000000"/>
            </x14:dataBar>
          </x14:cfRule>
          <xm:sqref>N2:N64</xm:sqref>
        </x14:conditionalFormatting>
        <x14:conditionalFormatting xmlns:xm="http://schemas.microsoft.com/office/excel/2006/main">
          <x14:cfRule type="dataBar" id="{EFF548E6-4F0C-3044-B127-7B30F75B2172}">
            <x14:dataBar minLength="0" maxLength="100" border="1" gradient="0">
              <x14:cfvo type="autoMin"/>
              <x14:cfvo type="max"/>
              <x14:borderColor rgb="FF000000"/>
              <x14:negativeFillColor rgb="FFFF0000"/>
              <x14:axisColor rgb="FF000000"/>
            </x14:dataBar>
          </x14:cfRule>
          <xm:sqref>T2:T64</xm:sqref>
        </x14:conditionalFormatting>
        <x14:conditionalFormatting xmlns:xm="http://schemas.microsoft.com/office/excel/2006/main">
          <x14:cfRule type="dataBar" id="{833D25C6-74DA-5D42-B771-B46958310B4A}">
            <x14:dataBar minLength="0" maxLength="100" border="1" gradient="0" negativeBarColorSameAsPositive="1">
              <x14:cfvo type="num">
                <xm:f>0</xm:f>
              </x14:cfvo>
              <x14:cfvo type="max"/>
              <x14:borderColor rgb="FF000000"/>
              <x14:axisColor rgb="FF000000"/>
            </x14:dataBar>
          </x14:cfRule>
          <xm:sqref>L2:L64</xm:sqref>
        </x14:conditionalFormatting>
        <x14:conditionalFormatting xmlns:xm="http://schemas.microsoft.com/office/excel/2006/main">
          <x14:cfRule type="dataBar" id="{D380F1A5-BB07-2A4F-9E45-FA38B443713B}">
            <x14:dataBar minLength="0" maxLength="100" border="1" gradient="0" negativeBarColorSameAsPositive="1">
              <x14:cfvo type="num">
                <xm:f>0</xm:f>
              </x14:cfvo>
              <x14:cfvo type="max"/>
              <x14:borderColor rgb="FF000000"/>
              <x14:axisColor rgb="FF000000"/>
            </x14:dataBar>
          </x14:cfRule>
          <xm:sqref>J2:J64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workbookViewId="0">
      <selection activeCell="H3" sqref="H3:H74"/>
    </sheetView>
  </sheetViews>
  <sheetFormatPr baseColWidth="10" defaultRowHeight="15" x14ac:dyDescent="0"/>
  <cols>
    <col min="1" max="1" width="20.1640625" bestFit="1" customWidth="1"/>
    <col min="2" max="2" width="14" bestFit="1" customWidth="1"/>
    <col min="3" max="3" width="18.83203125" bestFit="1" customWidth="1"/>
    <col min="4" max="4" width="7.6640625" bestFit="1" customWidth="1"/>
    <col min="5" max="5" width="19.83203125" bestFit="1" customWidth="1"/>
    <col min="6" max="6" width="7.6640625" bestFit="1" customWidth="1"/>
    <col min="7" max="7" width="19.83203125" bestFit="1" customWidth="1"/>
  </cols>
  <sheetData>
    <row r="1" spans="1:10">
      <c r="C1" s="21" t="s">
        <v>134</v>
      </c>
      <c r="D1" s="21"/>
      <c r="E1" s="21" t="s">
        <v>135</v>
      </c>
      <c r="F1" s="21"/>
      <c r="G1" s="21" t="s">
        <v>190</v>
      </c>
      <c r="H1" s="21"/>
    </row>
    <row r="2" spans="1:10">
      <c r="A2" s="1" t="s">
        <v>65</v>
      </c>
      <c r="B2" s="1" t="s">
        <v>59</v>
      </c>
      <c r="C2" s="6" t="s">
        <v>136</v>
      </c>
      <c r="D2" s="6" t="s">
        <v>133</v>
      </c>
      <c r="E2" s="6" t="s">
        <v>137</v>
      </c>
      <c r="F2" s="6" t="s">
        <v>133</v>
      </c>
      <c r="G2" s="6" t="s">
        <v>191</v>
      </c>
      <c r="H2" s="6" t="s">
        <v>133</v>
      </c>
    </row>
    <row r="3" spans="1:10" ht="17">
      <c r="A3" s="2" t="s">
        <v>35</v>
      </c>
      <c r="B3" s="3">
        <v>2236661009</v>
      </c>
      <c r="C3" s="3">
        <v>16</v>
      </c>
      <c r="D3" s="4">
        <f t="shared" ref="D3:D34" si="0">C3/37</f>
        <v>0.43243243243243246</v>
      </c>
      <c r="E3" s="3">
        <v>155</v>
      </c>
      <c r="F3" s="4">
        <f t="shared" ref="F3:F34" si="1">E3/400</f>
        <v>0.38750000000000001</v>
      </c>
      <c r="G3" s="18">
        <v>97</v>
      </c>
      <c r="H3" s="19">
        <v>0.48180000000000001</v>
      </c>
      <c r="J3" s="9"/>
    </row>
    <row r="4" spans="1:10" ht="17">
      <c r="A4" s="2" t="s">
        <v>36</v>
      </c>
      <c r="B4" s="3">
        <v>2236661001</v>
      </c>
      <c r="C4" s="3">
        <v>4</v>
      </c>
      <c r="D4" s="4">
        <f t="shared" si="0"/>
        <v>0.10810810810810811</v>
      </c>
      <c r="E4" s="3">
        <v>135</v>
      </c>
      <c r="F4" s="4">
        <f t="shared" si="1"/>
        <v>0.33750000000000002</v>
      </c>
      <c r="G4" s="18">
        <v>74</v>
      </c>
      <c r="H4" s="19">
        <v>0.43700000000000006</v>
      </c>
      <c r="J4" s="9"/>
    </row>
    <row r="5" spans="1:10" ht="17">
      <c r="A5" s="2" t="s">
        <v>37</v>
      </c>
      <c r="B5" s="3">
        <v>2264265190</v>
      </c>
      <c r="C5" s="3">
        <v>28</v>
      </c>
      <c r="D5" s="4">
        <f t="shared" si="0"/>
        <v>0.7567567567567568</v>
      </c>
      <c r="E5" s="3">
        <v>166</v>
      </c>
      <c r="F5" s="4">
        <f t="shared" si="1"/>
        <v>0.41499999999999998</v>
      </c>
      <c r="G5" s="18">
        <v>129</v>
      </c>
      <c r="H5" s="19">
        <v>0.58350000000000002</v>
      </c>
      <c r="J5" s="9"/>
    </row>
    <row r="6" spans="1:10" ht="17">
      <c r="A6" s="2" t="s">
        <v>46</v>
      </c>
      <c r="B6" s="3">
        <v>2524023172</v>
      </c>
      <c r="C6" s="3">
        <v>9</v>
      </c>
      <c r="D6" s="4">
        <f t="shared" si="0"/>
        <v>0.24324324324324326</v>
      </c>
      <c r="E6" s="3">
        <v>156</v>
      </c>
      <c r="F6" s="4">
        <f t="shared" si="1"/>
        <v>0.39</v>
      </c>
      <c r="G6" s="18">
        <v>100</v>
      </c>
      <c r="H6" s="19">
        <v>0.52910000000000001</v>
      </c>
      <c r="J6" s="9"/>
    </row>
    <row r="7" spans="1:10" ht="17">
      <c r="A7" s="2" t="s">
        <v>47</v>
      </c>
      <c r="B7" s="3">
        <v>2606217198</v>
      </c>
      <c r="C7" s="3">
        <v>22</v>
      </c>
      <c r="D7" s="4">
        <f t="shared" si="0"/>
        <v>0.59459459459459463</v>
      </c>
      <c r="E7" s="3">
        <v>126</v>
      </c>
      <c r="F7" s="4">
        <f t="shared" si="1"/>
        <v>0.315</v>
      </c>
      <c r="G7" s="18">
        <v>91</v>
      </c>
      <c r="H7" s="19">
        <v>0.39710000000000001</v>
      </c>
      <c r="J7" s="9"/>
    </row>
    <row r="8" spans="1:10" ht="17">
      <c r="A8" s="2" t="s">
        <v>48</v>
      </c>
      <c r="B8" s="3">
        <v>2606217192</v>
      </c>
      <c r="C8" s="3">
        <v>0</v>
      </c>
      <c r="D8" s="4">
        <f t="shared" si="0"/>
        <v>0</v>
      </c>
      <c r="E8" s="3">
        <v>52</v>
      </c>
      <c r="F8" s="4">
        <f t="shared" si="1"/>
        <v>0.13</v>
      </c>
      <c r="G8" s="18">
        <v>25</v>
      </c>
      <c r="H8" s="19">
        <v>0.1681</v>
      </c>
      <c r="J8" s="9"/>
    </row>
    <row r="9" spans="1:10" ht="17">
      <c r="A9" s="2" t="s">
        <v>38</v>
      </c>
      <c r="B9" s="3">
        <v>2236661002</v>
      </c>
      <c r="C9" s="3">
        <v>32</v>
      </c>
      <c r="D9" s="4">
        <f t="shared" si="0"/>
        <v>0.86486486486486491</v>
      </c>
      <c r="E9" s="3">
        <v>205</v>
      </c>
      <c r="F9" s="4">
        <f t="shared" si="1"/>
        <v>0.51249999999999996</v>
      </c>
      <c r="G9" s="18">
        <v>159</v>
      </c>
      <c r="H9" s="19">
        <v>0.73080000000000001</v>
      </c>
      <c r="J9" s="9"/>
    </row>
    <row r="10" spans="1:10" ht="17">
      <c r="A10" s="2" t="s">
        <v>39</v>
      </c>
      <c r="B10" s="3">
        <v>2505679121</v>
      </c>
      <c r="C10" s="3">
        <v>36</v>
      </c>
      <c r="D10" s="4">
        <f t="shared" si="0"/>
        <v>0.97297297297297303</v>
      </c>
      <c r="E10" s="3">
        <v>253</v>
      </c>
      <c r="F10" s="4">
        <f t="shared" si="1"/>
        <v>0.63249999999999995</v>
      </c>
      <c r="G10" s="18">
        <v>185</v>
      </c>
      <c r="H10" s="19">
        <v>0.87390000000000001</v>
      </c>
      <c r="J10" s="9"/>
    </row>
    <row r="11" spans="1:10" ht="17">
      <c r="A11" s="2" t="s">
        <v>49</v>
      </c>
      <c r="B11" s="3">
        <v>2606217735</v>
      </c>
      <c r="C11" s="3">
        <v>29</v>
      </c>
      <c r="D11" s="4">
        <f t="shared" si="0"/>
        <v>0.78378378378378377</v>
      </c>
      <c r="E11" s="3">
        <v>144</v>
      </c>
      <c r="F11" s="4">
        <f t="shared" si="1"/>
        <v>0.36</v>
      </c>
      <c r="G11" s="18">
        <v>105</v>
      </c>
      <c r="H11" s="19">
        <v>0.40899999999999997</v>
      </c>
      <c r="J11" s="9"/>
    </row>
    <row r="12" spans="1:10" ht="17">
      <c r="A12" s="2" t="s">
        <v>40</v>
      </c>
      <c r="B12" s="3">
        <v>2236661003</v>
      </c>
      <c r="C12" s="3">
        <v>2</v>
      </c>
      <c r="D12" s="4">
        <f t="shared" si="0"/>
        <v>5.4054054054054057E-2</v>
      </c>
      <c r="E12" s="3">
        <v>168</v>
      </c>
      <c r="F12" s="4">
        <f t="shared" si="1"/>
        <v>0.42</v>
      </c>
      <c r="G12" s="18">
        <v>89</v>
      </c>
      <c r="H12" s="19">
        <v>0.49579999999999996</v>
      </c>
      <c r="J12" s="9"/>
    </row>
    <row r="13" spans="1:10" ht="17">
      <c r="A13" s="2" t="s">
        <v>41</v>
      </c>
      <c r="B13" s="3">
        <v>2236661004</v>
      </c>
      <c r="C13" s="3">
        <v>30</v>
      </c>
      <c r="D13" s="4">
        <f t="shared" si="0"/>
        <v>0.81081081081081086</v>
      </c>
      <c r="E13" s="3">
        <v>193</v>
      </c>
      <c r="F13" s="4">
        <f t="shared" si="1"/>
        <v>0.48249999999999998</v>
      </c>
      <c r="G13" s="18">
        <v>148</v>
      </c>
      <c r="H13" s="19">
        <v>0.6765000000000001</v>
      </c>
      <c r="J13" s="9"/>
    </row>
    <row r="14" spans="1:10" ht="17">
      <c r="A14" s="2" t="s">
        <v>50</v>
      </c>
      <c r="B14" s="3">
        <v>2603880159</v>
      </c>
      <c r="C14" s="3">
        <v>0</v>
      </c>
      <c r="D14" s="4">
        <f t="shared" si="0"/>
        <v>0</v>
      </c>
      <c r="E14" s="3">
        <v>13</v>
      </c>
      <c r="F14" s="4">
        <f t="shared" si="1"/>
        <v>3.2500000000000001E-2</v>
      </c>
      <c r="G14" s="18">
        <v>4</v>
      </c>
      <c r="H14" s="19">
        <v>2.9399999999999999E-2</v>
      </c>
      <c r="J14" s="9"/>
    </row>
    <row r="15" spans="1:10" ht="17">
      <c r="A15" s="2" t="s">
        <v>51</v>
      </c>
      <c r="B15" s="3">
        <v>2602042079</v>
      </c>
      <c r="C15" s="3">
        <v>31</v>
      </c>
      <c r="D15" s="4">
        <f t="shared" si="0"/>
        <v>0.83783783783783783</v>
      </c>
      <c r="E15" s="3">
        <v>176</v>
      </c>
      <c r="F15" s="4">
        <f t="shared" si="1"/>
        <v>0.44</v>
      </c>
      <c r="G15" s="18">
        <v>135</v>
      </c>
      <c r="H15" s="19">
        <v>0.60219999999999996</v>
      </c>
      <c r="J15" s="9"/>
    </row>
    <row r="16" spans="1:10" ht="17">
      <c r="A16" s="2" t="s">
        <v>52</v>
      </c>
      <c r="B16" s="3">
        <v>2606217190</v>
      </c>
      <c r="C16" s="3">
        <v>35</v>
      </c>
      <c r="D16" s="4">
        <f t="shared" si="0"/>
        <v>0.94594594594594594</v>
      </c>
      <c r="E16" s="3">
        <v>240</v>
      </c>
      <c r="F16" s="4">
        <f t="shared" si="1"/>
        <v>0.6</v>
      </c>
      <c r="G16" s="18">
        <v>180</v>
      </c>
      <c r="H16" s="19">
        <v>0.86970000000000003</v>
      </c>
      <c r="J16" s="9"/>
    </row>
    <row r="17" spans="1:10" ht="17">
      <c r="A17" s="2" t="s">
        <v>53</v>
      </c>
      <c r="B17" s="3">
        <v>2545555832</v>
      </c>
      <c r="C17" s="3">
        <v>5</v>
      </c>
      <c r="D17" s="4">
        <f t="shared" si="0"/>
        <v>0.13513513513513514</v>
      </c>
      <c r="E17" s="3">
        <v>146</v>
      </c>
      <c r="F17" s="4">
        <f t="shared" si="1"/>
        <v>0.36499999999999999</v>
      </c>
      <c r="G17" s="18">
        <v>85</v>
      </c>
      <c r="H17" s="19">
        <v>0.50840000000000007</v>
      </c>
      <c r="J17" s="9"/>
    </row>
    <row r="18" spans="1:10" ht="17">
      <c r="A18" s="2" t="s">
        <v>138</v>
      </c>
      <c r="B18" s="2">
        <v>2619619040</v>
      </c>
      <c r="C18" s="3">
        <v>3</v>
      </c>
      <c r="D18" s="4">
        <f t="shared" si="0"/>
        <v>8.1081081081081086E-2</v>
      </c>
      <c r="E18" s="3">
        <v>85</v>
      </c>
      <c r="F18" s="4">
        <f t="shared" si="1"/>
        <v>0.21249999999999999</v>
      </c>
      <c r="G18" s="18">
        <v>34</v>
      </c>
      <c r="H18" s="19">
        <v>0.18909999999999999</v>
      </c>
      <c r="J18" s="9"/>
    </row>
    <row r="19" spans="1:10" ht="17">
      <c r="A19" s="2" t="s">
        <v>54</v>
      </c>
      <c r="B19" s="3">
        <v>2524023179</v>
      </c>
      <c r="C19" s="3">
        <v>7</v>
      </c>
      <c r="D19" s="4">
        <f t="shared" si="0"/>
        <v>0.1891891891891892</v>
      </c>
      <c r="E19" s="3">
        <v>167</v>
      </c>
      <c r="F19" s="4">
        <f t="shared" si="1"/>
        <v>0.41749999999999998</v>
      </c>
      <c r="G19" s="18">
        <v>93</v>
      </c>
      <c r="H19" s="19">
        <v>0.53820000000000001</v>
      </c>
      <c r="J19" s="9"/>
    </row>
    <row r="20" spans="1:10" ht="17">
      <c r="A20" s="2" t="s">
        <v>55</v>
      </c>
      <c r="B20" s="3">
        <v>2603880161</v>
      </c>
      <c r="C20" s="3">
        <v>31</v>
      </c>
      <c r="D20" s="4">
        <f t="shared" si="0"/>
        <v>0.83783783783783783</v>
      </c>
      <c r="E20" s="3">
        <v>227</v>
      </c>
      <c r="F20" s="4">
        <f t="shared" si="1"/>
        <v>0.5675</v>
      </c>
      <c r="G20" s="18">
        <v>182</v>
      </c>
      <c r="H20" s="19">
        <v>0.87390000000000001</v>
      </c>
      <c r="J20" s="9"/>
    </row>
    <row r="21" spans="1:10" ht="17">
      <c r="A21" s="2" t="s">
        <v>56</v>
      </c>
      <c r="B21" s="3">
        <v>2519899769</v>
      </c>
      <c r="C21" s="3">
        <v>6</v>
      </c>
      <c r="D21" s="4">
        <f t="shared" si="0"/>
        <v>0.16216216216216217</v>
      </c>
      <c r="E21" s="3">
        <v>236</v>
      </c>
      <c r="F21" s="4">
        <f t="shared" si="1"/>
        <v>0.59</v>
      </c>
      <c r="G21" s="18">
        <v>134</v>
      </c>
      <c r="H21" s="19">
        <v>0.80390000000000006</v>
      </c>
      <c r="J21" s="9"/>
    </row>
    <row r="22" spans="1:10" ht="17">
      <c r="A22" s="2" t="s">
        <v>57</v>
      </c>
      <c r="B22" s="3">
        <v>2524023189</v>
      </c>
      <c r="C22" s="3">
        <v>35</v>
      </c>
      <c r="D22" s="4">
        <f t="shared" si="0"/>
        <v>0.94594594594594594</v>
      </c>
      <c r="E22" s="3">
        <v>221</v>
      </c>
      <c r="F22" s="4">
        <f t="shared" si="1"/>
        <v>0.55249999999999999</v>
      </c>
      <c r="G22" s="18">
        <v>160</v>
      </c>
      <c r="H22" s="19">
        <v>0.75209999999999999</v>
      </c>
      <c r="J22" s="9"/>
    </row>
    <row r="23" spans="1:10" ht="17">
      <c r="A23" s="2" t="s">
        <v>42</v>
      </c>
      <c r="B23" s="3">
        <v>2236661005</v>
      </c>
      <c r="C23" s="3">
        <v>16</v>
      </c>
      <c r="D23" s="4">
        <f t="shared" si="0"/>
        <v>0.43243243243243246</v>
      </c>
      <c r="E23" s="3">
        <v>247</v>
      </c>
      <c r="F23" s="4">
        <f t="shared" si="1"/>
        <v>0.61750000000000005</v>
      </c>
      <c r="G23" s="18">
        <v>158</v>
      </c>
      <c r="H23" s="19">
        <v>0.87980000000000003</v>
      </c>
      <c r="J23" s="9"/>
    </row>
    <row r="24" spans="1:10" ht="17">
      <c r="A24" s="2" t="s">
        <v>58</v>
      </c>
      <c r="B24" s="3">
        <v>2606217199</v>
      </c>
      <c r="C24" s="3">
        <v>36</v>
      </c>
      <c r="D24" s="4">
        <f t="shared" si="0"/>
        <v>0.97297297297297303</v>
      </c>
      <c r="E24" s="3">
        <v>247</v>
      </c>
      <c r="F24" s="4">
        <f t="shared" si="1"/>
        <v>0.61750000000000005</v>
      </c>
      <c r="G24" s="18">
        <v>184</v>
      </c>
      <c r="H24" s="19">
        <v>0.85709999999999997</v>
      </c>
      <c r="J24" s="9"/>
    </row>
    <row r="25" spans="1:10" ht="17">
      <c r="A25" s="2" t="s">
        <v>43</v>
      </c>
      <c r="B25" s="3">
        <v>2236661006</v>
      </c>
      <c r="C25" s="3">
        <v>14</v>
      </c>
      <c r="D25" s="4">
        <f t="shared" si="0"/>
        <v>0.3783783783783784</v>
      </c>
      <c r="E25" s="3">
        <v>209</v>
      </c>
      <c r="F25" s="4">
        <f t="shared" si="1"/>
        <v>0.52249999999999996</v>
      </c>
      <c r="G25" s="18">
        <v>138</v>
      </c>
      <c r="H25" s="19">
        <v>0.69040000000000001</v>
      </c>
      <c r="J25" s="9"/>
    </row>
    <row r="26" spans="1:10" ht="17">
      <c r="A26" s="2" t="s">
        <v>44</v>
      </c>
      <c r="B26" s="3">
        <v>2236661007</v>
      </c>
      <c r="C26" s="3">
        <v>36</v>
      </c>
      <c r="D26" s="4">
        <f t="shared" si="0"/>
        <v>0.97297297297297303</v>
      </c>
      <c r="E26" s="3">
        <v>248</v>
      </c>
      <c r="F26" s="4">
        <f t="shared" si="1"/>
        <v>0.62</v>
      </c>
      <c r="G26" s="18">
        <v>172</v>
      </c>
      <c r="H26" s="19">
        <v>0.78150000000000008</v>
      </c>
      <c r="J26" s="9"/>
    </row>
    <row r="27" spans="1:10" ht="17">
      <c r="A27" s="2" t="s">
        <v>45</v>
      </c>
      <c r="B27" s="3">
        <v>2236876028</v>
      </c>
      <c r="C27" s="3">
        <v>5</v>
      </c>
      <c r="D27" s="4">
        <f t="shared" si="0"/>
        <v>0.13513513513513514</v>
      </c>
      <c r="E27" s="3">
        <v>127</v>
      </c>
      <c r="F27" s="4">
        <f t="shared" si="1"/>
        <v>0.3175</v>
      </c>
      <c r="G27" s="18">
        <v>69</v>
      </c>
      <c r="H27" s="19">
        <v>0.44450000000000001</v>
      </c>
      <c r="J27" s="9"/>
    </row>
    <row r="28" spans="1:10" ht="17">
      <c r="A28" s="3" t="s">
        <v>123</v>
      </c>
      <c r="B28" s="3" t="s">
        <v>128</v>
      </c>
      <c r="C28" s="3">
        <v>34</v>
      </c>
      <c r="D28" s="4">
        <f t="shared" si="0"/>
        <v>0.91891891891891897</v>
      </c>
      <c r="E28" s="3">
        <v>243</v>
      </c>
      <c r="F28" s="4">
        <f t="shared" si="1"/>
        <v>0.60750000000000004</v>
      </c>
      <c r="G28" s="18">
        <v>173</v>
      </c>
      <c r="H28" s="19">
        <v>0.81159999999999999</v>
      </c>
      <c r="J28" s="10"/>
    </row>
    <row r="29" spans="1:10" ht="17">
      <c r="A29" s="3" t="s">
        <v>121</v>
      </c>
      <c r="B29" s="3" t="s">
        <v>128</v>
      </c>
      <c r="C29" s="3">
        <v>29</v>
      </c>
      <c r="D29" s="4">
        <f t="shared" si="0"/>
        <v>0.78378378378378377</v>
      </c>
      <c r="E29" s="3">
        <v>181</v>
      </c>
      <c r="F29" s="4">
        <f t="shared" si="1"/>
        <v>0.45250000000000001</v>
      </c>
      <c r="G29" s="18">
        <v>138</v>
      </c>
      <c r="H29" s="19">
        <v>0.62180000000000002</v>
      </c>
      <c r="J29" s="9"/>
    </row>
    <row r="30" spans="1:10" ht="17">
      <c r="A30" s="2" t="s">
        <v>122</v>
      </c>
      <c r="B30" s="3" t="s">
        <v>128</v>
      </c>
      <c r="C30" s="3">
        <v>36</v>
      </c>
      <c r="D30" s="4">
        <f t="shared" si="0"/>
        <v>0.97297297297297303</v>
      </c>
      <c r="E30" s="3">
        <v>269</v>
      </c>
      <c r="F30" s="4">
        <f t="shared" si="1"/>
        <v>0.67249999999999999</v>
      </c>
      <c r="G30" s="18">
        <v>203</v>
      </c>
      <c r="H30" s="19">
        <v>0.99159999999999993</v>
      </c>
      <c r="J30" s="9"/>
    </row>
    <row r="31" spans="1:10" ht="17">
      <c r="A31" s="3" t="s">
        <v>124</v>
      </c>
      <c r="B31" s="3" t="s">
        <v>128</v>
      </c>
      <c r="C31" s="3">
        <v>3</v>
      </c>
      <c r="D31" s="4">
        <f t="shared" si="0"/>
        <v>8.1081081081081086E-2</v>
      </c>
      <c r="E31" s="3">
        <v>130</v>
      </c>
      <c r="F31" s="4">
        <f t="shared" si="1"/>
        <v>0.32500000000000001</v>
      </c>
      <c r="G31" s="18">
        <v>65</v>
      </c>
      <c r="H31" s="19">
        <v>0.37819999999999998</v>
      </c>
      <c r="J31" s="10"/>
    </row>
    <row r="32" spans="1:10" ht="17">
      <c r="A32" s="3" t="s">
        <v>125</v>
      </c>
      <c r="B32" s="3" t="s">
        <v>128</v>
      </c>
      <c r="C32" s="3">
        <v>6</v>
      </c>
      <c r="D32" s="4">
        <f t="shared" si="0"/>
        <v>0.16216216216216217</v>
      </c>
      <c r="E32" s="3">
        <v>152</v>
      </c>
      <c r="F32" s="4">
        <f t="shared" si="1"/>
        <v>0.38</v>
      </c>
      <c r="G32" s="18">
        <v>84</v>
      </c>
      <c r="H32" s="19">
        <v>0.51119999999999999</v>
      </c>
      <c r="J32" s="10"/>
    </row>
    <row r="33" spans="1:10" ht="17">
      <c r="A33" s="3" t="s">
        <v>119</v>
      </c>
      <c r="B33" s="3" t="s">
        <v>128</v>
      </c>
      <c r="C33" s="3">
        <v>29</v>
      </c>
      <c r="D33" s="4">
        <f t="shared" si="0"/>
        <v>0.78378378378378377</v>
      </c>
      <c r="E33" s="3">
        <v>165</v>
      </c>
      <c r="F33" s="4">
        <f t="shared" si="1"/>
        <v>0.41249999999999998</v>
      </c>
      <c r="G33" s="18">
        <v>147</v>
      </c>
      <c r="H33" s="19">
        <v>0.68909999999999993</v>
      </c>
      <c r="J33" s="10"/>
    </row>
    <row r="34" spans="1:10" ht="17">
      <c r="A34" s="3" t="s">
        <v>120</v>
      </c>
      <c r="B34" s="3" t="s">
        <v>128</v>
      </c>
      <c r="C34" s="3">
        <v>33</v>
      </c>
      <c r="D34" s="4">
        <f t="shared" si="0"/>
        <v>0.89189189189189189</v>
      </c>
      <c r="E34" s="3">
        <v>237</v>
      </c>
      <c r="F34" s="4">
        <f t="shared" si="1"/>
        <v>0.59250000000000003</v>
      </c>
      <c r="G34" s="18">
        <v>186</v>
      </c>
      <c r="H34" s="19">
        <v>0.8992</v>
      </c>
      <c r="J34" s="10"/>
    </row>
    <row r="35" spans="1:10" ht="17">
      <c r="A35" s="3" t="s">
        <v>126</v>
      </c>
      <c r="B35" s="3" t="s">
        <v>128</v>
      </c>
      <c r="C35" s="3">
        <v>24</v>
      </c>
      <c r="D35" s="4">
        <f t="shared" ref="D35:D66" si="2">C35/37</f>
        <v>0.64864864864864868</v>
      </c>
      <c r="E35" s="3">
        <v>228</v>
      </c>
      <c r="F35" s="4">
        <f t="shared" ref="F35:F66" si="3">E35/400</f>
        <v>0.56999999999999995</v>
      </c>
      <c r="G35" s="18">
        <v>153</v>
      </c>
      <c r="H35" s="19">
        <v>0.75670000000000004</v>
      </c>
      <c r="J35" s="10"/>
    </row>
    <row r="36" spans="1:10" ht="17">
      <c r="A36" s="3" t="s">
        <v>127</v>
      </c>
      <c r="B36" s="3" t="s">
        <v>128</v>
      </c>
      <c r="C36" s="3">
        <v>23</v>
      </c>
      <c r="D36" s="4">
        <f t="shared" si="2"/>
        <v>0.6216216216216216</v>
      </c>
      <c r="E36" s="3">
        <v>238</v>
      </c>
      <c r="F36" s="4">
        <f t="shared" si="3"/>
        <v>0.59499999999999997</v>
      </c>
      <c r="G36" s="18">
        <v>143</v>
      </c>
      <c r="H36" s="19">
        <v>0.71219999999999994</v>
      </c>
      <c r="J36" s="10"/>
    </row>
    <row r="37" spans="1:10" ht="17">
      <c r="A37" s="5" t="s">
        <v>130</v>
      </c>
      <c r="B37" s="3">
        <v>2596583567</v>
      </c>
      <c r="C37" s="3">
        <v>37</v>
      </c>
      <c r="D37" s="4">
        <f t="shared" si="2"/>
        <v>1</v>
      </c>
      <c r="E37" s="3">
        <v>275</v>
      </c>
      <c r="F37" s="4">
        <f t="shared" si="3"/>
        <v>0.6875</v>
      </c>
      <c r="G37" s="18">
        <v>182</v>
      </c>
      <c r="H37" s="19">
        <v>0.84870000000000001</v>
      </c>
      <c r="J37" s="15"/>
    </row>
    <row r="38" spans="1:10" ht="17">
      <c r="A38" s="5" t="s">
        <v>129</v>
      </c>
      <c r="B38" s="3">
        <v>2596583568</v>
      </c>
      <c r="C38" s="3">
        <v>12</v>
      </c>
      <c r="D38" s="4">
        <f t="shared" si="2"/>
        <v>0.32432432432432434</v>
      </c>
      <c r="E38" s="3">
        <v>220</v>
      </c>
      <c r="F38" s="4">
        <f t="shared" si="3"/>
        <v>0.55000000000000004</v>
      </c>
      <c r="G38" s="18">
        <v>139</v>
      </c>
      <c r="H38" s="19">
        <v>0.72589999999999999</v>
      </c>
      <c r="J38" s="15"/>
    </row>
    <row r="39" spans="1:10" ht="17">
      <c r="A39" s="2" t="s">
        <v>140</v>
      </c>
      <c r="B39" s="3">
        <v>2582580513</v>
      </c>
      <c r="C39" s="3">
        <v>28</v>
      </c>
      <c r="D39" s="4">
        <f t="shared" si="2"/>
        <v>0.7567567567567568</v>
      </c>
      <c r="E39" s="3">
        <v>227</v>
      </c>
      <c r="F39" s="4">
        <f t="shared" si="3"/>
        <v>0.5675</v>
      </c>
      <c r="G39" s="18">
        <v>140</v>
      </c>
      <c r="H39" s="19">
        <v>0.64430000000000009</v>
      </c>
      <c r="J39" s="9"/>
    </row>
    <row r="40" spans="1:10" ht="17">
      <c r="A40" s="2" t="s">
        <v>141</v>
      </c>
      <c r="B40" s="3">
        <v>2582580517</v>
      </c>
      <c r="C40" s="3">
        <v>13</v>
      </c>
      <c r="D40" s="4">
        <f t="shared" si="2"/>
        <v>0.35135135135135137</v>
      </c>
      <c r="E40" s="3">
        <v>261</v>
      </c>
      <c r="F40" s="4">
        <f t="shared" si="3"/>
        <v>0.65249999999999997</v>
      </c>
      <c r="G40" s="18">
        <v>141</v>
      </c>
      <c r="H40" s="19">
        <v>0.80709999999999993</v>
      </c>
      <c r="J40" s="9"/>
    </row>
    <row r="41" spans="1:10" ht="17">
      <c r="A41" s="2" t="s">
        <v>142</v>
      </c>
      <c r="B41" s="3">
        <v>2582580520</v>
      </c>
      <c r="C41" s="3">
        <v>31</v>
      </c>
      <c r="D41" s="4">
        <f t="shared" si="2"/>
        <v>0.83783783783783783</v>
      </c>
      <c r="E41" s="3">
        <v>209</v>
      </c>
      <c r="F41" s="4">
        <f t="shared" si="3"/>
        <v>0.52249999999999996</v>
      </c>
      <c r="G41" s="18">
        <v>132</v>
      </c>
      <c r="H41" s="19">
        <v>0.62070000000000003</v>
      </c>
      <c r="J41" s="9"/>
    </row>
    <row r="42" spans="1:10" ht="17">
      <c r="A42" s="2" t="s">
        <v>143</v>
      </c>
      <c r="B42" s="3">
        <v>2582580528</v>
      </c>
      <c r="C42" s="3">
        <v>9</v>
      </c>
      <c r="D42" s="4">
        <f t="shared" si="2"/>
        <v>0.24324324324324326</v>
      </c>
      <c r="E42" s="3">
        <v>199</v>
      </c>
      <c r="F42" s="4">
        <f t="shared" si="3"/>
        <v>0.4975</v>
      </c>
      <c r="G42" s="18">
        <v>112</v>
      </c>
      <c r="H42" s="19">
        <v>0.63700000000000001</v>
      </c>
      <c r="J42" s="9"/>
    </row>
    <row r="43" spans="1:10" ht="17">
      <c r="A43" s="2" t="s">
        <v>144</v>
      </c>
      <c r="B43" s="3">
        <v>2582580530</v>
      </c>
      <c r="C43" s="3">
        <v>25</v>
      </c>
      <c r="D43" s="4">
        <f t="shared" si="2"/>
        <v>0.67567567567567566</v>
      </c>
      <c r="E43" s="3">
        <v>212</v>
      </c>
      <c r="F43" s="4">
        <f t="shared" si="3"/>
        <v>0.53</v>
      </c>
      <c r="G43" s="18">
        <v>134</v>
      </c>
      <c r="H43" s="19">
        <v>0.6604000000000001</v>
      </c>
      <c r="J43" s="9"/>
    </row>
    <row r="44" spans="1:10" ht="17">
      <c r="A44" s="2" t="s">
        <v>145</v>
      </c>
      <c r="B44" s="3">
        <v>2582580539</v>
      </c>
      <c r="C44" s="3">
        <v>10</v>
      </c>
      <c r="D44" s="4">
        <f t="shared" si="2"/>
        <v>0.27027027027027029</v>
      </c>
      <c r="E44" s="3">
        <v>246</v>
      </c>
      <c r="F44" s="4">
        <f t="shared" si="3"/>
        <v>0.61499999999999999</v>
      </c>
      <c r="G44" s="18">
        <v>139</v>
      </c>
      <c r="H44" s="19">
        <v>0.80640000000000001</v>
      </c>
      <c r="J44" s="9"/>
    </row>
    <row r="45" spans="1:10" ht="17">
      <c r="A45" s="2" t="s">
        <v>146</v>
      </c>
      <c r="B45" s="3">
        <v>2582580544</v>
      </c>
      <c r="C45" s="3">
        <v>32</v>
      </c>
      <c r="D45" s="4">
        <f t="shared" si="2"/>
        <v>0.86486486486486491</v>
      </c>
      <c r="E45" s="3">
        <v>274</v>
      </c>
      <c r="F45" s="4">
        <f t="shared" si="3"/>
        <v>0.68500000000000005</v>
      </c>
      <c r="G45" s="18">
        <v>172</v>
      </c>
      <c r="H45" s="19">
        <v>0.9104000000000001</v>
      </c>
      <c r="J45" s="9"/>
    </row>
    <row r="46" spans="1:10" ht="17">
      <c r="A46" s="2" t="s">
        <v>147</v>
      </c>
      <c r="B46" s="3">
        <v>2582580550</v>
      </c>
      <c r="C46" s="3">
        <v>9</v>
      </c>
      <c r="D46" s="4">
        <f t="shared" si="2"/>
        <v>0.24324324324324326</v>
      </c>
      <c r="E46" s="3">
        <v>246</v>
      </c>
      <c r="F46" s="4">
        <f t="shared" si="3"/>
        <v>0.61499999999999999</v>
      </c>
      <c r="G46" s="18">
        <v>139</v>
      </c>
      <c r="H46" s="19">
        <v>0.81790000000000007</v>
      </c>
      <c r="J46" s="9"/>
    </row>
    <row r="47" spans="1:10" ht="17">
      <c r="A47" s="2" t="s">
        <v>148</v>
      </c>
      <c r="B47" s="3">
        <v>2582580553</v>
      </c>
      <c r="C47" s="3">
        <v>8</v>
      </c>
      <c r="D47" s="4">
        <f t="shared" si="2"/>
        <v>0.21621621621621623</v>
      </c>
      <c r="E47" s="3">
        <v>209</v>
      </c>
      <c r="F47" s="4">
        <f t="shared" si="3"/>
        <v>0.52249999999999996</v>
      </c>
      <c r="G47" s="18">
        <v>128</v>
      </c>
      <c r="H47" s="19">
        <v>0.6826000000000001</v>
      </c>
      <c r="J47" s="9"/>
    </row>
    <row r="48" spans="1:10" ht="17">
      <c r="A48" s="2" t="s">
        <v>149</v>
      </c>
      <c r="B48" s="3">
        <v>2582580554</v>
      </c>
      <c r="C48" s="3">
        <v>11</v>
      </c>
      <c r="D48" s="4">
        <f t="shared" si="2"/>
        <v>0.29729729729729731</v>
      </c>
      <c r="E48" s="3">
        <v>236</v>
      </c>
      <c r="F48" s="4">
        <f t="shared" si="3"/>
        <v>0.59</v>
      </c>
      <c r="G48" s="18">
        <v>128</v>
      </c>
      <c r="H48" s="19">
        <v>0.70849999999999991</v>
      </c>
      <c r="J48" s="9"/>
    </row>
    <row r="49" spans="1:10" ht="17">
      <c r="A49" s="2" t="s">
        <v>150</v>
      </c>
      <c r="B49" s="3">
        <v>2582580555</v>
      </c>
      <c r="C49" s="3">
        <v>14</v>
      </c>
      <c r="D49" s="4">
        <f t="shared" si="2"/>
        <v>0.3783783783783784</v>
      </c>
      <c r="E49" s="3">
        <v>184</v>
      </c>
      <c r="F49" s="4">
        <f t="shared" si="3"/>
        <v>0.46</v>
      </c>
      <c r="G49" s="18">
        <v>117</v>
      </c>
      <c r="H49" s="19">
        <v>0.64450000000000007</v>
      </c>
      <c r="J49" s="9"/>
    </row>
    <row r="50" spans="1:10" ht="17">
      <c r="A50" s="2" t="s">
        <v>151</v>
      </c>
      <c r="B50" s="3">
        <v>2582580564</v>
      </c>
      <c r="C50" s="3">
        <v>9</v>
      </c>
      <c r="D50" s="4">
        <f t="shared" si="2"/>
        <v>0.24324324324324326</v>
      </c>
      <c r="E50" s="3">
        <v>221</v>
      </c>
      <c r="F50" s="4">
        <f t="shared" si="3"/>
        <v>0.55249999999999999</v>
      </c>
      <c r="G50" s="18">
        <v>124</v>
      </c>
      <c r="H50" s="19">
        <v>0.7167</v>
      </c>
      <c r="J50" s="9"/>
    </row>
    <row r="51" spans="1:10" ht="17">
      <c r="A51" s="2" t="s">
        <v>152</v>
      </c>
      <c r="B51" s="3">
        <v>2582580565</v>
      </c>
      <c r="C51" s="3">
        <v>30</v>
      </c>
      <c r="D51" s="4">
        <f t="shared" si="2"/>
        <v>0.81081081081081086</v>
      </c>
      <c r="E51" s="3">
        <v>255</v>
      </c>
      <c r="F51" s="4">
        <f t="shared" si="3"/>
        <v>0.63749999999999996</v>
      </c>
      <c r="G51" s="18">
        <v>146</v>
      </c>
      <c r="H51" s="19">
        <v>0.71849999999999992</v>
      </c>
      <c r="J51" s="9"/>
    </row>
    <row r="52" spans="1:10" ht="17">
      <c r="A52" s="2" t="s">
        <v>153</v>
      </c>
      <c r="B52" s="3">
        <v>2582580572</v>
      </c>
      <c r="C52" s="3">
        <v>10</v>
      </c>
      <c r="D52" s="4">
        <f t="shared" si="2"/>
        <v>0.27027027027027029</v>
      </c>
      <c r="E52" s="3">
        <v>178</v>
      </c>
      <c r="F52" s="4">
        <f t="shared" si="3"/>
        <v>0.44500000000000001</v>
      </c>
      <c r="G52" s="18">
        <v>94</v>
      </c>
      <c r="H52" s="19">
        <v>0.53029999999999999</v>
      </c>
      <c r="J52" s="9"/>
    </row>
    <row r="53" spans="1:10" ht="17">
      <c r="A53" s="2" t="s">
        <v>154</v>
      </c>
      <c r="B53" s="3">
        <v>2582580575</v>
      </c>
      <c r="C53" s="3">
        <v>9</v>
      </c>
      <c r="D53" s="4">
        <f t="shared" si="2"/>
        <v>0.24324324324324326</v>
      </c>
      <c r="E53" s="3">
        <v>228</v>
      </c>
      <c r="F53" s="4">
        <f t="shared" si="3"/>
        <v>0.56999999999999995</v>
      </c>
      <c r="G53" s="18">
        <v>125</v>
      </c>
      <c r="H53" s="19">
        <v>0.71510000000000007</v>
      </c>
      <c r="J53" s="9"/>
    </row>
    <row r="54" spans="1:10" ht="17">
      <c r="A54" s="2" t="s">
        <v>155</v>
      </c>
      <c r="B54" s="3">
        <v>2582580595</v>
      </c>
      <c r="C54" s="3">
        <v>12</v>
      </c>
      <c r="D54" s="4">
        <f t="shared" si="2"/>
        <v>0.32432432432432434</v>
      </c>
      <c r="E54" s="3">
        <v>187</v>
      </c>
      <c r="F54" s="4">
        <f t="shared" si="3"/>
        <v>0.46750000000000003</v>
      </c>
      <c r="G54" s="18">
        <v>131</v>
      </c>
      <c r="H54" s="19">
        <v>0.69779999999999998</v>
      </c>
      <c r="J54" s="9"/>
    </row>
    <row r="55" spans="1:10" ht="17">
      <c r="A55" s="2" t="s">
        <v>156</v>
      </c>
      <c r="B55" s="3">
        <v>2582580608</v>
      </c>
      <c r="C55" s="3">
        <v>7</v>
      </c>
      <c r="D55" s="4">
        <f t="shared" si="2"/>
        <v>0.1891891891891892</v>
      </c>
      <c r="E55" s="3">
        <v>177</v>
      </c>
      <c r="F55" s="4">
        <f t="shared" si="3"/>
        <v>0.4425</v>
      </c>
      <c r="G55" s="18">
        <v>92</v>
      </c>
      <c r="H55" s="19">
        <v>0.55659999999999998</v>
      </c>
      <c r="J55" s="9"/>
    </row>
    <row r="56" spans="1:10" ht="15" customHeight="1">
      <c r="A56" s="2" t="s">
        <v>189</v>
      </c>
      <c r="B56" s="17">
        <v>2504643007</v>
      </c>
      <c r="C56" s="3">
        <v>37</v>
      </c>
      <c r="D56" s="4">
        <f t="shared" si="2"/>
        <v>1</v>
      </c>
      <c r="E56" s="3">
        <v>273</v>
      </c>
      <c r="F56" s="4">
        <f t="shared" si="3"/>
        <v>0.6825</v>
      </c>
      <c r="G56" s="18">
        <v>202</v>
      </c>
      <c r="H56" s="19">
        <v>0.98319999999999996</v>
      </c>
      <c r="J56" s="10"/>
    </row>
    <row r="57" spans="1:10" ht="17">
      <c r="A57" s="2" t="s">
        <v>157</v>
      </c>
      <c r="B57" s="3">
        <v>2582580617</v>
      </c>
      <c r="C57" s="3">
        <v>35</v>
      </c>
      <c r="D57" s="4">
        <f t="shared" si="2"/>
        <v>0.94594594594594594</v>
      </c>
      <c r="E57" s="3">
        <v>168</v>
      </c>
      <c r="F57" s="4">
        <f t="shared" si="3"/>
        <v>0.42</v>
      </c>
      <c r="G57" s="18">
        <v>132</v>
      </c>
      <c r="H57" s="19">
        <v>0.62180000000000002</v>
      </c>
      <c r="J57" s="9"/>
    </row>
    <row r="58" spans="1:10" ht="17">
      <c r="A58" s="2" t="s">
        <v>192</v>
      </c>
      <c r="B58" s="3">
        <v>2593339190</v>
      </c>
      <c r="C58" s="3">
        <v>12</v>
      </c>
      <c r="D58" s="4">
        <f t="shared" si="2"/>
        <v>0.32432432432432434</v>
      </c>
      <c r="E58" s="3">
        <v>213</v>
      </c>
      <c r="F58" s="4">
        <f t="shared" si="3"/>
        <v>0.53249999999999997</v>
      </c>
      <c r="G58" s="18">
        <v>135</v>
      </c>
      <c r="H58" s="19">
        <v>0.76890000000000003</v>
      </c>
      <c r="J58" s="9"/>
    </row>
    <row r="59" spans="1:10" ht="17">
      <c r="A59" s="2" t="s">
        <v>158</v>
      </c>
      <c r="B59" s="3">
        <v>2582580627</v>
      </c>
      <c r="C59" s="3">
        <v>12</v>
      </c>
      <c r="D59" s="4">
        <f t="shared" si="2"/>
        <v>0.32432432432432434</v>
      </c>
      <c r="E59" s="3">
        <v>266</v>
      </c>
      <c r="F59" s="4">
        <f t="shared" si="3"/>
        <v>0.66500000000000004</v>
      </c>
      <c r="G59" s="18">
        <v>146</v>
      </c>
      <c r="H59" s="19">
        <v>0.84060000000000001</v>
      </c>
      <c r="J59" s="9"/>
    </row>
    <row r="60" spans="1:10" ht="17">
      <c r="A60" s="2" t="s">
        <v>159</v>
      </c>
      <c r="B60" s="3">
        <v>2582580628</v>
      </c>
      <c r="C60" s="3">
        <v>8</v>
      </c>
      <c r="D60" s="4">
        <f t="shared" si="2"/>
        <v>0.21621621621621623</v>
      </c>
      <c r="E60" s="3">
        <v>206</v>
      </c>
      <c r="F60" s="4">
        <f t="shared" si="3"/>
        <v>0.51500000000000001</v>
      </c>
      <c r="G60" s="18">
        <v>111</v>
      </c>
      <c r="H60" s="19">
        <v>0.66670000000000007</v>
      </c>
      <c r="J60" s="9"/>
    </row>
    <row r="61" spans="1:10" ht="17">
      <c r="A61" s="2" t="s">
        <v>160</v>
      </c>
      <c r="B61" s="3">
        <v>2582580630</v>
      </c>
      <c r="C61" s="3">
        <v>15</v>
      </c>
      <c r="D61" s="4">
        <f t="shared" si="2"/>
        <v>0.40540540540540543</v>
      </c>
      <c r="E61" s="3">
        <v>237</v>
      </c>
      <c r="F61" s="4">
        <f t="shared" si="3"/>
        <v>0.59250000000000003</v>
      </c>
      <c r="G61" s="18">
        <v>137</v>
      </c>
      <c r="H61" s="19">
        <v>0.77769999999999995</v>
      </c>
      <c r="J61" s="9"/>
    </row>
    <row r="62" spans="1:10" ht="17">
      <c r="A62" s="2" t="s">
        <v>161</v>
      </c>
      <c r="B62" s="3">
        <v>2582580631</v>
      </c>
      <c r="C62" s="3">
        <v>30</v>
      </c>
      <c r="D62" s="4">
        <f t="shared" si="2"/>
        <v>0.81081081081081086</v>
      </c>
      <c r="E62" s="3">
        <v>258</v>
      </c>
      <c r="F62" s="4">
        <f t="shared" si="3"/>
        <v>0.64500000000000002</v>
      </c>
      <c r="G62" s="18">
        <v>172</v>
      </c>
      <c r="H62" s="19">
        <v>0.85849999999999993</v>
      </c>
      <c r="J62" s="9"/>
    </row>
    <row r="63" spans="1:10" ht="17">
      <c r="A63" s="2" t="s">
        <v>162</v>
      </c>
      <c r="B63" s="3">
        <v>2582580632</v>
      </c>
      <c r="C63" s="3">
        <v>11</v>
      </c>
      <c r="D63" s="4">
        <f t="shared" si="2"/>
        <v>0.29729729729729731</v>
      </c>
      <c r="E63" s="3">
        <v>221</v>
      </c>
      <c r="F63" s="4">
        <f t="shared" si="3"/>
        <v>0.55249999999999999</v>
      </c>
      <c r="G63" s="18">
        <v>129</v>
      </c>
      <c r="H63" s="19">
        <v>0.74419999999999997</v>
      </c>
      <c r="J63" s="9"/>
    </row>
    <row r="64" spans="1:10" ht="17">
      <c r="A64" s="2" t="s">
        <v>163</v>
      </c>
      <c r="B64" s="3">
        <v>2582580634</v>
      </c>
      <c r="C64" s="3">
        <v>33</v>
      </c>
      <c r="D64" s="4">
        <f t="shared" si="2"/>
        <v>0.89189189189189189</v>
      </c>
      <c r="E64" s="3">
        <v>218</v>
      </c>
      <c r="F64" s="4">
        <f t="shared" si="3"/>
        <v>0.54500000000000004</v>
      </c>
      <c r="G64" s="18">
        <v>147</v>
      </c>
      <c r="H64" s="19">
        <v>0.68209999999999993</v>
      </c>
      <c r="J64" s="9"/>
    </row>
    <row r="65" spans="1:10" ht="17">
      <c r="A65" s="2" t="s">
        <v>164</v>
      </c>
      <c r="B65" s="3">
        <v>2582580635</v>
      </c>
      <c r="C65" s="3">
        <v>7</v>
      </c>
      <c r="D65" s="4">
        <f t="shared" si="2"/>
        <v>0.1891891891891892</v>
      </c>
      <c r="E65" s="3">
        <v>214</v>
      </c>
      <c r="F65" s="4">
        <f t="shared" si="3"/>
        <v>0.53500000000000003</v>
      </c>
      <c r="G65" s="18">
        <v>115</v>
      </c>
      <c r="H65" s="19">
        <v>0.69779999999999998</v>
      </c>
      <c r="J65" s="9"/>
    </row>
    <row r="66" spans="1:10" ht="17">
      <c r="A66" s="2" t="s">
        <v>165</v>
      </c>
      <c r="B66" s="3">
        <v>2582580657</v>
      </c>
      <c r="C66" s="3">
        <v>14</v>
      </c>
      <c r="D66" s="4">
        <f t="shared" si="2"/>
        <v>0.3783783783783784</v>
      </c>
      <c r="E66" s="3">
        <v>203</v>
      </c>
      <c r="F66" s="4">
        <f t="shared" si="3"/>
        <v>0.50749999999999995</v>
      </c>
      <c r="G66" s="18">
        <v>122</v>
      </c>
      <c r="H66" s="19">
        <v>0.67090000000000005</v>
      </c>
      <c r="J66" s="9"/>
    </row>
    <row r="67" spans="1:10" ht="17">
      <c r="A67" s="2" t="s">
        <v>166</v>
      </c>
      <c r="B67" s="3">
        <v>2582580670</v>
      </c>
      <c r="C67" s="3">
        <v>5</v>
      </c>
      <c r="D67" s="4">
        <f t="shared" ref="D67:D98" si="4">C67/37</f>
        <v>0.13513513513513514</v>
      </c>
      <c r="E67" s="3">
        <v>223</v>
      </c>
      <c r="F67" s="4">
        <f t="shared" ref="F67:F98" si="5">E67/400</f>
        <v>0.5575</v>
      </c>
      <c r="G67" s="18">
        <v>110</v>
      </c>
      <c r="H67" s="19">
        <v>0.67930000000000001</v>
      </c>
      <c r="J67" s="9"/>
    </row>
    <row r="68" spans="1:10" ht="17">
      <c r="A68" s="2" t="s">
        <v>167</v>
      </c>
      <c r="B68" s="3">
        <v>2582580671</v>
      </c>
      <c r="C68" s="3">
        <v>28</v>
      </c>
      <c r="D68" s="4">
        <f t="shared" si="4"/>
        <v>0.7567567567567568</v>
      </c>
      <c r="E68" s="3">
        <v>223</v>
      </c>
      <c r="F68" s="4">
        <f t="shared" si="5"/>
        <v>0.5575</v>
      </c>
      <c r="G68" s="18">
        <v>164</v>
      </c>
      <c r="H68" s="19">
        <v>0.80249999999999999</v>
      </c>
      <c r="J68" s="9"/>
    </row>
    <row r="69" spans="1:10" ht="17">
      <c r="A69" s="2" t="s">
        <v>168</v>
      </c>
      <c r="B69" s="3">
        <v>2582580675</v>
      </c>
      <c r="C69" s="3">
        <v>34</v>
      </c>
      <c r="D69" s="4">
        <f t="shared" si="4"/>
        <v>0.91891891891891897</v>
      </c>
      <c r="E69" s="3">
        <v>241</v>
      </c>
      <c r="F69" s="4">
        <f t="shared" si="5"/>
        <v>0.60250000000000004</v>
      </c>
      <c r="G69" s="18">
        <v>176</v>
      </c>
      <c r="H69" s="19">
        <v>0.85780000000000001</v>
      </c>
      <c r="J69" s="9"/>
    </row>
    <row r="70" spans="1:10" ht="17">
      <c r="A70" s="2" t="s">
        <v>193</v>
      </c>
      <c r="B70" s="3">
        <v>2593339185</v>
      </c>
      <c r="C70" s="3">
        <v>37</v>
      </c>
      <c r="D70" s="4">
        <f t="shared" si="4"/>
        <v>1</v>
      </c>
      <c r="E70" s="3">
        <v>217</v>
      </c>
      <c r="F70" s="4">
        <f t="shared" si="5"/>
        <v>0.54249999999999998</v>
      </c>
      <c r="G70" s="18">
        <v>157</v>
      </c>
      <c r="H70" s="19">
        <v>0.70590000000000008</v>
      </c>
      <c r="J70" s="9"/>
    </row>
    <row r="71" spans="1:10" ht="17">
      <c r="A71" s="2" t="s">
        <v>169</v>
      </c>
      <c r="B71" s="3">
        <v>2582580680</v>
      </c>
      <c r="C71" s="3">
        <v>29</v>
      </c>
      <c r="D71" s="4">
        <f t="shared" si="4"/>
        <v>0.78378378378378377</v>
      </c>
      <c r="E71" s="3">
        <v>255</v>
      </c>
      <c r="F71" s="4">
        <f t="shared" si="5"/>
        <v>0.63749999999999996</v>
      </c>
      <c r="G71" s="18">
        <v>158</v>
      </c>
      <c r="H71" s="19">
        <v>0.74930000000000008</v>
      </c>
      <c r="J71" s="9"/>
    </row>
    <row r="72" spans="1:10" ht="17">
      <c r="A72" s="2" t="s">
        <v>194</v>
      </c>
      <c r="B72" s="3">
        <v>2593339186</v>
      </c>
      <c r="C72" s="3">
        <v>4</v>
      </c>
      <c r="D72" s="4">
        <f t="shared" si="4"/>
        <v>0.10810810810810811</v>
      </c>
      <c r="E72" s="3">
        <v>103</v>
      </c>
      <c r="F72" s="4">
        <f t="shared" si="5"/>
        <v>0.25750000000000001</v>
      </c>
      <c r="G72" s="18">
        <v>50</v>
      </c>
      <c r="H72" s="19">
        <v>0.30249999999999999</v>
      </c>
      <c r="J72" s="9"/>
    </row>
    <row r="73" spans="1:10" ht="17">
      <c r="A73" s="2" t="s">
        <v>170</v>
      </c>
      <c r="B73" s="3">
        <v>2582580705</v>
      </c>
      <c r="C73" s="3">
        <v>7</v>
      </c>
      <c r="D73" s="4">
        <f t="shared" si="4"/>
        <v>0.1891891891891892</v>
      </c>
      <c r="E73" s="3">
        <v>240</v>
      </c>
      <c r="F73" s="4">
        <f t="shared" si="5"/>
        <v>0.6</v>
      </c>
      <c r="G73" s="18">
        <v>126</v>
      </c>
      <c r="H73" s="19">
        <v>0.75180000000000002</v>
      </c>
      <c r="J73" s="9"/>
    </row>
    <row r="74" spans="1:10" ht="17" customHeight="1">
      <c r="A74" s="2" t="s">
        <v>171</v>
      </c>
      <c r="B74" s="3">
        <v>2582580714</v>
      </c>
      <c r="C74" s="3">
        <v>17</v>
      </c>
      <c r="D74" s="4">
        <f t="shared" si="4"/>
        <v>0.45945945945945948</v>
      </c>
      <c r="E74" s="3">
        <v>132</v>
      </c>
      <c r="F74" s="4">
        <f t="shared" si="5"/>
        <v>0.33</v>
      </c>
      <c r="G74" s="18">
        <v>88</v>
      </c>
      <c r="H74" s="19">
        <v>0.37890000000000001</v>
      </c>
      <c r="J74" s="9"/>
    </row>
  </sheetData>
  <sortState ref="A3:H74">
    <sortCondition ref="A2"/>
  </sortState>
  <mergeCells count="3">
    <mergeCell ref="C1:D1"/>
    <mergeCell ref="E1:F1"/>
    <mergeCell ref="G1:H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65"/>
  <sheetViews>
    <sheetView workbookViewId="0">
      <selection activeCell="A2" sqref="A2:A65"/>
    </sheetView>
  </sheetViews>
  <sheetFormatPr baseColWidth="10" defaultRowHeight="15" x14ac:dyDescent="0"/>
  <sheetData>
    <row r="2" spans="1:1">
      <c r="A2" t="s">
        <v>35</v>
      </c>
    </row>
    <row r="3" spans="1:1">
      <c r="A3" t="s">
        <v>36</v>
      </c>
    </row>
    <row r="4" spans="1:1">
      <c r="A4" t="s">
        <v>37</v>
      </c>
    </row>
    <row r="5" spans="1:1">
      <c r="A5" t="s">
        <v>47</v>
      </c>
    </row>
    <row r="6" spans="1:1">
      <c r="A6" t="s">
        <v>38</v>
      </c>
    </row>
    <row r="7" spans="1:1">
      <c r="A7" t="s">
        <v>39</v>
      </c>
    </row>
    <row r="8" spans="1:1">
      <c r="A8" t="s">
        <v>49</v>
      </c>
    </row>
    <row r="9" spans="1:1">
      <c r="A9" t="s">
        <v>40</v>
      </c>
    </row>
    <row r="10" spans="1:1">
      <c r="A10" t="s">
        <v>41</v>
      </c>
    </row>
    <row r="11" spans="1:1">
      <c r="A11" t="s">
        <v>51</v>
      </c>
    </row>
    <row r="12" spans="1:1">
      <c r="A12" t="s">
        <v>52</v>
      </c>
    </row>
    <row r="13" spans="1:1">
      <c r="A13" t="s">
        <v>53</v>
      </c>
    </row>
    <row r="14" spans="1:1">
      <c r="A14" t="s">
        <v>138</v>
      </c>
    </row>
    <row r="15" spans="1:1">
      <c r="A15" t="s">
        <v>55</v>
      </c>
    </row>
    <row r="16" spans="1:1">
      <c r="A16" t="s">
        <v>56</v>
      </c>
    </row>
    <row r="17" spans="1:1">
      <c r="A17" t="s">
        <v>57</v>
      </c>
    </row>
    <row r="18" spans="1:1">
      <c r="A18" t="s">
        <v>42</v>
      </c>
    </row>
    <row r="19" spans="1:1">
      <c r="A19" t="s">
        <v>58</v>
      </c>
    </row>
    <row r="20" spans="1:1">
      <c r="A20" t="s">
        <v>43</v>
      </c>
    </row>
    <row r="21" spans="1:1">
      <c r="A21" t="s">
        <v>44</v>
      </c>
    </row>
    <row r="22" spans="1:1">
      <c r="A22" t="s">
        <v>45</v>
      </c>
    </row>
    <row r="23" spans="1:1">
      <c r="A23" t="s">
        <v>124</v>
      </c>
    </row>
    <row r="24" spans="1:1">
      <c r="A24" t="s">
        <v>125</v>
      </c>
    </row>
    <row r="25" spans="1:1">
      <c r="A25" t="s">
        <v>119</v>
      </c>
    </row>
    <row r="26" spans="1:1">
      <c r="A26" t="s">
        <v>120</v>
      </c>
    </row>
    <row r="27" spans="1:1">
      <c r="A27" t="s">
        <v>197</v>
      </c>
    </row>
    <row r="28" spans="1:1">
      <c r="A28" t="s">
        <v>198</v>
      </c>
    </row>
    <row r="29" spans="1:1">
      <c r="A29" t="s">
        <v>199</v>
      </c>
    </row>
    <row r="30" spans="1:1">
      <c r="A30" t="s">
        <v>200</v>
      </c>
    </row>
    <row r="31" spans="1:1">
      <c r="A31" t="s">
        <v>140</v>
      </c>
    </row>
    <row r="32" spans="1:1">
      <c r="A32" t="s">
        <v>141</v>
      </c>
    </row>
    <row r="33" spans="1:1">
      <c r="A33" t="s">
        <v>142</v>
      </c>
    </row>
    <row r="34" spans="1:1">
      <c r="A34" t="s">
        <v>143</v>
      </c>
    </row>
    <row r="35" spans="1:1">
      <c r="A35" t="s">
        <v>144</v>
      </c>
    </row>
    <row r="36" spans="1:1">
      <c r="A36" t="s">
        <v>145</v>
      </c>
    </row>
    <row r="37" spans="1:1">
      <c r="A37" t="s">
        <v>146</v>
      </c>
    </row>
    <row r="38" spans="1:1">
      <c r="A38" t="s">
        <v>147</v>
      </c>
    </row>
    <row r="39" spans="1:1">
      <c r="A39" t="s">
        <v>148</v>
      </c>
    </row>
    <row r="40" spans="1:1">
      <c r="A40" t="s">
        <v>149</v>
      </c>
    </row>
    <row r="41" spans="1:1">
      <c r="A41" t="s">
        <v>150</v>
      </c>
    </row>
    <row r="42" spans="1:1">
      <c r="A42" t="s">
        <v>151</v>
      </c>
    </row>
    <row r="43" spans="1:1">
      <c r="A43" t="s">
        <v>152</v>
      </c>
    </row>
    <row r="44" spans="1:1">
      <c r="A44" t="s">
        <v>153</v>
      </c>
    </row>
    <row r="45" spans="1:1">
      <c r="A45" t="s">
        <v>154</v>
      </c>
    </row>
    <row r="46" spans="1:1">
      <c r="A46" t="s">
        <v>156</v>
      </c>
    </row>
    <row r="47" spans="1:1">
      <c r="A47" t="s">
        <v>189</v>
      </c>
    </row>
    <row r="48" spans="1:1">
      <c r="A48" t="s">
        <v>157</v>
      </c>
    </row>
    <row r="49" spans="1:1">
      <c r="A49" t="s">
        <v>192</v>
      </c>
    </row>
    <row r="50" spans="1:1">
      <c r="A50" t="s">
        <v>158</v>
      </c>
    </row>
    <row r="51" spans="1:1">
      <c r="A51" t="s">
        <v>159</v>
      </c>
    </row>
    <row r="52" spans="1:1">
      <c r="A52" t="s">
        <v>160</v>
      </c>
    </row>
    <row r="53" spans="1:1">
      <c r="A53" t="s">
        <v>161</v>
      </c>
    </row>
    <row r="54" spans="1:1">
      <c r="A54" t="s">
        <v>162</v>
      </c>
    </row>
    <row r="55" spans="1:1">
      <c r="A55" t="s">
        <v>163</v>
      </c>
    </row>
    <row r="56" spans="1:1">
      <c r="A56" t="s">
        <v>164</v>
      </c>
    </row>
    <row r="57" spans="1:1">
      <c r="A57" t="s">
        <v>165</v>
      </c>
    </row>
    <row r="58" spans="1:1">
      <c r="A58" t="s">
        <v>166</v>
      </c>
    </row>
    <row r="59" spans="1:1">
      <c r="A59" t="s">
        <v>167</v>
      </c>
    </row>
    <row r="60" spans="1:1">
      <c r="A60" t="s">
        <v>168</v>
      </c>
    </row>
    <row r="61" spans="1:1">
      <c r="A61" t="s">
        <v>193</v>
      </c>
    </row>
    <row r="62" spans="1:1">
      <c r="A62" t="s">
        <v>194</v>
      </c>
    </row>
    <row r="63" spans="1:1">
      <c r="A63" t="s">
        <v>170</v>
      </c>
    </row>
    <row r="64" spans="1:1">
      <c r="A64" t="s">
        <v>171</v>
      </c>
    </row>
    <row r="65" spans="1:1">
      <c r="A65" t="s">
        <v>201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CompletenessEstimates</vt:lpstr>
      <vt:lpstr>Sheet1</vt:lpstr>
    </vt:vector>
  </TitlesOfParts>
  <Company>University of Wisconsin-Madison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Hamilton</dc:creator>
  <cp:lastModifiedBy>Joshua Hamilton</cp:lastModifiedBy>
  <dcterms:created xsi:type="dcterms:W3CDTF">2015-06-10T15:51:07Z</dcterms:created>
  <dcterms:modified xsi:type="dcterms:W3CDTF">2015-08-19T20:39:34Z</dcterms:modified>
</cp:coreProperties>
</file>