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elestechoi/"/>
    </mc:Choice>
  </mc:AlternateContent>
  <xr:revisionPtr revIDLastSave="0" documentId="13_ncr:1_{FC76A6EA-7673-1A47-9B60-EF34B842AFC6}" xr6:coauthVersionLast="47" xr6:coauthVersionMax="47" xr10:uidLastSave="{00000000-0000-0000-0000-000000000000}"/>
  <bookViews>
    <workbookView xWindow="0" yWindow="0" windowWidth="28800" windowHeight="18000" activeTab="9" xr2:uid="{00000000-000D-0000-FFFF-FFFF00000000}"/>
  </bookViews>
  <sheets>
    <sheet name="KPI" sheetId="7" state="hidden" r:id="rId1"/>
    <sheet name="Rating" sheetId="8" state="hidden" r:id="rId2"/>
    <sheet name="Gender" sheetId="10" state="hidden" r:id="rId3"/>
    <sheet name="Education by Attrition" sheetId="11" state="hidden" r:id="rId4"/>
    <sheet name="Attrition by Job" sheetId="12" state="hidden" r:id="rId5"/>
    <sheet name="Dept wise attrition" sheetId="13" state="hidden" r:id="rId6"/>
    <sheet name="Attrition by Age Group" sheetId="14" state="hidden" r:id="rId7"/>
    <sheet name="Marital Status" sheetId="15" state="hidden" r:id="rId8"/>
    <sheet name="Dataset" sheetId="1" state="hidden" r:id="rId9"/>
    <sheet name="Dashboard" sheetId="4" r:id="rId10"/>
  </sheets>
  <definedNames>
    <definedName name="_xlchart.v1.0" hidden="1">'Attrition by Job'!$D$3:$D$13</definedName>
    <definedName name="_xlchart.v1.1" hidden="1">'Attrition by Job'!$E$2</definedName>
    <definedName name="_xlchart.v1.13" hidden="1">'Attrition by Job'!$D$3:$D$13</definedName>
    <definedName name="_xlchart.v1.14" hidden="1">'Attrition by Job'!$E$2</definedName>
    <definedName name="_xlchart.v1.15" hidden="1">'Attrition by Job'!$E$3:$E$13</definedName>
    <definedName name="_xlchart.v1.2" hidden="1">'Attrition by Job'!$E$3:$E$13</definedName>
    <definedName name="_xlchart.v2.10" hidden="1">'Marital Status'!$E$3:$E$7</definedName>
    <definedName name="_xlchart.v2.11" hidden="1">'Marital Status'!$F$2</definedName>
    <definedName name="_xlchart.v2.12" hidden="1">'Marital Status'!$F$3:$F$7</definedName>
    <definedName name="_xlchart.v2.16" hidden="1">'Marital Status'!$D$3:$D$7</definedName>
    <definedName name="_xlchart.v2.17" hidden="1">'Marital Status'!$E$2</definedName>
    <definedName name="_xlchart.v2.18" hidden="1">'Marital Status'!$E$3:$E$7</definedName>
    <definedName name="_xlchart.v2.19" hidden="1">'Marital Status'!$F$2</definedName>
    <definedName name="_xlchart.v2.20" hidden="1">'Marital Status'!$F$3:$F$7</definedName>
    <definedName name="_xlchart.v2.3" hidden="1">'Marital Status'!$D$3:$D$7</definedName>
    <definedName name="_xlchart.v2.4" hidden="1">'Marital Status'!$E$2</definedName>
    <definedName name="_xlchart.v2.5" hidden="1">'Marital Status'!$E$3:$E$7</definedName>
    <definedName name="_xlchart.v2.6" hidden="1">'Marital Status'!$F$2</definedName>
    <definedName name="_xlchart.v2.7" hidden="1">'Marital Status'!$F$3:$F$7</definedName>
    <definedName name="_xlchart.v2.8" hidden="1">'Marital Status'!$D$3:$D$7</definedName>
    <definedName name="_xlchart.v2.9" hidden="1">'Marital Status'!$E$2</definedName>
    <definedName name="Slicer_Department">#N/A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s>
  <calcPr calcId="191029"/>
  <pivotCaches>
    <pivotCache cacheId="1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6" i="15" l="1"/>
  <c r="D5" i="15"/>
  <c r="D4" i="15"/>
  <c r="D5" i="12"/>
  <c r="D6" i="12"/>
  <c r="D7" i="12"/>
  <c r="D8" i="12"/>
  <c r="D9" i="12"/>
  <c r="D10" i="12"/>
  <c r="D11" i="12"/>
  <c r="D12" i="12"/>
  <c r="D4" i="12"/>
  <c r="E6" i="15"/>
  <c r="E5" i="15"/>
  <c r="E4" i="15"/>
  <c r="E5" i="12"/>
  <c r="E9" i="12"/>
  <c r="E12" i="12"/>
  <c r="E6" i="12"/>
  <c r="E10" i="12"/>
  <c r="E7" i="12"/>
  <c r="E11" i="12"/>
  <c r="E8" i="12"/>
  <c r="E4" i="12"/>
  <c r="B9" i="10"/>
  <c r="B8" i="10"/>
  <c r="B6" i="8"/>
  <c r="A8" i="7"/>
  <c r="C8" i="7"/>
  <c r="B8" i="7"/>
  <c r="C8" i="10" l="1"/>
  <c r="C9" i="10"/>
  <c r="C6" i="8"/>
  <c r="B7" i="8"/>
  <c r="C7" i="8" s="1"/>
  <c r="E8" i="7"/>
  <c r="D8"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<sst xmlns="http://schemas.openxmlformats.org/spreadsheetml/2006/main" count="19216" uniqueCount="1569">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</sst>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2"/>
      <color theme="1"/>
      <name val="Calibri"/>
      <scheme val="minor"/>
    </font>
    <font>
      <sz val="12"/>
      <color theme="1"/>
      <name val="Calibri"/>
      <family val="2"/>
      <scheme val="minor"/>
    </font>
    <font>
      <sz val="12"/>
      <color theme="1"/>
      <name val="Calibri"/>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2" fillId="0" borderId="0" xfId="0" applyFont="1"/>
    <xf numFmtId="0" fontId="1" fillId="0" borderId="0" xfId="0" applyFont="1"/>
    <xf numFmtId="0" fontId="0" fillId="0" borderId="3" xfId="0" applyBorder="1"/>
    <xf numFmtId="0" fontId="0" fillId="0" borderId="5" xfId="0" applyNumberFormat="1" applyBorder="1"/>
    <xf numFmtId="0" fontId="0" fillId="0" borderId="7" xfId="0" applyNumberFormat="1" applyBorder="1"/>
    <xf numFmtId="0" fontId="0" fillId="0" borderId="8" xfId="0" applyNumberFormat="1" applyBorder="1"/>
    <xf numFmtId="0" fontId="0" fillId="0" borderId="10" xfId="0" applyNumberFormat="1" applyBorder="1"/>
    <xf numFmtId="0" fontId="0" fillId="2" borderId="9" xfId="0" applyFill="1" applyBorder="1"/>
    <xf numFmtId="0" fontId="0" fillId="2" borderId="6" xfId="0" applyFill="1" applyBorder="1"/>
    <xf numFmtId="0" fontId="0" fillId="2" borderId="1" xfId="0" applyFill="1" applyBorder="1"/>
    <xf numFmtId="9" fontId="0" fillId="0" borderId="0" xfId="1" applyFont="1"/>
    <xf numFmtId="10" fontId="0" fillId="0" borderId="0" xfId="1" applyNumberFormat="1" applyFont="1"/>
    <xf numFmtId="170" fontId="0" fillId="0" borderId="0" xfId="0" applyNumberFormat="1"/>
    <xf numFmtId="1" fontId="0" fillId="0" borderId="0" xfId="0" applyNumberFormat="1"/>
    <xf numFmtId="170" fontId="0" fillId="0" borderId="5" xfId="0" applyNumberFormat="1" applyBorder="1"/>
    <xf numFmtId="0" fontId="0" fillId="2" borderId="3" xfId="0" applyFill="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4" xfId="0" applyNumberFormat="1" applyBorder="1"/>
    <xf numFmtId="0" fontId="0" fillId="0" borderId="7" xfId="0" applyBorder="1" applyAlignment="1">
      <alignment horizontal="left"/>
    </xf>
    <xf numFmtId="0" fontId="0" fillId="0" borderId="0" xfId="0" applyFont="1" applyFill="1" applyBorder="1" applyAlignment="1">
      <alignment horizontal="left"/>
    </xf>
    <xf numFmtId="0" fontId="1" fillId="0" borderId="0" xfId="0" applyFont="1" applyFill="1" applyBorder="1"/>
    <xf numFmtId="10" fontId="0" fillId="0" borderId="3" xfId="0" applyNumberFormat="1" applyBorder="1"/>
    <xf numFmtId="10" fontId="0" fillId="0" borderId="4" xfId="0" applyNumberFormat="1" applyBorder="1"/>
    <xf numFmtId="10" fontId="0" fillId="0" borderId="5" xfId="0" applyNumberFormat="1" applyBorder="1"/>
  </cellXfs>
  <cellStyles count="2">
    <cellStyle name="Normal" xfId="0" builtinId="0"/>
    <cellStyle name="Percent" xfId="1" builtinId="5"/>
  </cellStyles>
  <dxfs count="8">
    <dxf>
      <fill>
        <patternFill patternType="solid">
          <bgColor rgb="FFFFFF00"/>
        </patternFill>
      </fill>
    </dxf>
    <dxf>
      <numFmt numFmtId="170" formatCode="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EA77-7C47-834F-5C161F1EE2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3BD7-2041-81E0-6728F56D16C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4C1-494A-A8AF-A20AE458748B}"/>
            </c:ext>
          </c:extLst>
        </c:ser>
        <c:dLbls>
          <c:showLegendKey val="0"/>
          <c:showVal val="0"/>
          <c:showCatName val="0"/>
          <c:showSerName val="0"/>
          <c:showPercent val="0"/>
          <c:showBubbleSize val="0"/>
        </c:dLbls>
        <c:gapWidth val="182"/>
        <c:axId val="202057375"/>
        <c:axId val="696641055"/>
      </c:barChart>
      <c:catAx>
        <c:axId val="20205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41055"/>
        <c:crosses val="autoZero"/>
        <c:auto val="1"/>
        <c:lblAlgn val="ctr"/>
        <c:lblOffset val="100"/>
        <c:noMultiLvlLbl val="0"/>
      </c:catAx>
      <c:valAx>
        <c:axId val="696641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5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B2A-A645-8131-F1BD0E2BCF5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33C-9B42-9BFA-C050625CCB5B}"/>
            </c:ext>
          </c:extLst>
        </c:ser>
        <c:dLbls>
          <c:showLegendKey val="0"/>
          <c:showVal val="0"/>
          <c:showCatName val="0"/>
          <c:showSerName val="0"/>
          <c:showPercent val="0"/>
          <c:showBubbleSize val="0"/>
        </c:dLbls>
        <c:gapWidth val="219"/>
        <c:overlap val="-27"/>
        <c:axId val="222971247"/>
        <c:axId val="223344319"/>
      </c:barChart>
      <c:catAx>
        <c:axId val="22297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344319"/>
        <c:crosses val="autoZero"/>
        <c:auto val="1"/>
        <c:lblAlgn val="ctr"/>
        <c:lblOffset val="100"/>
        <c:noMultiLvlLbl val="0"/>
      </c:catAx>
      <c:valAx>
        <c:axId val="22334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97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71-2548-9546-39BA9DF0B2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71-2548-9546-39BA9DF0B2C4}"/>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9071-2548-9546-39BA9DF0B2C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74-9340-B9AE-61B0AC513E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74-9340-B9AE-61B0AC513E5C}"/>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5C74-9340-B9AE-61B0AC513E5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04-4B44-9DE5-06296FAF61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04-4B44-9DE5-06296FAF61F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204-4B44-9DE5-06296FAF61F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810-284C-97DB-1F67ABA213AE}"/>
            </c:ext>
          </c:extLst>
        </c:ser>
        <c:dLbls>
          <c:showLegendKey val="0"/>
          <c:showVal val="0"/>
          <c:showCatName val="0"/>
          <c:showSerName val="0"/>
          <c:showPercent val="0"/>
          <c:showBubbleSize val="0"/>
        </c:dLbls>
        <c:gapWidth val="182"/>
        <c:axId val="202057375"/>
        <c:axId val="696641055"/>
      </c:barChart>
      <c:catAx>
        <c:axId val="20205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41055"/>
        <c:crosses val="autoZero"/>
        <c:auto val="1"/>
        <c:lblAlgn val="ctr"/>
        <c:lblOffset val="100"/>
        <c:noMultiLvlLbl val="0"/>
      </c:catAx>
      <c:valAx>
        <c:axId val="696641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5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96-6A40-A42D-198F6F2438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96-6A40-A42D-198F6F2438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96-6A40-A42D-198F6F2438B9}"/>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096-6A40-A42D-198F6F2438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AFF-E74D-8EE4-021665F79A04}"/>
            </c:ext>
          </c:extLst>
        </c:ser>
        <c:dLbls>
          <c:showLegendKey val="0"/>
          <c:showVal val="0"/>
          <c:showCatName val="0"/>
          <c:showSerName val="0"/>
          <c:showPercent val="0"/>
          <c:showBubbleSize val="0"/>
        </c:dLbls>
        <c:gapWidth val="219"/>
        <c:overlap val="-27"/>
        <c:axId val="222971247"/>
        <c:axId val="223344319"/>
      </c:barChart>
      <c:catAx>
        <c:axId val="22297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344319"/>
        <c:crosses val="autoZero"/>
        <c:auto val="1"/>
        <c:lblAlgn val="ctr"/>
        <c:lblOffset val="100"/>
        <c:noMultiLvlLbl val="0"/>
      </c:catAx>
      <c:valAx>
        <c:axId val="223344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97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A64F6338-8681-9B43-8AEB-B27EF80EB097}">
          <cx:tx>
            <cx:txData>
              <cx:f>_xlchart.v1.1</cx:f>
              <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data id="1">
      <cx:strDim type="cat">
        <cx:f>_xlchart.v2.8</cx:f>
      </cx:strDim>
      <cx:numDim type="val">
        <cx:f>_xlchart.v2.12</cx:f>
      </cx:numDim>
    </cx:data>
  </cx:chartData>
  <cx:chart>
    <cx:plotArea>
      <cx:plotAreaRegion>
        <cx:series layoutId="funnel" uniqueId="{10C8A499-E9C0-E444-BAE9-09B10A2BD3D9}" formatIdx="0">
          <cx:tx>
            <cx:txData>
              <cx:f>_xlchart.v2.9</cx:f>
              <cx:v/>
            </cx:txData>
          </cx:tx>
          <cx:dataLabels>
            <cx:visibility seriesName="0" categoryName="0" value="1"/>
          </cx:dataLabels>
          <cx:dataId val="0"/>
        </cx:series>
        <cx:series layoutId="funnel" hidden="1" uniqueId="{662E6D13-A873-BE43-A29D-8554A08CA3A0}" formatIdx="1">
          <cx:tx>
            <cx:txData>
              <cx:f>_xlchart.v2.11</cx:f>
              <cx:v/>
            </cx:txData>
          </cx:tx>
          <cx:dataLabels>
            <cx:visibility seriesName="0" categoryName="0" value="1"/>
          </cx:dataLabels>
          <cx:dataId val="1"/>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_xlchart.v1.15</cx:f>
      </cx:numDim>
    </cx:data>
  </cx:chartData>
  <cx:chart>
    <cx:plotArea>
      <cx:plotAreaRegion>
        <cx:series layoutId="treemap" uniqueId="{A64F6338-8681-9B43-8AEB-B27EF80EB097}">
          <cx:tx>
            <cx:txData>
              <cx:f>_xlchart.v1.14</cx:f>
              <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_xlchart.v2.16</cx:f>
      </cx:strDim>
      <cx:numDim type="val">
        <cx:f>_xlchart.v2.18</cx:f>
      </cx:numDim>
    </cx:data>
    <cx:data id="1">
      <cx:strDim type="cat">
        <cx:f>_xlchart.v2.16</cx:f>
      </cx:strDim>
      <cx:numDim type="val">
        <cx:f>_xlchart.v2.20</cx:f>
      </cx:numDim>
    </cx:data>
  </cx:chartData>
  <cx:chart>
    <cx:plotArea>
      <cx:plotAreaRegion>
        <cx:series layoutId="funnel" uniqueId="{10C8A499-E9C0-E444-BAE9-09B10A2BD3D9}" formatIdx="0">
          <cx:tx>
            <cx:txData>
              <cx:f>_xlchart.v2.17</cx:f>
              <cx:v/>
            </cx:txData>
          </cx:tx>
          <cx:dataLabels>
            <cx:visibility seriesName="0" categoryName="0" value="1"/>
          </cx:dataLabels>
          <cx:dataId val="0"/>
        </cx:series>
        <cx:series layoutId="funnel" hidden="1" uniqueId="{662E6D13-A873-BE43-A29D-8554A08CA3A0}" formatIdx="1">
          <cx:tx>
            <cx:txData>
              <cx:f>_xlchart.v2.19</cx:f>
              <cx:v/>
            </cx:txData>
          </cx:tx>
          <cx:dataLabels>
            <cx:visibility seriesName="0" categoryName="0" value="1"/>
          </cx:dataLabels>
          <cx:dataId val="1"/>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microsoft.com/office/2014/relationships/chartEx" Target="../charts/chartEx4.xml"/><Relationship Id="rId2" Type="http://schemas.openxmlformats.org/officeDocument/2006/relationships/image" Target="../media/image2.png"/><Relationship Id="rId16"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6</xdr:col>
      <xdr:colOff>520700</xdr:colOff>
      <xdr:row>1</xdr:row>
      <xdr:rowOff>38100</xdr:rowOff>
    </xdr:from>
    <xdr:to>
      <xdr:col>8</xdr:col>
      <xdr:colOff>698500</xdr:colOff>
      <xdr:row>6</xdr:row>
      <xdr:rowOff>38100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2223B611-8329-D249-26FB-339D1EE4C6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229600" y="241300"/>
              <a:ext cx="182880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514350</xdr:colOff>
      <xdr:row>1</xdr:row>
      <xdr:rowOff>50800</xdr:rowOff>
    </xdr:from>
    <xdr:to>
      <xdr:col>6</xdr:col>
      <xdr:colOff>101600</xdr:colOff>
      <xdr:row>8</xdr:row>
      <xdr:rowOff>69850</xdr:rowOff>
    </xdr:to>
    <xdr:graphicFrame macro="">
      <xdr:nvGraphicFramePr>
        <xdr:cNvPr id="2" name="Chart 1">
          <a:extLst>
            <a:ext uri="{FF2B5EF4-FFF2-40B4-BE49-F238E27FC236}">
              <a16:creationId xmlns:a16="http://schemas.microsoft.com/office/drawing/2014/main" id="{EC84B454-4066-78C5-A20E-47BAF4748A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596900</xdr:colOff>
      <xdr:row>1</xdr:row>
      <xdr:rowOff>101600</xdr:rowOff>
    </xdr:from>
    <xdr:to>
      <xdr:col>8</xdr:col>
      <xdr:colOff>774700</xdr:colOff>
      <xdr:row>6</xdr:row>
      <xdr:rowOff>101600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4F0EF8CE-ED1D-975C-DAE7-1D08F28E1EF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527800" y="304800"/>
              <a:ext cx="182880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774700</xdr:colOff>
      <xdr:row>5</xdr:row>
      <xdr:rowOff>127000</xdr:rowOff>
    </xdr:from>
    <xdr:to>
      <xdr:col>12</xdr:col>
      <xdr:colOff>127000</xdr:colOff>
      <xdr:row>15</xdr:row>
      <xdr:rowOff>177800</xdr:rowOff>
    </xdr:to>
    <mc:AlternateContent xmlns:mc="http://schemas.openxmlformats.org/markup-compatibility/2006">
      <mc:Choice xmlns:a14="http://schemas.microsoft.com/office/drawing/2010/main" Requires="a14">
        <xdr:graphicFrame macro="">
          <xdr:nvGraphicFramePr>
            <xdr:cNvPr id="8" name="Education Field">
              <a:extLst>
                <a:ext uri="{FF2B5EF4-FFF2-40B4-BE49-F238E27FC236}">
                  <a16:creationId xmlns:a16="http://schemas.microsoft.com/office/drawing/2014/main" id="{CB398CB6-BFDB-2FD0-85F2-9794ACEDD4C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182100" y="1143000"/>
              <a:ext cx="1828800" cy="208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749300</xdr:colOff>
      <xdr:row>1</xdr:row>
      <xdr:rowOff>190500</xdr:rowOff>
    </xdr:from>
    <xdr:to>
      <xdr:col>8</xdr:col>
      <xdr:colOff>101600</xdr:colOff>
      <xdr:row>12</xdr:row>
      <xdr:rowOff>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CD71204E-79D0-8D0E-B929-21973DECA47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892800" y="393700"/>
              <a:ext cx="1828800" cy="2044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482600</xdr:colOff>
      <xdr:row>1</xdr:row>
      <xdr:rowOff>152400</xdr:rowOff>
    </xdr:from>
    <xdr:to>
      <xdr:col>10</xdr:col>
      <xdr:colOff>660400</xdr:colOff>
      <xdr:row>6</xdr:row>
      <xdr:rowOff>88900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BFFAB40A-C0FF-487B-308A-EBF12972722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102600" y="3556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31750</xdr:colOff>
      <xdr:row>10</xdr:row>
      <xdr:rowOff>0</xdr:rowOff>
    </xdr:from>
    <xdr:to>
      <xdr:col>4</xdr:col>
      <xdr:colOff>431800</xdr:colOff>
      <xdr:row>18</xdr:row>
      <xdr:rowOff>196850</xdr:rowOff>
    </xdr:to>
    <xdr:graphicFrame macro="">
      <xdr:nvGraphicFramePr>
        <xdr:cNvPr id="5" name="Chart 4">
          <a:extLst>
            <a:ext uri="{FF2B5EF4-FFF2-40B4-BE49-F238E27FC236}">
              <a16:creationId xmlns:a16="http://schemas.microsoft.com/office/drawing/2014/main" id="{97372273-8F73-F8ED-C2C5-19C1F104C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622300</xdr:colOff>
      <xdr:row>1</xdr:row>
      <xdr:rowOff>171450</xdr:rowOff>
    </xdr:from>
    <xdr:to>
      <xdr:col>8</xdr:col>
      <xdr:colOff>241300</xdr:colOff>
      <xdr:row>15</xdr:row>
      <xdr:rowOff>69850</xdr:rowOff>
    </xdr:to>
    <xdr:graphicFrame macro="">
      <xdr:nvGraphicFramePr>
        <xdr:cNvPr id="2" name="Chart 1">
          <a:extLst>
            <a:ext uri="{FF2B5EF4-FFF2-40B4-BE49-F238E27FC236}">
              <a16:creationId xmlns:a16="http://schemas.microsoft.com/office/drawing/2014/main" id="{AF1FDBA2-834E-93AB-7B7F-F228177908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44450</xdr:colOff>
      <xdr:row>2</xdr:row>
      <xdr:rowOff>107950</xdr:rowOff>
    </xdr:from>
    <xdr:to>
      <xdr:col>11</xdr:col>
      <xdr:colOff>488950</xdr:colOff>
      <xdr:row>16</xdr:row>
      <xdr:rowOff>6350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01F3A8-434E-3A56-92B2-F7B32CE7C3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58150" y="514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88900</xdr:colOff>
      <xdr:row>2</xdr:row>
      <xdr:rowOff>82550</xdr:rowOff>
    </xdr:from>
    <xdr:to>
      <xdr:col>8</xdr:col>
      <xdr:colOff>533400</xdr:colOff>
      <xdr:row>15</xdr:row>
      <xdr:rowOff>184150</xdr:rowOff>
    </xdr:to>
    <xdr:graphicFrame macro="">
      <xdr:nvGraphicFramePr>
        <xdr:cNvPr id="2" name="Chart 1">
          <a:extLst>
            <a:ext uri="{FF2B5EF4-FFF2-40B4-BE49-F238E27FC236}">
              <a16:creationId xmlns:a16="http://schemas.microsoft.com/office/drawing/2014/main" id="{54E7A17A-814D-FE2D-C0CD-B9E0C7B82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482600</xdr:colOff>
      <xdr:row>1</xdr:row>
      <xdr:rowOff>133350</xdr:rowOff>
    </xdr:from>
    <xdr:to>
      <xdr:col>9</xdr:col>
      <xdr:colOff>101600</xdr:colOff>
      <xdr:row>15</xdr:row>
      <xdr:rowOff>31750</xdr:rowOff>
    </xdr:to>
    <xdr:graphicFrame macro="">
      <xdr:nvGraphicFramePr>
        <xdr:cNvPr id="2" name="Chart 1">
          <a:extLst>
            <a:ext uri="{FF2B5EF4-FFF2-40B4-BE49-F238E27FC236}">
              <a16:creationId xmlns:a16="http://schemas.microsoft.com/office/drawing/2014/main" id="{7F612938-C80D-28C4-5F04-639BA2524E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812800</xdr:colOff>
      <xdr:row>7</xdr:row>
      <xdr:rowOff>152400</xdr:rowOff>
    </xdr:from>
    <xdr:to>
      <xdr:col>16</xdr:col>
      <xdr:colOff>165100</xdr:colOff>
      <xdr:row>20</xdr:row>
      <xdr:rowOff>130172</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A7716BD-88F0-6AEF-FD71-20EC0ADC707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598400" y="1574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431800</xdr:colOff>
      <xdr:row>7</xdr:row>
      <xdr:rowOff>139700</xdr:rowOff>
    </xdr:from>
    <xdr:to>
      <xdr:col>13</xdr:col>
      <xdr:colOff>609600</xdr:colOff>
      <xdr:row>20</xdr:row>
      <xdr:rowOff>117472</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F48F344-4543-29E7-5DF7-047BA655A7C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0566400" y="1562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692150</xdr:colOff>
      <xdr:row>2</xdr:row>
      <xdr:rowOff>57150</xdr:rowOff>
    </xdr:from>
    <xdr:to>
      <xdr:col>12</xdr:col>
      <xdr:colOff>311150</xdr:colOff>
      <xdr:row>13</xdr:row>
      <xdr:rowOff>50800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2BF5F9C7-C282-FB30-E186-6A09DF0440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72250" y="463550"/>
              <a:ext cx="4572000" cy="222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406400</xdr:colOff>
      <xdr:row>2</xdr:row>
      <xdr:rowOff>165100</xdr:rowOff>
    </xdr:from>
    <xdr:to>
      <xdr:col>14</xdr:col>
      <xdr:colOff>495300</xdr:colOff>
      <xdr:row>5</xdr:row>
      <xdr:rowOff>38100</xdr:rowOff>
    </xdr:to>
    <xdr:sp macro="" textlink="">
      <xdr:nvSpPr>
        <xdr:cNvPr id="3" name="TextBox 2">
          <a:extLst>
            <a:ext uri="{FF2B5EF4-FFF2-40B4-BE49-F238E27FC236}">
              <a16:creationId xmlns:a16="http://schemas.microsoft.com/office/drawing/2014/main" id="{149B7469-7C38-23C7-5E69-590E8402A06A}"/>
            </a:ext>
          </a:extLst>
        </xdr:cNvPr>
        <xdr:cNvSpPr txBox="1"/>
      </xdr:nvSpPr>
      <xdr:spPr>
        <a:xfrm>
          <a:off x="2997200" y="546100"/>
          <a:ext cx="65659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b="1">
              <a:solidFill>
                <a:schemeClr val="accent1">
                  <a:lumMod val="75000"/>
                </a:schemeClr>
              </a:solidFill>
              <a:latin typeface="BIG CASLON MEDIUM" panose="02000603090000020003" pitchFamily="2" charset="-79"/>
              <a:cs typeface="BIG CASLON MEDIUM" panose="02000603090000020003" pitchFamily="2" charset="-79"/>
            </a:rPr>
            <a:t>HR ANALYTICS DASHBOARD</a:t>
          </a:r>
        </a:p>
      </xdr:txBody>
    </xdr:sp>
    <xdr:clientData/>
  </xdr:twoCellAnchor>
  <xdr:twoCellAnchor>
    <xdr:from>
      <xdr:col>17</xdr:col>
      <xdr:colOff>254000</xdr:colOff>
      <xdr:row>2</xdr:row>
      <xdr:rowOff>63500</xdr:rowOff>
    </xdr:from>
    <xdr:to>
      <xdr:col>18</xdr:col>
      <xdr:colOff>596900</xdr:colOff>
      <xdr:row>5</xdr:row>
      <xdr:rowOff>114300</xdr:rowOff>
    </xdr:to>
    <xdr:sp macro="" textlink="">
      <xdr:nvSpPr>
        <xdr:cNvPr id="5" name="TextBox 4">
          <a:extLst>
            <a:ext uri="{FF2B5EF4-FFF2-40B4-BE49-F238E27FC236}">
              <a16:creationId xmlns:a16="http://schemas.microsoft.com/office/drawing/2014/main" id="{C9126DC4-0B21-0478-C6BC-168BDCE1B66F}"/>
            </a:ext>
          </a:extLst>
        </xdr:cNvPr>
        <xdr:cNvSpPr txBox="1"/>
      </xdr:nvSpPr>
      <xdr:spPr>
        <a:xfrm>
          <a:off x="11264900" y="444500"/>
          <a:ext cx="990600" cy="622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C00000"/>
              </a:solidFill>
              <a:latin typeface="Big Caslon Medium" panose="02000603090000020003" pitchFamily="2" charset="-79"/>
              <a:cs typeface="Big Caslon Medium" panose="02000603090000020003" pitchFamily="2" charset="-79"/>
            </a:rPr>
            <a:t>Job</a:t>
          </a:r>
          <a:r>
            <a:rPr lang="en-US" sz="1100" baseline="0">
              <a:solidFill>
                <a:srgbClr val="C00000"/>
              </a:solidFill>
              <a:latin typeface="Big Caslon Medium" panose="02000603090000020003" pitchFamily="2" charset="-79"/>
              <a:cs typeface="Big Caslon Medium" panose="02000603090000020003" pitchFamily="2" charset="-79"/>
            </a:rPr>
            <a:t> Satisfaction Rating</a:t>
          </a:r>
          <a:endParaRPr lang="en-US" sz="1100">
            <a:solidFill>
              <a:srgbClr val="C00000"/>
            </a:solidFill>
            <a:latin typeface="Big Caslon Medium" panose="02000603090000020003" pitchFamily="2" charset="-79"/>
            <a:cs typeface="Big Caslon Medium" panose="02000603090000020003" pitchFamily="2" charset="-79"/>
          </a:endParaRPr>
        </a:p>
      </xdr:txBody>
    </xdr:sp>
    <xdr:clientData/>
  </xdr:twoCellAnchor>
  <xdr:twoCellAnchor>
    <xdr:from>
      <xdr:col>2</xdr:col>
      <xdr:colOff>419100</xdr:colOff>
      <xdr:row>6</xdr:row>
      <xdr:rowOff>177800</xdr:rowOff>
    </xdr:from>
    <xdr:to>
      <xdr:col>5</xdr:col>
      <xdr:colOff>381000</xdr:colOff>
      <xdr:row>8</xdr:row>
      <xdr:rowOff>139700</xdr:rowOff>
    </xdr:to>
    <xdr:sp macro="" textlink="">
      <xdr:nvSpPr>
        <xdr:cNvPr id="6" name="TextBox 5">
          <a:extLst>
            <a:ext uri="{FF2B5EF4-FFF2-40B4-BE49-F238E27FC236}">
              <a16:creationId xmlns:a16="http://schemas.microsoft.com/office/drawing/2014/main" id="{1511BC3B-9B2C-1F9A-7F60-F3FC2E649623}"/>
            </a:ext>
          </a:extLst>
        </xdr:cNvPr>
        <xdr:cNvSpPr txBox="1"/>
      </xdr:nvSpPr>
      <xdr:spPr>
        <a:xfrm>
          <a:off x="1714500" y="1320800"/>
          <a:ext cx="19050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C00000"/>
              </a:solidFill>
              <a:latin typeface="Big Caslon Medium" panose="02000603090000020003" pitchFamily="2" charset="-79"/>
              <a:cs typeface="Big Caslon Medium" panose="02000603090000020003" pitchFamily="2" charset="-79"/>
            </a:rPr>
            <a:t>Total Employees</a:t>
          </a:r>
        </a:p>
      </xdr:txBody>
    </xdr:sp>
    <xdr:clientData/>
  </xdr:twoCellAnchor>
  <xdr:twoCellAnchor>
    <xdr:from>
      <xdr:col>7</xdr:col>
      <xdr:colOff>241300</xdr:colOff>
      <xdr:row>6</xdr:row>
      <xdr:rowOff>152400</xdr:rowOff>
    </xdr:from>
    <xdr:to>
      <xdr:col>9</xdr:col>
      <xdr:colOff>228600</xdr:colOff>
      <xdr:row>8</xdr:row>
      <xdr:rowOff>114300</xdr:rowOff>
    </xdr:to>
    <xdr:sp macro="" textlink="">
      <xdr:nvSpPr>
        <xdr:cNvPr id="7" name="TextBox 6">
          <a:extLst>
            <a:ext uri="{FF2B5EF4-FFF2-40B4-BE49-F238E27FC236}">
              <a16:creationId xmlns:a16="http://schemas.microsoft.com/office/drawing/2014/main" id="{6383DBDE-BDDE-7C04-BFE3-B78954F78FCF}"/>
            </a:ext>
          </a:extLst>
        </xdr:cNvPr>
        <xdr:cNvSpPr txBox="1"/>
      </xdr:nvSpPr>
      <xdr:spPr>
        <a:xfrm>
          <a:off x="4775200" y="1295400"/>
          <a:ext cx="1282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Attrition</a:t>
          </a:r>
        </a:p>
      </xdr:txBody>
    </xdr:sp>
    <xdr:clientData/>
  </xdr:twoCellAnchor>
  <xdr:twoCellAnchor>
    <xdr:from>
      <xdr:col>11</xdr:col>
      <xdr:colOff>444500</xdr:colOff>
      <xdr:row>6</xdr:row>
      <xdr:rowOff>127000</xdr:rowOff>
    </xdr:from>
    <xdr:to>
      <xdr:col>15</xdr:col>
      <xdr:colOff>177800</xdr:colOff>
      <xdr:row>8</xdr:row>
      <xdr:rowOff>114300</xdr:rowOff>
    </xdr:to>
    <xdr:sp macro="" textlink="">
      <xdr:nvSpPr>
        <xdr:cNvPr id="9" name="TextBox 8">
          <a:extLst>
            <a:ext uri="{FF2B5EF4-FFF2-40B4-BE49-F238E27FC236}">
              <a16:creationId xmlns:a16="http://schemas.microsoft.com/office/drawing/2014/main" id="{72804657-90C1-E585-9B60-9BE35A193277}"/>
            </a:ext>
          </a:extLst>
        </xdr:cNvPr>
        <xdr:cNvSpPr txBox="1"/>
      </xdr:nvSpPr>
      <xdr:spPr>
        <a:xfrm>
          <a:off x="7569200" y="1270000"/>
          <a:ext cx="2324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Active Employees</a:t>
          </a:r>
        </a:p>
      </xdr:txBody>
    </xdr:sp>
    <xdr:clientData/>
  </xdr:twoCellAnchor>
  <xdr:twoCellAnchor>
    <xdr:from>
      <xdr:col>16</xdr:col>
      <xdr:colOff>177800</xdr:colOff>
      <xdr:row>6</xdr:row>
      <xdr:rowOff>114300</xdr:rowOff>
    </xdr:from>
    <xdr:to>
      <xdr:col>19</xdr:col>
      <xdr:colOff>177800</xdr:colOff>
      <xdr:row>8</xdr:row>
      <xdr:rowOff>88900</xdr:rowOff>
    </xdr:to>
    <xdr:sp macro="" textlink="">
      <xdr:nvSpPr>
        <xdr:cNvPr id="10" name="TextBox 9">
          <a:extLst>
            <a:ext uri="{FF2B5EF4-FFF2-40B4-BE49-F238E27FC236}">
              <a16:creationId xmlns:a16="http://schemas.microsoft.com/office/drawing/2014/main" id="{A4000CC0-ACAE-18B3-75AF-5822BE5721C9}"/>
            </a:ext>
          </a:extLst>
        </xdr:cNvPr>
        <xdr:cNvSpPr txBox="1"/>
      </xdr:nvSpPr>
      <xdr:spPr>
        <a:xfrm>
          <a:off x="10541000" y="1257300"/>
          <a:ext cx="19431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Attition Rate</a:t>
          </a:r>
        </a:p>
      </xdr:txBody>
    </xdr:sp>
    <xdr:clientData/>
  </xdr:twoCellAnchor>
  <xdr:twoCellAnchor>
    <xdr:from>
      <xdr:col>20</xdr:col>
      <xdr:colOff>546100</xdr:colOff>
      <xdr:row>6</xdr:row>
      <xdr:rowOff>101600</xdr:rowOff>
    </xdr:from>
    <xdr:to>
      <xdr:col>23</xdr:col>
      <xdr:colOff>241300</xdr:colOff>
      <xdr:row>8</xdr:row>
      <xdr:rowOff>114300</xdr:rowOff>
    </xdr:to>
    <xdr:sp macro="" textlink="">
      <xdr:nvSpPr>
        <xdr:cNvPr id="11" name="TextBox 10">
          <a:extLst>
            <a:ext uri="{FF2B5EF4-FFF2-40B4-BE49-F238E27FC236}">
              <a16:creationId xmlns:a16="http://schemas.microsoft.com/office/drawing/2014/main" id="{336757DC-8EDF-7DD5-862A-7BF5A95BD445}"/>
            </a:ext>
          </a:extLst>
        </xdr:cNvPr>
        <xdr:cNvSpPr txBox="1"/>
      </xdr:nvSpPr>
      <xdr:spPr>
        <a:xfrm>
          <a:off x="13500100" y="1244600"/>
          <a:ext cx="16383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Average Age</a:t>
          </a:r>
        </a:p>
      </xdr:txBody>
    </xdr:sp>
    <xdr:clientData/>
  </xdr:twoCellAnchor>
  <xdr:twoCellAnchor>
    <xdr:from>
      <xdr:col>2</xdr:col>
      <xdr:colOff>431800</xdr:colOff>
      <xdr:row>12</xdr:row>
      <xdr:rowOff>25400</xdr:rowOff>
    </xdr:from>
    <xdr:to>
      <xdr:col>8</xdr:col>
      <xdr:colOff>190500</xdr:colOff>
      <xdr:row>14</xdr:row>
      <xdr:rowOff>25400</xdr:rowOff>
    </xdr:to>
    <xdr:sp macro="" textlink="">
      <xdr:nvSpPr>
        <xdr:cNvPr id="12" name="TextBox 11">
          <a:extLst>
            <a:ext uri="{FF2B5EF4-FFF2-40B4-BE49-F238E27FC236}">
              <a16:creationId xmlns:a16="http://schemas.microsoft.com/office/drawing/2014/main" id="{1E265277-E67A-BB63-B3C8-024C299A7ADA}"/>
            </a:ext>
          </a:extLst>
        </xdr:cNvPr>
        <xdr:cNvSpPr txBox="1"/>
      </xdr:nvSpPr>
      <xdr:spPr>
        <a:xfrm>
          <a:off x="1727200" y="2311400"/>
          <a:ext cx="3644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Total Employee</a:t>
          </a:r>
          <a:r>
            <a:rPr lang="en-US" sz="2000" b="1" baseline="0">
              <a:solidFill>
                <a:srgbClr val="C00000"/>
              </a:solidFill>
              <a:latin typeface="BIG CASLON MEDIUM" panose="02000603090000020003" pitchFamily="2" charset="-79"/>
              <a:cs typeface="BIG CASLON MEDIUM" panose="02000603090000020003" pitchFamily="2" charset="-79"/>
            </a:rPr>
            <a:t> by Gender</a:t>
          </a:r>
          <a:endParaRPr lang="en-US" sz="2000" b="1">
            <a:solidFill>
              <a:srgbClr val="C00000"/>
            </a:solidFill>
            <a:latin typeface="BIG CASLON MEDIUM" panose="02000603090000020003" pitchFamily="2" charset="-79"/>
            <a:cs typeface="BIG CASLON MEDIUM" panose="02000603090000020003" pitchFamily="2" charset="-79"/>
          </a:endParaRPr>
        </a:p>
      </xdr:txBody>
    </xdr:sp>
    <xdr:clientData/>
  </xdr:twoCellAnchor>
  <xdr:twoCellAnchor>
    <xdr:from>
      <xdr:col>9</xdr:col>
      <xdr:colOff>381000</xdr:colOff>
      <xdr:row>12</xdr:row>
      <xdr:rowOff>25400</xdr:rowOff>
    </xdr:from>
    <xdr:to>
      <xdr:col>14</xdr:col>
      <xdr:colOff>76200</xdr:colOff>
      <xdr:row>14</xdr:row>
      <xdr:rowOff>25400</xdr:rowOff>
    </xdr:to>
    <xdr:sp macro="" textlink="">
      <xdr:nvSpPr>
        <xdr:cNvPr id="13" name="TextBox 12">
          <a:extLst>
            <a:ext uri="{FF2B5EF4-FFF2-40B4-BE49-F238E27FC236}">
              <a16:creationId xmlns:a16="http://schemas.microsoft.com/office/drawing/2014/main" id="{94A1C9B6-310B-6997-D4C5-748CC092C17F}"/>
            </a:ext>
          </a:extLst>
        </xdr:cNvPr>
        <xdr:cNvSpPr txBox="1"/>
      </xdr:nvSpPr>
      <xdr:spPr>
        <a:xfrm>
          <a:off x="6210300" y="2311400"/>
          <a:ext cx="29337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Education wise Attririon</a:t>
          </a:r>
        </a:p>
      </xdr:txBody>
    </xdr:sp>
    <xdr:clientData/>
  </xdr:twoCellAnchor>
  <xdr:twoCellAnchor>
    <xdr:from>
      <xdr:col>17</xdr:col>
      <xdr:colOff>546100</xdr:colOff>
      <xdr:row>12</xdr:row>
      <xdr:rowOff>25400</xdr:rowOff>
    </xdr:from>
    <xdr:to>
      <xdr:col>21</xdr:col>
      <xdr:colOff>431800</xdr:colOff>
      <xdr:row>14</xdr:row>
      <xdr:rowOff>38100</xdr:rowOff>
    </xdr:to>
    <xdr:sp macro="" textlink="">
      <xdr:nvSpPr>
        <xdr:cNvPr id="14" name="TextBox 13">
          <a:extLst>
            <a:ext uri="{FF2B5EF4-FFF2-40B4-BE49-F238E27FC236}">
              <a16:creationId xmlns:a16="http://schemas.microsoft.com/office/drawing/2014/main" id="{7F76A447-C563-1E17-9D49-3DF8615D34DD}"/>
            </a:ext>
          </a:extLst>
        </xdr:cNvPr>
        <xdr:cNvSpPr txBox="1"/>
      </xdr:nvSpPr>
      <xdr:spPr>
        <a:xfrm>
          <a:off x="11557000" y="2311400"/>
          <a:ext cx="24765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Attririon</a:t>
          </a:r>
          <a:r>
            <a:rPr lang="en-US" sz="2000" b="1" baseline="0">
              <a:solidFill>
                <a:srgbClr val="C00000"/>
              </a:solidFill>
              <a:latin typeface="BIG CASLON MEDIUM" panose="02000603090000020003" pitchFamily="2" charset="-79"/>
              <a:cs typeface="BIG CASLON MEDIUM" panose="02000603090000020003" pitchFamily="2" charset="-79"/>
            </a:rPr>
            <a:t> by Job Role</a:t>
          </a:r>
          <a:endParaRPr lang="en-US" sz="2000" b="1">
            <a:solidFill>
              <a:srgbClr val="C00000"/>
            </a:solidFill>
            <a:latin typeface="BIG CASLON MEDIUM" panose="02000603090000020003" pitchFamily="2" charset="-79"/>
            <a:cs typeface="BIG CASLON MEDIUM" panose="02000603090000020003" pitchFamily="2" charset="-79"/>
          </a:endParaRPr>
        </a:p>
      </xdr:txBody>
    </xdr:sp>
    <xdr:clientData/>
  </xdr:twoCellAnchor>
  <xdr:twoCellAnchor>
    <xdr:from>
      <xdr:col>2</xdr:col>
      <xdr:colOff>482600</xdr:colOff>
      <xdr:row>26</xdr:row>
      <xdr:rowOff>88900</xdr:rowOff>
    </xdr:from>
    <xdr:to>
      <xdr:col>7</xdr:col>
      <xdr:colOff>342900</xdr:colOff>
      <xdr:row>28</xdr:row>
      <xdr:rowOff>88900</xdr:rowOff>
    </xdr:to>
    <xdr:sp macro="" textlink="">
      <xdr:nvSpPr>
        <xdr:cNvPr id="15" name="TextBox 14">
          <a:extLst>
            <a:ext uri="{FF2B5EF4-FFF2-40B4-BE49-F238E27FC236}">
              <a16:creationId xmlns:a16="http://schemas.microsoft.com/office/drawing/2014/main" id="{FB44EA06-6874-879E-0611-105E694867AA}"/>
            </a:ext>
          </a:extLst>
        </xdr:cNvPr>
        <xdr:cNvSpPr txBox="1"/>
      </xdr:nvSpPr>
      <xdr:spPr>
        <a:xfrm>
          <a:off x="1778000" y="5041900"/>
          <a:ext cx="30988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Department wise Attrition</a:t>
          </a:r>
        </a:p>
      </xdr:txBody>
    </xdr:sp>
    <xdr:clientData/>
  </xdr:twoCellAnchor>
  <xdr:twoCellAnchor>
    <xdr:from>
      <xdr:col>9</xdr:col>
      <xdr:colOff>381000</xdr:colOff>
      <xdr:row>26</xdr:row>
      <xdr:rowOff>88900</xdr:rowOff>
    </xdr:from>
    <xdr:to>
      <xdr:col>13</xdr:col>
      <xdr:colOff>596900</xdr:colOff>
      <xdr:row>28</xdr:row>
      <xdr:rowOff>101600</xdr:rowOff>
    </xdr:to>
    <xdr:sp macro="" textlink="">
      <xdr:nvSpPr>
        <xdr:cNvPr id="16" name="TextBox 15">
          <a:extLst>
            <a:ext uri="{FF2B5EF4-FFF2-40B4-BE49-F238E27FC236}">
              <a16:creationId xmlns:a16="http://schemas.microsoft.com/office/drawing/2014/main" id="{0FF6209D-A989-BF2D-5947-47F90CF3351E}"/>
            </a:ext>
          </a:extLst>
        </xdr:cNvPr>
        <xdr:cNvSpPr txBox="1"/>
      </xdr:nvSpPr>
      <xdr:spPr>
        <a:xfrm>
          <a:off x="6210300" y="5041900"/>
          <a:ext cx="28067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Attrition by Age Group</a:t>
          </a:r>
        </a:p>
      </xdr:txBody>
    </xdr:sp>
    <xdr:clientData/>
  </xdr:twoCellAnchor>
  <xdr:twoCellAnchor>
    <xdr:from>
      <xdr:col>15</xdr:col>
      <xdr:colOff>406400</xdr:colOff>
      <xdr:row>26</xdr:row>
      <xdr:rowOff>88900</xdr:rowOff>
    </xdr:from>
    <xdr:to>
      <xdr:col>20</xdr:col>
      <xdr:colOff>355600</xdr:colOff>
      <xdr:row>28</xdr:row>
      <xdr:rowOff>152400</xdr:rowOff>
    </xdr:to>
    <xdr:sp macro="" textlink="">
      <xdr:nvSpPr>
        <xdr:cNvPr id="17" name="TextBox 16">
          <a:extLst>
            <a:ext uri="{FF2B5EF4-FFF2-40B4-BE49-F238E27FC236}">
              <a16:creationId xmlns:a16="http://schemas.microsoft.com/office/drawing/2014/main" id="{1B30E6E4-9F51-9BF7-05CB-EFAA7F35961A}"/>
            </a:ext>
          </a:extLst>
        </xdr:cNvPr>
        <xdr:cNvSpPr txBox="1"/>
      </xdr:nvSpPr>
      <xdr:spPr>
        <a:xfrm>
          <a:off x="10121900" y="5041900"/>
          <a:ext cx="31877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Attrition by Marital</a:t>
          </a:r>
          <a:r>
            <a:rPr lang="en-US" sz="2000" b="1" baseline="0">
              <a:solidFill>
                <a:srgbClr val="C00000"/>
              </a:solidFill>
              <a:latin typeface="BIG CASLON MEDIUM" panose="02000603090000020003" pitchFamily="2" charset="-79"/>
              <a:cs typeface="BIG CASLON MEDIUM" panose="02000603090000020003" pitchFamily="2" charset="-79"/>
            </a:rPr>
            <a:t> Status</a:t>
          </a:r>
          <a:endParaRPr lang="en-US" sz="2000" b="1">
            <a:solidFill>
              <a:srgbClr val="C00000"/>
            </a:solidFill>
            <a:latin typeface="BIG CASLON MEDIUM" panose="02000603090000020003" pitchFamily="2" charset="-79"/>
            <a:cs typeface="BIG CASLON MEDIUM" panose="02000603090000020003" pitchFamily="2" charset="-79"/>
          </a:endParaRPr>
        </a:p>
      </xdr:txBody>
    </xdr:sp>
    <xdr:clientData/>
  </xdr:twoCellAnchor>
  <xdr:twoCellAnchor>
    <xdr:from>
      <xdr:col>20</xdr:col>
      <xdr:colOff>431800</xdr:colOff>
      <xdr:row>26</xdr:row>
      <xdr:rowOff>101600</xdr:rowOff>
    </xdr:from>
    <xdr:to>
      <xdr:col>23</xdr:col>
      <xdr:colOff>88900</xdr:colOff>
      <xdr:row>28</xdr:row>
      <xdr:rowOff>127000</xdr:rowOff>
    </xdr:to>
    <xdr:sp macro="" textlink="">
      <xdr:nvSpPr>
        <xdr:cNvPr id="18" name="TextBox 17">
          <a:extLst>
            <a:ext uri="{FF2B5EF4-FFF2-40B4-BE49-F238E27FC236}">
              <a16:creationId xmlns:a16="http://schemas.microsoft.com/office/drawing/2014/main" id="{D1EA1319-155C-6A8A-6711-7B7EBF812407}"/>
            </a:ext>
          </a:extLst>
        </xdr:cNvPr>
        <xdr:cNvSpPr txBox="1"/>
      </xdr:nvSpPr>
      <xdr:spPr>
        <a:xfrm>
          <a:off x="13385800" y="5054600"/>
          <a:ext cx="16002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C00000"/>
              </a:solidFill>
              <a:latin typeface="BIG CASLON MEDIUM" panose="02000603090000020003" pitchFamily="2" charset="-79"/>
              <a:cs typeface="BIG CASLON MEDIUM" panose="02000603090000020003" pitchFamily="2" charset="-79"/>
            </a:rPr>
            <a:t>Filter Panel</a:t>
          </a:r>
        </a:p>
      </xdr:txBody>
    </xdr:sp>
    <xdr:clientData/>
  </xdr:twoCellAnchor>
  <xdr:oneCellAnchor>
    <xdr:from>
      <xdr:col>16</xdr:col>
      <xdr:colOff>82550</xdr:colOff>
      <xdr:row>2</xdr:row>
      <xdr:rowOff>69850</xdr:rowOff>
    </xdr:from>
    <xdr:ext cx="723900" cy="628650"/>
    <xdr:pic>
      <xdr:nvPicPr>
        <xdr:cNvPr id="19" name="image3.png">
          <a:extLst>
            <a:ext uri="{FF2B5EF4-FFF2-40B4-BE49-F238E27FC236}">
              <a16:creationId xmlns:a16="http://schemas.microsoft.com/office/drawing/2014/main" id="{F8181120-8C5E-C646-BD8E-0B177F5EE807}"/>
            </a:ext>
          </a:extLst>
        </xdr:cNvPr>
        <xdr:cNvPicPr preferRelativeResize="0"/>
      </xdr:nvPicPr>
      <xdr:blipFill>
        <a:blip xmlns:r="http://schemas.openxmlformats.org/officeDocument/2006/relationships" r:embed="rId1" cstate="print"/>
        <a:stretch>
          <a:fillRect/>
        </a:stretch>
      </xdr:blipFill>
      <xdr:spPr>
        <a:xfrm>
          <a:off x="10445750" y="450850"/>
          <a:ext cx="723900" cy="628650"/>
        </a:xfrm>
        <a:prstGeom prst="rect">
          <a:avLst/>
        </a:prstGeom>
        <a:noFill/>
        <a:ln>
          <a:noFill/>
        </a:ln>
      </xdr:spPr>
    </xdr:pic>
    <xdr:clientData fLocksWithSheet="0"/>
  </xdr:oneCellAnchor>
  <xdr:oneCellAnchor>
    <xdr:from>
      <xdr:col>3</xdr:col>
      <xdr:colOff>19050</xdr:colOff>
      <xdr:row>2</xdr:row>
      <xdr:rowOff>120650</xdr:rowOff>
    </xdr:from>
    <xdr:ext cx="542925" cy="523875"/>
    <xdr:pic>
      <xdr:nvPicPr>
        <xdr:cNvPr id="20" name="image1.png">
          <a:extLst>
            <a:ext uri="{FF2B5EF4-FFF2-40B4-BE49-F238E27FC236}">
              <a16:creationId xmlns:a16="http://schemas.microsoft.com/office/drawing/2014/main" id="{88E01F6E-89D9-924C-9783-7489CA6BBB4D}"/>
            </a:ext>
          </a:extLst>
        </xdr:cNvPr>
        <xdr:cNvPicPr preferRelativeResize="0"/>
      </xdr:nvPicPr>
      <xdr:blipFill>
        <a:blip xmlns:r="http://schemas.openxmlformats.org/officeDocument/2006/relationships" r:embed="rId2" cstate="print"/>
        <a:stretch>
          <a:fillRect/>
        </a:stretch>
      </xdr:blipFill>
      <xdr:spPr>
        <a:xfrm>
          <a:off x="1962150" y="501650"/>
          <a:ext cx="542925" cy="523875"/>
        </a:xfrm>
        <a:prstGeom prst="rect">
          <a:avLst/>
        </a:prstGeom>
        <a:noFill/>
      </xdr:spPr>
    </xdr:pic>
    <xdr:clientData fLocksWithSheet="0"/>
  </xdr:oneCellAnchor>
  <xdr:oneCellAnchor>
    <xdr:from>
      <xdr:col>6</xdr:col>
      <xdr:colOff>107950</xdr:colOff>
      <xdr:row>7</xdr:row>
      <xdr:rowOff>6350</xdr:rowOff>
    </xdr:from>
    <xdr:ext cx="333375" cy="314325"/>
    <xdr:pic>
      <xdr:nvPicPr>
        <xdr:cNvPr id="21" name="image4.png">
          <a:extLst>
            <a:ext uri="{FF2B5EF4-FFF2-40B4-BE49-F238E27FC236}">
              <a16:creationId xmlns:a16="http://schemas.microsoft.com/office/drawing/2014/main" id="{01EEA831-A275-5744-9C39-519C66FCCB81}"/>
            </a:ext>
          </a:extLst>
        </xdr:cNvPr>
        <xdr:cNvPicPr preferRelativeResize="0"/>
      </xdr:nvPicPr>
      <xdr:blipFill>
        <a:blip xmlns:r="http://schemas.openxmlformats.org/officeDocument/2006/relationships" r:embed="rId3" cstate="print"/>
        <a:stretch>
          <a:fillRect/>
        </a:stretch>
      </xdr:blipFill>
      <xdr:spPr>
        <a:xfrm>
          <a:off x="3994150" y="1339850"/>
          <a:ext cx="333375" cy="314325"/>
        </a:xfrm>
        <a:prstGeom prst="rect">
          <a:avLst/>
        </a:prstGeom>
        <a:noFill/>
      </xdr:spPr>
    </xdr:pic>
    <xdr:clientData fLocksWithSheet="0"/>
  </xdr:oneCellAnchor>
  <xdr:oneCellAnchor>
    <xdr:from>
      <xdr:col>10</xdr:col>
      <xdr:colOff>323850</xdr:colOff>
      <xdr:row>7</xdr:row>
      <xdr:rowOff>44450</xdr:rowOff>
    </xdr:from>
    <xdr:ext cx="485775" cy="400050"/>
    <xdr:pic>
      <xdr:nvPicPr>
        <xdr:cNvPr id="22" name="image7.png">
          <a:extLst>
            <a:ext uri="{FF2B5EF4-FFF2-40B4-BE49-F238E27FC236}">
              <a16:creationId xmlns:a16="http://schemas.microsoft.com/office/drawing/2014/main" id="{27094EF1-C9E1-7D4E-A9CA-E12BFA706299}"/>
            </a:ext>
          </a:extLst>
        </xdr:cNvPr>
        <xdr:cNvPicPr preferRelativeResize="0"/>
      </xdr:nvPicPr>
      <xdr:blipFill>
        <a:blip xmlns:r="http://schemas.openxmlformats.org/officeDocument/2006/relationships" r:embed="rId4" cstate="print"/>
        <a:stretch>
          <a:fillRect/>
        </a:stretch>
      </xdr:blipFill>
      <xdr:spPr>
        <a:xfrm>
          <a:off x="6800850" y="1377950"/>
          <a:ext cx="485775" cy="400050"/>
        </a:xfrm>
        <a:prstGeom prst="rect">
          <a:avLst/>
        </a:prstGeom>
        <a:noFill/>
      </xdr:spPr>
    </xdr:pic>
    <xdr:clientData fLocksWithSheet="0"/>
  </xdr:oneCellAnchor>
  <xdr:oneCellAnchor>
    <xdr:from>
      <xdr:col>15</xdr:col>
      <xdr:colOff>82550</xdr:colOff>
      <xdr:row>7</xdr:row>
      <xdr:rowOff>44450</xdr:rowOff>
    </xdr:from>
    <xdr:ext cx="419100" cy="304800"/>
    <xdr:pic>
      <xdr:nvPicPr>
        <xdr:cNvPr id="23" name="image5.png">
          <a:extLst>
            <a:ext uri="{FF2B5EF4-FFF2-40B4-BE49-F238E27FC236}">
              <a16:creationId xmlns:a16="http://schemas.microsoft.com/office/drawing/2014/main" id="{44E8B899-51D7-AA4D-959A-22CD7C35AA58}"/>
            </a:ext>
          </a:extLst>
        </xdr:cNvPr>
        <xdr:cNvPicPr preferRelativeResize="0"/>
      </xdr:nvPicPr>
      <xdr:blipFill>
        <a:blip xmlns:r="http://schemas.openxmlformats.org/officeDocument/2006/relationships" r:embed="rId5" cstate="print"/>
        <a:stretch>
          <a:fillRect/>
        </a:stretch>
      </xdr:blipFill>
      <xdr:spPr>
        <a:xfrm>
          <a:off x="9798050" y="1377950"/>
          <a:ext cx="419100" cy="304800"/>
        </a:xfrm>
        <a:prstGeom prst="rect">
          <a:avLst/>
        </a:prstGeom>
        <a:noFill/>
      </xdr:spPr>
    </xdr:pic>
    <xdr:clientData fLocksWithSheet="0"/>
  </xdr:oneCellAnchor>
  <xdr:oneCellAnchor>
    <xdr:from>
      <xdr:col>19</xdr:col>
      <xdr:colOff>374650</xdr:colOff>
      <xdr:row>7</xdr:row>
      <xdr:rowOff>57150</xdr:rowOff>
    </xdr:from>
    <xdr:ext cx="390525" cy="314325"/>
    <xdr:pic>
      <xdr:nvPicPr>
        <xdr:cNvPr id="24" name="image2.png">
          <a:extLst>
            <a:ext uri="{FF2B5EF4-FFF2-40B4-BE49-F238E27FC236}">
              <a16:creationId xmlns:a16="http://schemas.microsoft.com/office/drawing/2014/main" id="{8088D06F-E040-7344-BD62-1530094DE65B}"/>
            </a:ext>
          </a:extLst>
        </xdr:cNvPr>
        <xdr:cNvPicPr preferRelativeResize="0"/>
      </xdr:nvPicPr>
      <xdr:blipFill>
        <a:blip xmlns:r="http://schemas.openxmlformats.org/officeDocument/2006/relationships" r:embed="rId6" cstate="print"/>
        <a:stretch>
          <a:fillRect/>
        </a:stretch>
      </xdr:blipFill>
      <xdr:spPr>
        <a:xfrm>
          <a:off x="12680950" y="1390650"/>
          <a:ext cx="390525" cy="314325"/>
        </a:xfrm>
        <a:prstGeom prst="rect">
          <a:avLst/>
        </a:prstGeom>
        <a:noFill/>
      </xdr:spPr>
    </xdr:pic>
    <xdr:clientData fLocksWithSheet="0"/>
  </xdr:oneCellAnchor>
  <xdr:oneCellAnchor>
    <xdr:from>
      <xdr:col>24</xdr:col>
      <xdr:colOff>133350</xdr:colOff>
      <xdr:row>7</xdr:row>
      <xdr:rowOff>69850</xdr:rowOff>
    </xdr:from>
    <xdr:ext cx="295275" cy="266700"/>
    <xdr:pic>
      <xdr:nvPicPr>
        <xdr:cNvPr id="25" name="image6.png">
          <a:extLst>
            <a:ext uri="{FF2B5EF4-FFF2-40B4-BE49-F238E27FC236}">
              <a16:creationId xmlns:a16="http://schemas.microsoft.com/office/drawing/2014/main" id="{6753319A-83EC-F54B-80B7-59D43BFBABFC}"/>
            </a:ext>
          </a:extLst>
        </xdr:cNvPr>
        <xdr:cNvPicPr preferRelativeResize="0"/>
      </xdr:nvPicPr>
      <xdr:blipFill>
        <a:blip xmlns:r="http://schemas.openxmlformats.org/officeDocument/2006/relationships" r:embed="rId7" cstate="print"/>
        <a:stretch>
          <a:fillRect/>
        </a:stretch>
      </xdr:blipFill>
      <xdr:spPr>
        <a:xfrm>
          <a:off x="15678150" y="1403350"/>
          <a:ext cx="295275" cy="266700"/>
        </a:xfrm>
        <a:prstGeom prst="rect">
          <a:avLst/>
        </a:prstGeom>
        <a:noFill/>
      </xdr:spPr>
    </xdr:pic>
    <xdr:clientData fLocksWithSheet="0"/>
  </xdr:oneCellAnchor>
  <xdr:twoCellAnchor>
    <xdr:from>
      <xdr:col>4</xdr:col>
      <xdr:colOff>190500</xdr:colOff>
      <xdr:row>8</xdr:row>
      <xdr:rowOff>101600</xdr:rowOff>
    </xdr:from>
    <xdr:to>
      <xdr:col>5</xdr:col>
      <xdr:colOff>469900</xdr:colOff>
      <xdr:row>11</xdr:row>
      <xdr:rowOff>101600</xdr:rowOff>
    </xdr:to>
    <xdr:sp macro="" textlink="">
      <xdr:nvSpPr>
        <xdr:cNvPr id="26" name="TextBox 25">
          <a:extLst>
            <a:ext uri="{FF2B5EF4-FFF2-40B4-BE49-F238E27FC236}">
              <a16:creationId xmlns:a16="http://schemas.microsoft.com/office/drawing/2014/main" id="{D8810BB5-068F-0918-067B-D356B91E6048}"/>
            </a:ext>
          </a:extLst>
        </xdr:cNvPr>
        <xdr:cNvSpPr txBox="1"/>
      </xdr:nvSpPr>
      <xdr:spPr>
        <a:xfrm>
          <a:off x="2781300" y="1625600"/>
          <a:ext cx="9271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1">
                  <a:lumMod val="75000"/>
                </a:schemeClr>
              </a:solidFill>
              <a:latin typeface="BIG CASLON MEDIUM" panose="02000603090000020003" pitchFamily="2" charset="-79"/>
              <a:cs typeface="BIG CASLON MEDIUM" panose="02000603090000020003" pitchFamily="2" charset="-79"/>
            </a:rPr>
            <a:t>1470</a:t>
          </a:r>
        </a:p>
      </xdr:txBody>
    </xdr:sp>
    <xdr:clientData/>
  </xdr:twoCellAnchor>
  <xdr:twoCellAnchor>
    <xdr:from>
      <xdr:col>8</xdr:col>
      <xdr:colOff>368300</xdr:colOff>
      <xdr:row>8</xdr:row>
      <xdr:rowOff>88900</xdr:rowOff>
    </xdr:from>
    <xdr:to>
      <xdr:col>9</xdr:col>
      <xdr:colOff>469900</xdr:colOff>
      <xdr:row>11</xdr:row>
      <xdr:rowOff>0</xdr:rowOff>
    </xdr:to>
    <xdr:sp macro="" textlink="">
      <xdr:nvSpPr>
        <xdr:cNvPr id="27" name="TextBox 26">
          <a:extLst>
            <a:ext uri="{FF2B5EF4-FFF2-40B4-BE49-F238E27FC236}">
              <a16:creationId xmlns:a16="http://schemas.microsoft.com/office/drawing/2014/main" id="{55293F54-40A9-7376-E40D-911071751287}"/>
            </a:ext>
          </a:extLst>
        </xdr:cNvPr>
        <xdr:cNvSpPr txBox="1"/>
      </xdr:nvSpPr>
      <xdr:spPr>
        <a:xfrm>
          <a:off x="5549900" y="1612900"/>
          <a:ext cx="7493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1">
                  <a:lumMod val="75000"/>
                </a:schemeClr>
              </a:solidFill>
              <a:latin typeface="BIG CASLON MEDIUM" panose="02000603090000020003" pitchFamily="2" charset="-79"/>
              <a:cs typeface="BIG CASLON MEDIUM" panose="02000603090000020003" pitchFamily="2" charset="-79"/>
            </a:rPr>
            <a:t>237</a:t>
          </a:r>
        </a:p>
      </xdr:txBody>
    </xdr:sp>
    <xdr:clientData/>
  </xdr:twoCellAnchor>
  <xdr:twoCellAnchor>
    <xdr:from>
      <xdr:col>12</xdr:col>
      <xdr:colOff>622300</xdr:colOff>
      <xdr:row>8</xdr:row>
      <xdr:rowOff>76200</xdr:rowOff>
    </xdr:from>
    <xdr:to>
      <xdr:col>14</xdr:col>
      <xdr:colOff>215900</xdr:colOff>
      <xdr:row>11</xdr:row>
      <xdr:rowOff>114300</xdr:rowOff>
    </xdr:to>
    <xdr:sp macro="" textlink="">
      <xdr:nvSpPr>
        <xdr:cNvPr id="28" name="TextBox 27">
          <a:extLst>
            <a:ext uri="{FF2B5EF4-FFF2-40B4-BE49-F238E27FC236}">
              <a16:creationId xmlns:a16="http://schemas.microsoft.com/office/drawing/2014/main" id="{B70D052B-8AB9-6C07-9470-18A66853AFF3}"/>
            </a:ext>
          </a:extLst>
        </xdr:cNvPr>
        <xdr:cNvSpPr txBox="1"/>
      </xdr:nvSpPr>
      <xdr:spPr>
        <a:xfrm>
          <a:off x="8394700" y="1600200"/>
          <a:ext cx="8890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1">
                  <a:lumMod val="75000"/>
                </a:schemeClr>
              </a:solidFill>
              <a:latin typeface="BIG CASLON MEDIUM" panose="02000603090000020003" pitchFamily="2" charset="-79"/>
              <a:cs typeface="BIG CASLON MEDIUM" panose="02000603090000020003" pitchFamily="2" charset="-79"/>
            </a:rPr>
            <a:t>1233</a:t>
          </a:r>
        </a:p>
      </xdr:txBody>
    </xdr:sp>
    <xdr:clientData/>
  </xdr:twoCellAnchor>
  <xdr:twoCellAnchor>
    <xdr:from>
      <xdr:col>17</xdr:col>
      <xdr:colOff>254000</xdr:colOff>
      <xdr:row>8</xdr:row>
      <xdr:rowOff>114300</xdr:rowOff>
    </xdr:from>
    <xdr:to>
      <xdr:col>18</xdr:col>
      <xdr:colOff>596900</xdr:colOff>
      <xdr:row>11</xdr:row>
      <xdr:rowOff>38100</xdr:rowOff>
    </xdr:to>
    <xdr:sp macro="" textlink="">
      <xdr:nvSpPr>
        <xdr:cNvPr id="54" name="TextBox 53">
          <a:extLst>
            <a:ext uri="{FF2B5EF4-FFF2-40B4-BE49-F238E27FC236}">
              <a16:creationId xmlns:a16="http://schemas.microsoft.com/office/drawing/2014/main" id="{623BF4FD-9856-32DD-8D1C-300DD3C90283}"/>
            </a:ext>
          </a:extLst>
        </xdr:cNvPr>
        <xdr:cNvSpPr txBox="1"/>
      </xdr:nvSpPr>
      <xdr:spPr>
        <a:xfrm>
          <a:off x="11264900" y="1638300"/>
          <a:ext cx="9906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1">
                  <a:lumMod val="75000"/>
                </a:schemeClr>
              </a:solidFill>
              <a:latin typeface="BIG CASLON MEDIUM" panose="02000603090000020003" pitchFamily="2" charset="-79"/>
              <a:cs typeface="BIG CASLON MEDIUM" panose="02000603090000020003" pitchFamily="2" charset="-79"/>
            </a:rPr>
            <a:t>16.12</a:t>
          </a:r>
        </a:p>
      </xdr:txBody>
    </xdr:sp>
    <xdr:clientData/>
  </xdr:twoCellAnchor>
  <xdr:twoCellAnchor>
    <xdr:from>
      <xdr:col>22</xdr:col>
      <xdr:colOff>228600</xdr:colOff>
      <xdr:row>8</xdr:row>
      <xdr:rowOff>63500</xdr:rowOff>
    </xdr:from>
    <xdr:to>
      <xdr:col>23</xdr:col>
      <xdr:colOff>177800</xdr:colOff>
      <xdr:row>11</xdr:row>
      <xdr:rowOff>25400</xdr:rowOff>
    </xdr:to>
    <xdr:sp macro="" textlink="">
      <xdr:nvSpPr>
        <xdr:cNvPr id="55" name="TextBox 54">
          <a:extLst>
            <a:ext uri="{FF2B5EF4-FFF2-40B4-BE49-F238E27FC236}">
              <a16:creationId xmlns:a16="http://schemas.microsoft.com/office/drawing/2014/main" id="{657A6C17-6942-23CA-3D09-5EB0546E6041}"/>
            </a:ext>
          </a:extLst>
        </xdr:cNvPr>
        <xdr:cNvSpPr txBox="1"/>
      </xdr:nvSpPr>
      <xdr:spPr>
        <a:xfrm>
          <a:off x="14478000" y="1587500"/>
          <a:ext cx="5969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1">
                  <a:lumMod val="75000"/>
                </a:schemeClr>
              </a:solidFill>
              <a:latin typeface="BIG CASLON MEDIUM" panose="02000603090000020003" pitchFamily="2" charset="-79"/>
              <a:cs typeface="BIG CASLON MEDIUM" panose="02000603090000020003" pitchFamily="2" charset="-79"/>
            </a:rPr>
            <a:t>37</a:t>
          </a:r>
        </a:p>
      </xdr:txBody>
    </xdr:sp>
    <xdr:clientData/>
  </xdr:twoCellAnchor>
  <xdr:twoCellAnchor>
    <xdr:from>
      <xdr:col>18</xdr:col>
      <xdr:colOff>527050</xdr:colOff>
      <xdr:row>2</xdr:row>
      <xdr:rowOff>0</xdr:rowOff>
    </xdr:from>
    <xdr:to>
      <xdr:col>20</xdr:col>
      <xdr:colOff>431800</xdr:colOff>
      <xdr:row>6</xdr:row>
      <xdr:rowOff>12700</xdr:rowOff>
    </xdr:to>
    <xdr:graphicFrame macro="">
      <xdr:nvGraphicFramePr>
        <xdr:cNvPr id="56" name="Chart 55">
          <a:extLst>
            <a:ext uri="{FF2B5EF4-FFF2-40B4-BE49-F238E27FC236}">
              <a16:creationId xmlns:a16="http://schemas.microsoft.com/office/drawing/2014/main" id="{059FD34D-D5C5-F047-AAE9-74E18BFA7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292100</xdr:colOff>
      <xdr:row>3</xdr:row>
      <xdr:rowOff>63500</xdr:rowOff>
    </xdr:from>
    <xdr:to>
      <xdr:col>20</xdr:col>
      <xdr:colOff>101600</xdr:colOff>
      <xdr:row>4</xdr:row>
      <xdr:rowOff>152400</xdr:rowOff>
    </xdr:to>
    <xdr:sp macro="" textlink="">
      <xdr:nvSpPr>
        <xdr:cNvPr id="57" name="TextBox 56">
          <a:extLst>
            <a:ext uri="{FF2B5EF4-FFF2-40B4-BE49-F238E27FC236}">
              <a16:creationId xmlns:a16="http://schemas.microsoft.com/office/drawing/2014/main" id="{5A03EE80-4FD7-149F-9011-CD168B0C9D4C}"/>
            </a:ext>
          </a:extLst>
        </xdr:cNvPr>
        <xdr:cNvSpPr txBox="1"/>
      </xdr:nvSpPr>
      <xdr:spPr>
        <a:xfrm>
          <a:off x="12598400" y="635000"/>
          <a:ext cx="4572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75000"/>
                </a:schemeClr>
              </a:solidFill>
              <a:latin typeface="BIG CASLON MEDIUM" panose="02000603090000020003" pitchFamily="2" charset="-79"/>
              <a:cs typeface="BIG CASLON MEDIUM" panose="02000603090000020003" pitchFamily="2" charset="-79"/>
            </a:rPr>
            <a:t>2.6</a:t>
          </a:r>
        </a:p>
      </xdr:txBody>
    </xdr:sp>
    <xdr:clientData/>
  </xdr:twoCellAnchor>
  <xdr:twoCellAnchor>
    <xdr:from>
      <xdr:col>2</xdr:col>
      <xdr:colOff>234950</xdr:colOff>
      <xdr:row>18</xdr:row>
      <xdr:rowOff>136525</xdr:rowOff>
    </xdr:from>
    <xdr:to>
      <xdr:col>5</xdr:col>
      <xdr:colOff>63500</xdr:colOff>
      <xdr:row>26</xdr:row>
      <xdr:rowOff>34925</xdr:rowOff>
    </xdr:to>
    <xdr:graphicFrame macro="">
      <xdr:nvGraphicFramePr>
        <xdr:cNvPr id="58" name="Chart 57">
          <a:extLst>
            <a:ext uri="{FF2B5EF4-FFF2-40B4-BE49-F238E27FC236}">
              <a16:creationId xmlns:a16="http://schemas.microsoft.com/office/drawing/2014/main" id="{63987C0E-4980-7440-9A3C-8E78F96A8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412750</xdr:colOff>
      <xdr:row>18</xdr:row>
      <xdr:rowOff>136525</xdr:rowOff>
    </xdr:from>
    <xdr:to>
      <xdr:col>9</xdr:col>
      <xdr:colOff>241300</xdr:colOff>
      <xdr:row>26</xdr:row>
      <xdr:rowOff>34925</xdr:rowOff>
    </xdr:to>
    <xdr:graphicFrame macro="">
      <xdr:nvGraphicFramePr>
        <xdr:cNvPr id="59" name="Chart 58">
          <a:extLst>
            <a:ext uri="{FF2B5EF4-FFF2-40B4-BE49-F238E27FC236}">
              <a16:creationId xmlns:a16="http://schemas.microsoft.com/office/drawing/2014/main" id="{39D8B6A1-F824-6A46-9146-97DACBAC5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xdr:col>
      <xdr:colOff>101600</xdr:colOff>
      <xdr:row>20</xdr:row>
      <xdr:rowOff>38100</xdr:rowOff>
    </xdr:from>
    <xdr:to>
      <xdr:col>6</xdr:col>
      <xdr:colOff>368300</xdr:colOff>
      <xdr:row>25</xdr:row>
      <xdr:rowOff>0</xdr:rowOff>
    </xdr:to>
    <xdr:pic>
      <xdr:nvPicPr>
        <xdr:cNvPr id="61" name="Graphic 60" descr="Gender with solid fill">
          <a:extLst>
            <a:ext uri="{FF2B5EF4-FFF2-40B4-BE49-F238E27FC236}">
              <a16:creationId xmlns:a16="http://schemas.microsoft.com/office/drawing/2014/main" id="{132135CC-0FF9-8E2D-071B-7FA46747959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340100" y="3848100"/>
          <a:ext cx="914400" cy="914400"/>
        </a:xfrm>
        <a:prstGeom prst="rect">
          <a:avLst/>
        </a:prstGeom>
      </xdr:spPr>
    </xdr:pic>
    <xdr:clientData/>
  </xdr:twoCellAnchor>
  <xdr:twoCellAnchor>
    <xdr:from>
      <xdr:col>3</xdr:col>
      <xdr:colOff>101600</xdr:colOff>
      <xdr:row>21</xdr:row>
      <xdr:rowOff>0</xdr:rowOff>
    </xdr:from>
    <xdr:to>
      <xdr:col>4</xdr:col>
      <xdr:colOff>203200</xdr:colOff>
      <xdr:row>23</xdr:row>
      <xdr:rowOff>63500</xdr:rowOff>
    </xdr:to>
    <xdr:sp macro="" textlink="">
      <xdr:nvSpPr>
        <xdr:cNvPr id="63" name="TextBox 62">
          <a:extLst>
            <a:ext uri="{FF2B5EF4-FFF2-40B4-BE49-F238E27FC236}">
              <a16:creationId xmlns:a16="http://schemas.microsoft.com/office/drawing/2014/main" id="{9F71885A-8525-8725-09EA-A87ED60153A4}"/>
            </a:ext>
          </a:extLst>
        </xdr:cNvPr>
        <xdr:cNvSpPr txBox="1"/>
      </xdr:nvSpPr>
      <xdr:spPr>
        <a:xfrm>
          <a:off x="2044700" y="4000500"/>
          <a:ext cx="7493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1">
                  <a:lumMod val="75000"/>
                </a:schemeClr>
              </a:solidFill>
            </a:rPr>
            <a:t>588</a:t>
          </a:r>
        </a:p>
      </xdr:txBody>
    </xdr:sp>
    <xdr:clientData/>
  </xdr:twoCellAnchor>
  <xdr:twoCellAnchor>
    <xdr:from>
      <xdr:col>7</xdr:col>
      <xdr:colOff>292100</xdr:colOff>
      <xdr:row>21</xdr:row>
      <xdr:rowOff>12700</xdr:rowOff>
    </xdr:from>
    <xdr:to>
      <xdr:col>8</xdr:col>
      <xdr:colOff>368300</xdr:colOff>
      <xdr:row>23</xdr:row>
      <xdr:rowOff>88900</xdr:rowOff>
    </xdr:to>
    <xdr:sp macro="" textlink="">
      <xdr:nvSpPr>
        <xdr:cNvPr id="64" name="TextBox 63">
          <a:extLst>
            <a:ext uri="{FF2B5EF4-FFF2-40B4-BE49-F238E27FC236}">
              <a16:creationId xmlns:a16="http://schemas.microsoft.com/office/drawing/2014/main" id="{38DF4AC5-4AF7-16D0-81C7-B0F164E4E520}"/>
            </a:ext>
          </a:extLst>
        </xdr:cNvPr>
        <xdr:cNvSpPr txBox="1"/>
      </xdr:nvSpPr>
      <xdr:spPr>
        <a:xfrm>
          <a:off x="4826000" y="4013200"/>
          <a:ext cx="7239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1">
                  <a:lumMod val="75000"/>
                </a:schemeClr>
              </a:solidFill>
            </a:rPr>
            <a:t>882</a:t>
          </a:r>
        </a:p>
      </xdr:txBody>
    </xdr:sp>
    <xdr:clientData/>
  </xdr:twoCellAnchor>
  <xdr:twoCellAnchor editAs="oneCell">
    <xdr:from>
      <xdr:col>4</xdr:col>
      <xdr:colOff>234950</xdr:colOff>
      <xdr:row>14</xdr:row>
      <xdr:rowOff>107950</xdr:rowOff>
    </xdr:from>
    <xdr:to>
      <xdr:col>6</xdr:col>
      <xdr:colOff>558800</xdr:colOff>
      <xdr:row>19</xdr:row>
      <xdr:rowOff>127000</xdr:rowOff>
    </xdr:to>
    <mc:AlternateContent xmlns:mc="http://schemas.openxmlformats.org/markup-compatibility/2006">
      <mc:Choice xmlns:a14="http://schemas.microsoft.com/office/drawing/2010/main" Requires="a14">
        <xdr:graphicFrame macro="">
          <xdr:nvGraphicFramePr>
            <xdr:cNvPr id="65" name="Gender 3">
              <a:extLst>
                <a:ext uri="{FF2B5EF4-FFF2-40B4-BE49-F238E27FC236}">
                  <a16:creationId xmlns:a16="http://schemas.microsoft.com/office/drawing/2014/main" id="{5B8789B9-DA81-E84B-9536-C0338A847E9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825750" y="2774950"/>
              <a:ext cx="161925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438150</xdr:colOff>
      <xdr:row>14</xdr:row>
      <xdr:rowOff>114300</xdr:rowOff>
    </xdr:from>
    <xdr:to>
      <xdr:col>17</xdr:col>
      <xdr:colOff>76200</xdr:colOff>
      <xdr:row>25</xdr:row>
      <xdr:rowOff>19050</xdr:rowOff>
    </xdr:to>
    <xdr:graphicFrame macro="">
      <xdr:nvGraphicFramePr>
        <xdr:cNvPr id="66" name="Chart 65">
          <a:extLst>
            <a:ext uri="{FF2B5EF4-FFF2-40B4-BE49-F238E27FC236}">
              <a16:creationId xmlns:a16="http://schemas.microsoft.com/office/drawing/2014/main" id="{AF003422-0A65-A041-9F0C-2BD03561A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641350</xdr:colOff>
      <xdr:row>14</xdr:row>
      <xdr:rowOff>38100</xdr:rowOff>
    </xdr:from>
    <xdr:to>
      <xdr:col>24</xdr:col>
      <xdr:colOff>495300</xdr:colOff>
      <xdr:row>25</xdr:row>
      <xdr:rowOff>133350</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A1387A9F-6B80-3542-940F-400484DB0C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1652250" y="2705100"/>
              <a:ext cx="4387850" cy="219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539750</xdr:colOff>
      <xdr:row>28</xdr:row>
      <xdr:rowOff>139700</xdr:rowOff>
    </xdr:from>
    <xdr:to>
      <xdr:col>8</xdr:col>
      <xdr:colOff>546100</xdr:colOff>
      <xdr:row>39</xdr:row>
      <xdr:rowOff>120650</xdr:rowOff>
    </xdr:to>
    <xdr:graphicFrame macro="">
      <xdr:nvGraphicFramePr>
        <xdr:cNvPr id="68" name="Chart 67">
          <a:extLst>
            <a:ext uri="{FF2B5EF4-FFF2-40B4-BE49-F238E27FC236}">
              <a16:creationId xmlns:a16="http://schemas.microsoft.com/office/drawing/2014/main" id="{D981E499-DD0F-314B-B76C-969C9E836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400050</xdr:colOff>
      <xdr:row>28</xdr:row>
      <xdr:rowOff>114300</xdr:rowOff>
    </xdr:from>
    <xdr:to>
      <xdr:col>14</xdr:col>
      <xdr:colOff>546100</xdr:colOff>
      <xdr:row>39</xdr:row>
      <xdr:rowOff>120650</xdr:rowOff>
    </xdr:to>
    <xdr:graphicFrame macro="">
      <xdr:nvGraphicFramePr>
        <xdr:cNvPr id="69" name="Chart 68">
          <a:extLst>
            <a:ext uri="{FF2B5EF4-FFF2-40B4-BE49-F238E27FC236}">
              <a16:creationId xmlns:a16="http://schemas.microsoft.com/office/drawing/2014/main" id="{59DCA267-3E3B-4C44-98D8-4D8D1F84D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552450</xdr:colOff>
      <xdr:row>28</xdr:row>
      <xdr:rowOff>114300</xdr:rowOff>
    </xdr:from>
    <xdr:to>
      <xdr:col>19</xdr:col>
      <xdr:colOff>622300</xdr:colOff>
      <xdr:row>39</xdr:row>
      <xdr:rowOff>127000</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590398FF-0E1B-5E42-8745-A843F928AE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267950" y="5448300"/>
              <a:ext cx="2660650" cy="2108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546100</xdr:colOff>
      <xdr:row>28</xdr:row>
      <xdr:rowOff>184150</xdr:rowOff>
    </xdr:from>
    <xdr:to>
      <xdr:col>24</xdr:col>
      <xdr:colOff>635000</xdr:colOff>
      <xdr:row>39</xdr:row>
      <xdr:rowOff>101600</xdr:rowOff>
    </xdr:to>
    <mc:AlternateContent xmlns:mc="http://schemas.openxmlformats.org/markup-compatibility/2006">
      <mc:Choice xmlns:a14="http://schemas.microsoft.com/office/drawing/2010/main" Requires="a14">
        <xdr:graphicFrame macro="">
          <xdr:nvGraphicFramePr>
            <xdr:cNvPr id="71" name="Department 1">
              <a:extLst>
                <a:ext uri="{FF2B5EF4-FFF2-40B4-BE49-F238E27FC236}">
                  <a16:creationId xmlns:a16="http://schemas.microsoft.com/office/drawing/2014/main" id="{1AF87786-5E39-C54F-88E5-F6FA03CCD6A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795500" y="5518150"/>
              <a:ext cx="1384300" cy="201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336550</xdr:colOff>
      <xdr:row>29</xdr:row>
      <xdr:rowOff>6350</xdr:rowOff>
    </xdr:from>
    <xdr:to>
      <xdr:col>22</xdr:col>
      <xdr:colOff>495300</xdr:colOff>
      <xdr:row>39</xdr:row>
      <xdr:rowOff>127000</xdr:rowOff>
    </xdr:to>
    <mc:AlternateContent xmlns:mc="http://schemas.openxmlformats.org/markup-compatibility/2006">
      <mc:Choice xmlns:a14="http://schemas.microsoft.com/office/drawing/2010/main" Requires="a14">
        <xdr:graphicFrame macro="">
          <xdr:nvGraphicFramePr>
            <xdr:cNvPr id="72" name="Education Field 3">
              <a:extLst>
                <a:ext uri="{FF2B5EF4-FFF2-40B4-BE49-F238E27FC236}">
                  <a16:creationId xmlns:a16="http://schemas.microsoft.com/office/drawing/2014/main" id="{6341097F-F466-524A-AFEE-36D7E6E1E8D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290550" y="5530850"/>
              <a:ext cx="1454150" cy="2025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59.63782650463" createdVersion="8" refreshedVersion="8" minRefreshableVersion="3" recordCount="1470" xr:uid="{7A53E447-020B-7D4F-8C89-FC6C53DB55FE}">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555064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7F333B-368F-5D44-AC71-D8A6FD6B662D}"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formats count="3">
    <format dxfId="4">
      <pivotArea dataOnly="0" labelOnly="1" outline="0" fieldPosition="0">
        <references count="1">
          <reference field="4294967294" count="1">
            <x v="1"/>
          </reference>
        </references>
      </pivotArea>
    </format>
    <format dxfId="3">
      <pivotArea dataOnly="0" labelOnly="1" outline="0" fieldPosition="0">
        <references count="1">
          <reference field="4294967294" count="1">
            <x v="2"/>
          </reference>
        </references>
      </pivotArea>
    </format>
    <format dxfId="2">
      <pivotArea dataOnly="0" labelOnly="1" outline="0" fieldPosition="0">
        <references count="1">
          <reference field="4294967294"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7559DC-2E63-EE40-BBD9-BA1A3801B9A7}" name="Rating"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2">
    <format dxfId="1">
      <pivotArea outline="0" collapsedLevelsAreSubtotals="1" fieldPosition="0"/>
    </format>
    <format dxfId="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A3E205-330C-D249-895A-B87FF2F1310B}" name="Gender"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AE4E7A-2E2B-6542-853E-54FBF96358C9}" name="Education by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73780B-8F63-3341-B9A4-A5288CF62E6A}" name="Attrition by Job"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F04D75-8C99-974E-860C-262542BC95CF}" name="Dept wise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69635E-F316-E741-B836-2C631D604318}" name="Attrition by Age Group"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27B152-D370-B147-AB74-910C5AF51766}" name="Marital Status"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6CD2A53-5A0B-CF4B-B142-427EAB6816F2}" sourceName="Gender">
  <pivotTables>
    <pivotTable tabId="7" name="KPI"/>
  </pivotTables>
  <data>
    <tabular pivotCacheId="17555064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E78C544-4C56-CC4D-BCCD-78E11CE1D123}" sourceName="Gender">
  <pivotTables>
    <pivotTable tabId="8" name="Rating"/>
  </pivotTables>
  <data>
    <tabular pivotCacheId="175550640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7CA2F58-C55C-544D-806C-3D189D10CF0B}" sourceName="Education Field">
  <pivotTables>
    <pivotTable tabId="8" name="Rating"/>
  </pivotTables>
  <data>
    <tabular pivotCacheId="1755506406">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DF051A5E-12B2-BA49-A1E1-B8BE0D904965}" sourceName="Education Field">
  <pivotTables>
    <pivotTable tabId="10" name="Gender"/>
  </pivotTables>
  <data>
    <tabular pivotCacheId="1755506406">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BD34251-DA2B-034B-9A0B-5C3330C40D3C}" sourceName="Gender">
  <pivotTables>
    <pivotTable tabId="10" name="Gender"/>
  </pivotTables>
  <data>
    <tabular pivotCacheId="1755506406">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D99E81A-A67E-4841-9215-FCFCF30201DF}" sourceName="Department">
  <pivotTables>
    <pivotTable tabId="14" name="Attrition by Age Group"/>
  </pivotTables>
  <data>
    <tabular pivotCacheId="1755506406">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5BAC067-8F54-CC47-8C9F-66DC110FE293}" sourceName="Education Field">
  <pivotTables>
    <pivotTable tabId="14" name="Attrition by Age Group"/>
  </pivotTables>
  <data>
    <tabular pivotCacheId="175550640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394C06B-A19F-334A-A321-F6509324E78F}"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CA77AB4-0CEA-8B49-BB28-B4322A4A347E}" cache="Slicer_Gender1" caption="Gender" rowHeight="251883"/>
  <slicer name="Education Field" xr10:uid="{105D4AB5-9D18-B747-BBE8-71BD1B279CB4}" cache="Slicer_Education_Field"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94DED519-A294-E54D-B599-EBDB3ED215C6}" cache="Slicer_Education_Field1" caption="Education Field" rowHeight="251883"/>
  <slicer name="Gender 2" xr10:uid="{C8B27081-ECC2-DA4A-8547-A8B0FD89A579}"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9A2AA92-A575-514D-B6B4-C564AFB05B29}" cache="Slicer_Department" caption="Department" rowHeight="251883"/>
  <slicer name="Education Field 2" xr10:uid="{4CDADF2F-476F-D348-A7FA-7C019FEA1EAD}"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36C1EDB-317E-144B-9DB3-53A1C6B87533}" cache="Slicer_Gender2" caption="Gender" rowHeight="251883"/>
  <slicer name="Department 1" xr10:uid="{673BA8CF-EA36-644F-A3BE-D8E68B10A982}" cache="Slicer_Department" caption="Department" rowHeight="251883"/>
  <slicer name="Education Field 3" xr10:uid="{0C912964-6E75-7B47-B3F3-50E490FDB74B}" cache="Slicer_Education_Field2"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44C3A-7135-1D42-93E7-39FC105F1C15}">
  <dimension ref="A3:E8"/>
  <sheetViews>
    <sheetView workbookViewId="0">
      <selection activeCell="A9" sqref="A9"/>
    </sheetView>
  </sheetViews>
  <sheetFormatPr baseColWidth="10" defaultRowHeight="16" x14ac:dyDescent="0.2"/>
  <cols>
    <col min="1" max="1" width="24" bestFit="1" customWidth="1"/>
    <col min="2" max="2" width="22.5" bestFit="1" customWidth="1"/>
    <col min="3" max="3" width="13.6640625" bestFit="1" customWidth="1"/>
    <col min="4" max="4" width="16.33203125" customWidth="1"/>
    <col min="5" max="5" width="13.83203125" customWidth="1"/>
  </cols>
  <sheetData>
    <row r="3" spans="1:5" x14ac:dyDescent="0.2">
      <c r="A3" s="10" t="s">
        <v>1556</v>
      </c>
      <c r="B3" s="8" t="s">
        <v>1557</v>
      </c>
      <c r="C3" s="9" t="s">
        <v>1558</v>
      </c>
    </row>
    <row r="4" spans="1:5" x14ac:dyDescent="0.2">
      <c r="A4" s="5">
        <v>1470</v>
      </c>
      <c r="B4" s="7">
        <v>237</v>
      </c>
      <c r="C4" s="6">
        <v>36.923809523809524</v>
      </c>
    </row>
    <row r="7" spans="1:5" x14ac:dyDescent="0.2">
      <c r="A7" s="2" t="s">
        <v>1559</v>
      </c>
      <c r="B7" s="2" t="s">
        <v>1560</v>
      </c>
      <c r="C7" s="2" t="s">
        <v>1561</v>
      </c>
      <c r="D7" s="2" t="s">
        <v>1562</v>
      </c>
      <c r="E7" s="2" t="s">
        <v>1563</v>
      </c>
    </row>
    <row r="8" spans="1:5" x14ac:dyDescent="0.2">
      <c r="A8">
        <f>GETPIVOTDATA("Count of Employee Number",KPI!$A$3)</f>
        <v>1470</v>
      </c>
      <c r="B8">
        <f>GETPIVOTDATA("Sum of CF_attrition count",$A$3)</f>
        <v>237</v>
      </c>
      <c r="C8" s="14">
        <f>GETPIVOTDATA("Average of Age",$A$3)</f>
        <v>36.923809523809524</v>
      </c>
      <c r="D8">
        <f>A8-B8</f>
        <v>1233</v>
      </c>
      <c r="E8" s="1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B380A-107D-054D-9F89-46ADD1E17BC0}">
  <dimension ref="A3:C7"/>
  <sheetViews>
    <sheetView workbookViewId="0">
      <selection activeCell="E16" sqref="E16"/>
    </sheetView>
  </sheetViews>
  <sheetFormatPr baseColWidth="10" defaultRowHeight="16" x14ac:dyDescent="0.2"/>
  <cols>
    <col min="1" max="1" width="23.6640625" bestFit="1" customWidth="1"/>
  </cols>
  <sheetData>
    <row r="3" spans="1:3" x14ac:dyDescent="0.2">
      <c r="A3" s="16" t="s">
        <v>1564</v>
      </c>
    </row>
    <row r="4" spans="1:3" x14ac:dyDescent="0.2">
      <c r="A4" s="15">
        <v>2.6265306122448981</v>
      </c>
    </row>
    <row r="6" spans="1:3" x14ac:dyDescent="0.2">
      <c r="A6" s="2" t="s">
        <v>1565</v>
      </c>
      <c r="B6" s="13">
        <f>GETPIVOTDATA("Job Satisfaction",$A$3)</f>
        <v>2.6265306122448981</v>
      </c>
      <c r="C6" s="11">
        <f>B6/4</f>
        <v>0.65663265306122454</v>
      </c>
    </row>
    <row r="7" spans="1:3" x14ac:dyDescent="0.2">
      <c r="A7" s="2" t="s">
        <v>1566</v>
      </c>
      <c r="B7" s="13">
        <f>4-B6</f>
        <v>1.3734693877551019</v>
      </c>
      <c r="C7" s="11">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C2F7-E1A8-3145-8B37-88C7217CCF99}">
  <dimension ref="A3:C9"/>
  <sheetViews>
    <sheetView workbookViewId="0">
      <selection activeCell="C8" sqref="C8:C9"/>
    </sheetView>
  </sheetViews>
  <sheetFormatPr baseColWidth="10" defaultRowHeight="16" x14ac:dyDescent="0.2"/>
  <cols>
    <col min="1" max="1" width="13" bestFit="1" customWidth="1"/>
    <col min="2" max="2" width="22" bestFit="1" customWidth="1"/>
  </cols>
  <sheetData>
    <row r="3" spans="1:3" x14ac:dyDescent="0.2">
      <c r="A3" s="17" t="s">
        <v>1554</v>
      </c>
      <c r="B3" s="3" t="s">
        <v>1567</v>
      </c>
    </row>
    <row r="4" spans="1:3" x14ac:dyDescent="0.2">
      <c r="A4" s="18" t="s">
        <v>51</v>
      </c>
      <c r="B4" s="19">
        <v>588</v>
      </c>
    </row>
    <row r="5" spans="1:3" x14ac:dyDescent="0.2">
      <c r="A5" s="20" t="s">
        <v>62</v>
      </c>
      <c r="B5" s="21">
        <v>882</v>
      </c>
    </row>
    <row r="6" spans="1:3" x14ac:dyDescent="0.2">
      <c r="A6" s="22" t="s">
        <v>1555</v>
      </c>
      <c r="B6" s="4">
        <v>1470</v>
      </c>
    </row>
    <row r="8" spans="1:3" x14ac:dyDescent="0.2">
      <c r="A8" s="23" t="s">
        <v>51</v>
      </c>
      <c r="B8">
        <f>IFERROR(GETPIVOTDATA("Employee Count",$A$3,"Gender","Female"),0)</f>
        <v>588</v>
      </c>
      <c r="C8" s="11">
        <f>B8/(B8+B9)</f>
        <v>0.4</v>
      </c>
    </row>
    <row r="9" spans="1:3" x14ac:dyDescent="0.2">
      <c r="A9" s="23" t="s">
        <v>62</v>
      </c>
      <c r="B9">
        <f>IFERROR(GETPIVOTDATA("Employee Count",$A$3,"Gender","Male"),0)</f>
        <v>882</v>
      </c>
      <c r="C9" s="11">
        <f>B9/(B9+B8)</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B8F83-0115-944B-9A59-6A8E9A1437F9}">
  <dimension ref="A3:B9"/>
  <sheetViews>
    <sheetView workbookViewId="0">
      <selection activeCell="B5" sqref="B5"/>
    </sheetView>
  </sheetViews>
  <sheetFormatPr baseColWidth="10" defaultRowHeight="16" x14ac:dyDescent="0.2"/>
  <cols>
    <col min="1" max="1" width="16.33203125" bestFit="1" customWidth="1"/>
    <col min="2" max="2" width="22.5" bestFit="1" customWidth="1"/>
  </cols>
  <sheetData>
    <row r="3" spans="1:2" x14ac:dyDescent="0.2">
      <c r="A3" s="17" t="s">
        <v>1554</v>
      </c>
      <c r="B3" s="3" t="s">
        <v>1557</v>
      </c>
    </row>
    <row r="4" spans="1:2" x14ac:dyDescent="0.2">
      <c r="A4" s="18" t="s">
        <v>134</v>
      </c>
      <c r="B4" s="19">
        <v>5</v>
      </c>
    </row>
    <row r="5" spans="1:2" x14ac:dyDescent="0.2">
      <c r="A5" s="20" t="s">
        <v>65</v>
      </c>
      <c r="B5" s="21">
        <v>31</v>
      </c>
    </row>
    <row r="6" spans="1:2" x14ac:dyDescent="0.2">
      <c r="A6" s="20" t="s">
        <v>55</v>
      </c>
      <c r="B6" s="21">
        <v>44</v>
      </c>
    </row>
    <row r="7" spans="1:2" x14ac:dyDescent="0.2">
      <c r="A7" s="20" t="s">
        <v>71</v>
      </c>
      <c r="B7" s="21">
        <v>58</v>
      </c>
    </row>
    <row r="8" spans="1:2" x14ac:dyDescent="0.2">
      <c r="A8" s="20" t="s">
        <v>77</v>
      </c>
      <c r="B8" s="21">
        <v>99</v>
      </c>
    </row>
    <row r="9" spans="1:2" x14ac:dyDescent="0.2">
      <c r="A9" s="22" t="s">
        <v>1555</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84E2F-285C-F346-B14B-7FD3101744FA}">
  <dimension ref="A3:E13"/>
  <sheetViews>
    <sheetView workbookViewId="0">
      <selection activeCell="D2" sqref="D2:E13"/>
    </sheetView>
  </sheetViews>
  <sheetFormatPr baseColWidth="10" defaultRowHeight="16" x14ac:dyDescent="0.2"/>
  <cols>
    <col min="1" max="1" width="23.1640625" bestFit="1" customWidth="1"/>
    <col min="2" max="2" width="22.5" bestFit="1" customWidth="1"/>
    <col min="4" max="4" width="23" customWidth="1"/>
    <col min="5" max="5" width="14.83203125" customWidth="1"/>
  </cols>
  <sheetData>
    <row r="3" spans="1:5" x14ac:dyDescent="0.2">
      <c r="A3" s="17" t="s">
        <v>1554</v>
      </c>
      <c r="B3" s="3" t="s">
        <v>1557</v>
      </c>
      <c r="D3" s="2" t="s">
        <v>9</v>
      </c>
      <c r="E3" s="24" t="s">
        <v>1560</v>
      </c>
    </row>
    <row r="4" spans="1:5" x14ac:dyDescent="0.2">
      <c r="A4" s="18" t="s">
        <v>83</v>
      </c>
      <c r="B4" s="19">
        <v>9</v>
      </c>
      <c r="D4" t="str">
        <f>A4</f>
        <v>Healthcare Representative</v>
      </c>
      <c r="E4">
        <f>GETPIVOTDATA("CF_attrition count",$A$3,"Job Role",A4)</f>
        <v>9</v>
      </c>
    </row>
    <row r="5" spans="1:5" x14ac:dyDescent="0.2">
      <c r="A5" s="20" t="s">
        <v>163</v>
      </c>
      <c r="B5" s="21">
        <v>12</v>
      </c>
      <c r="D5" t="str">
        <f t="shared" ref="D5:D12" si="0">A5</f>
        <v>Human Resources</v>
      </c>
      <c r="E5">
        <f t="shared" ref="E5:E12" si="1">GETPIVOTDATA("CF_attrition count",$A$3,"Job Role",A5)</f>
        <v>12</v>
      </c>
    </row>
    <row r="6" spans="1:5" x14ac:dyDescent="0.2">
      <c r="A6" s="20" t="s">
        <v>68</v>
      </c>
      <c r="B6" s="21">
        <v>62</v>
      </c>
      <c r="D6" t="str">
        <f t="shared" si="0"/>
        <v>Laboratory Technician</v>
      </c>
      <c r="E6">
        <f t="shared" si="1"/>
        <v>62</v>
      </c>
    </row>
    <row r="7" spans="1:5" x14ac:dyDescent="0.2">
      <c r="A7" s="20" t="s">
        <v>95</v>
      </c>
      <c r="B7" s="21">
        <v>5</v>
      </c>
      <c r="D7" t="str">
        <f t="shared" si="0"/>
        <v>Manager</v>
      </c>
      <c r="E7">
        <f t="shared" si="1"/>
        <v>5</v>
      </c>
    </row>
    <row r="8" spans="1:5" x14ac:dyDescent="0.2">
      <c r="A8" s="20" t="s">
        <v>81</v>
      </c>
      <c r="B8" s="21">
        <v>10</v>
      </c>
      <c r="D8" t="str">
        <f t="shared" si="0"/>
        <v>Manufacturing Director</v>
      </c>
      <c r="E8">
        <f t="shared" si="1"/>
        <v>10</v>
      </c>
    </row>
    <row r="9" spans="1:5" x14ac:dyDescent="0.2">
      <c r="A9" s="20" t="s">
        <v>101</v>
      </c>
      <c r="B9" s="21">
        <v>2</v>
      </c>
      <c r="D9" t="str">
        <f t="shared" si="0"/>
        <v>Research Director</v>
      </c>
      <c r="E9">
        <f t="shared" si="1"/>
        <v>2</v>
      </c>
    </row>
    <row r="10" spans="1:5" x14ac:dyDescent="0.2">
      <c r="A10" s="20" t="s">
        <v>63</v>
      </c>
      <c r="B10" s="21">
        <v>47</v>
      </c>
      <c r="D10" t="str">
        <f t="shared" si="0"/>
        <v>Research Scientist</v>
      </c>
      <c r="E10">
        <f t="shared" si="1"/>
        <v>47</v>
      </c>
    </row>
    <row r="11" spans="1:5" x14ac:dyDescent="0.2">
      <c r="A11" s="20" t="s">
        <v>52</v>
      </c>
      <c r="B11" s="21">
        <v>57</v>
      </c>
      <c r="D11" t="str">
        <f t="shared" si="0"/>
        <v>Sales Executive</v>
      </c>
      <c r="E11">
        <f t="shared" si="1"/>
        <v>57</v>
      </c>
    </row>
    <row r="12" spans="1:5" x14ac:dyDescent="0.2">
      <c r="A12" s="20" t="s">
        <v>99</v>
      </c>
      <c r="B12" s="21">
        <v>33</v>
      </c>
      <c r="D12" t="str">
        <f t="shared" si="0"/>
        <v>Sales Representative</v>
      </c>
      <c r="E12">
        <f t="shared" si="1"/>
        <v>33</v>
      </c>
    </row>
    <row r="13" spans="1:5" x14ac:dyDescent="0.2">
      <c r="A13" s="22" t="s">
        <v>1555</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BBE8B-5BB7-2546-9B9D-C1C0FB589A2E}">
  <dimension ref="A3:B7"/>
  <sheetViews>
    <sheetView workbookViewId="0">
      <selection activeCell="A3" sqref="A3"/>
    </sheetView>
  </sheetViews>
  <sheetFormatPr baseColWidth="10" defaultRowHeight="16" x14ac:dyDescent="0.2"/>
  <cols>
    <col min="1" max="1" width="13" bestFit="1" customWidth="1"/>
    <col min="2" max="2" width="22.5" bestFit="1" customWidth="1"/>
  </cols>
  <sheetData>
    <row r="3" spans="1:2" x14ac:dyDescent="0.2">
      <c r="A3" s="17" t="s">
        <v>1554</v>
      </c>
      <c r="B3" s="3" t="s">
        <v>1557</v>
      </c>
    </row>
    <row r="4" spans="1:2" x14ac:dyDescent="0.2">
      <c r="A4" s="18" t="s">
        <v>161</v>
      </c>
      <c r="B4" s="25">
        <v>5.0632911392405063E-2</v>
      </c>
    </row>
    <row r="5" spans="1:2" x14ac:dyDescent="0.2">
      <c r="A5" s="20" t="s">
        <v>60</v>
      </c>
      <c r="B5" s="26">
        <v>0.56118143459915615</v>
      </c>
    </row>
    <row r="6" spans="1:2" x14ac:dyDescent="0.2">
      <c r="A6" s="20" t="s">
        <v>48</v>
      </c>
      <c r="B6" s="26">
        <v>0.3881856540084388</v>
      </c>
    </row>
    <row r="7" spans="1:2" x14ac:dyDescent="0.2">
      <c r="A7" s="22" t="s">
        <v>1555</v>
      </c>
      <c r="B7" s="2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865DC-CAE3-6A4B-9377-3201375DE9BA}">
  <dimension ref="A3:B9"/>
  <sheetViews>
    <sheetView workbookViewId="0">
      <selection activeCell="B4" sqref="B4"/>
    </sheetView>
  </sheetViews>
  <sheetFormatPr baseColWidth="10" defaultRowHeight="16" x14ac:dyDescent="0.2"/>
  <cols>
    <col min="1" max="1" width="13" bestFit="1" customWidth="1"/>
    <col min="2" max="2" width="22.5" bestFit="1" customWidth="1"/>
  </cols>
  <sheetData>
    <row r="3" spans="1:2" x14ac:dyDescent="0.2">
      <c r="A3" s="17" t="s">
        <v>1554</v>
      </c>
      <c r="B3" s="3" t="s">
        <v>1557</v>
      </c>
    </row>
    <row r="4" spans="1:2" x14ac:dyDescent="0.2">
      <c r="A4" s="18" t="s">
        <v>69</v>
      </c>
      <c r="B4" s="19">
        <v>112</v>
      </c>
    </row>
    <row r="5" spans="1:2" x14ac:dyDescent="0.2">
      <c r="A5" s="20" t="s">
        <v>46</v>
      </c>
      <c r="B5" s="21">
        <v>51</v>
      </c>
    </row>
    <row r="6" spans="1:2" x14ac:dyDescent="0.2">
      <c r="A6" s="20" t="s">
        <v>92</v>
      </c>
      <c r="B6" s="21">
        <v>38</v>
      </c>
    </row>
    <row r="7" spans="1:2" x14ac:dyDescent="0.2">
      <c r="A7" s="20" t="s">
        <v>58</v>
      </c>
      <c r="B7" s="21">
        <v>25</v>
      </c>
    </row>
    <row r="8" spans="1:2" x14ac:dyDescent="0.2">
      <c r="A8" s="20" t="s">
        <v>75</v>
      </c>
      <c r="B8" s="21">
        <v>11</v>
      </c>
    </row>
    <row r="9" spans="1:2" x14ac:dyDescent="0.2">
      <c r="A9" s="22" t="s">
        <v>1555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DE403-5183-5B4C-B4A4-7B0A5D5D9161}">
  <dimension ref="A3:E7"/>
  <sheetViews>
    <sheetView workbookViewId="0">
      <selection activeCell="G23" sqref="G23"/>
    </sheetView>
  </sheetViews>
  <sheetFormatPr baseColWidth="10" defaultRowHeight="16" x14ac:dyDescent="0.2"/>
  <cols>
    <col min="1" max="1" width="13" bestFit="1" customWidth="1"/>
    <col min="2" max="2" width="15.33203125" bestFit="1" customWidth="1"/>
    <col min="4" max="4" width="16.33203125" customWidth="1"/>
  </cols>
  <sheetData>
    <row r="3" spans="1:5" x14ac:dyDescent="0.2">
      <c r="A3" s="17" t="s">
        <v>1554</v>
      </c>
      <c r="B3" s="3" t="s">
        <v>1568</v>
      </c>
      <c r="D3" s="2" t="s">
        <v>10</v>
      </c>
      <c r="E3" s="24" t="s">
        <v>0</v>
      </c>
    </row>
    <row r="4" spans="1:5" x14ac:dyDescent="0.2">
      <c r="A4" s="18" t="s">
        <v>79</v>
      </c>
      <c r="B4" s="19">
        <v>327</v>
      </c>
      <c r="D4" t="str">
        <f>A4</f>
        <v>Divorced</v>
      </c>
      <c r="E4">
        <f>GETPIVOTDATA("Attrition",$A$3,"Marital Status",A4)</f>
        <v>327</v>
      </c>
    </row>
    <row r="5" spans="1:5" x14ac:dyDescent="0.2">
      <c r="A5" s="20" t="s">
        <v>64</v>
      </c>
      <c r="B5" s="21">
        <v>673</v>
      </c>
      <c r="D5" t="str">
        <f>A6</f>
        <v>Single</v>
      </c>
      <c r="E5">
        <f>GETPIVOTDATA("Attrition",$A$3,"Marital Status","Single")</f>
        <v>470</v>
      </c>
    </row>
    <row r="6" spans="1:5" x14ac:dyDescent="0.2">
      <c r="A6" s="20" t="s">
        <v>53</v>
      </c>
      <c r="B6" s="21">
        <v>470</v>
      </c>
      <c r="D6" t="str">
        <f>A5</f>
        <v>Married</v>
      </c>
      <c r="E6">
        <f>GETPIVOTDATA("Attrition",$A$3,"Marital Status","Married")</f>
        <v>673</v>
      </c>
    </row>
    <row r="7" spans="1:5" x14ac:dyDescent="0.2">
      <c r="A7" s="22" t="s">
        <v>1555</v>
      </c>
      <c r="B7" s="4">
        <v>1470</v>
      </c>
    </row>
  </sheetData>
  <sortState xmlns:xlrd2="http://schemas.microsoft.com/office/spreadsheetml/2017/richdata2" ref="D4:E6">
    <sortCondition ref="E5: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7" sqref="C17"/>
    </sheetView>
  </sheetViews>
  <sheetFormatPr baseColWidth="10" defaultColWidth="11.1640625" defaultRowHeight="15" customHeight="1" x14ac:dyDescent="0.2"/>
  <cols>
    <col min="1" max="1" width="9.83203125" customWidth="1"/>
    <col min="2" max="2" width="18.33203125" customWidth="1"/>
    <col min="3" max="3" width="15.5" customWidth="1"/>
    <col min="4" max="4" width="20.1640625" customWidth="1"/>
    <col min="5" max="5" width="16.83203125" customWidth="1"/>
    <col min="6" max="6" width="18" customWidth="1"/>
    <col min="7" max="7" width="9" customWidth="1"/>
    <col min="8" max="8" width="18.1640625" customWidth="1"/>
    <col min="9" max="9" width="8.5" customWidth="1"/>
    <col min="10" max="10" width="23.33203125" customWidth="1"/>
    <col min="11" max="11" width="14.5" customWidth="1"/>
    <col min="12" max="12" width="11.1640625" customWidth="1"/>
    <col min="13" max="13" width="8.5" customWidth="1"/>
    <col min="14" max="14" width="22.83203125" customWidth="1"/>
    <col min="15" max="17" width="8.5" customWidth="1"/>
    <col min="18" max="18" width="17.83203125" customWidth="1"/>
    <col min="19" max="19" width="18.6640625" customWidth="1"/>
    <col min="20" max="20" width="16.5" customWidth="1"/>
    <col min="21" max="21" width="20.5" customWidth="1"/>
    <col min="22" max="22" width="11.1640625" customWidth="1"/>
    <col min="23" max="23" width="20.1640625" customWidth="1"/>
    <col min="24" max="24" width="16" customWidth="1"/>
    <col min="25" max="25" width="16.5" customWidth="1"/>
    <col min="26" max="26" width="23.5" customWidth="1"/>
    <col min="27" max="27" width="12.5" customWidth="1"/>
    <col min="28" max="28" width="16.5" customWidth="1"/>
    <col min="29" max="29" width="10.1640625" customWidth="1"/>
    <col min="30" max="30" width="15.6640625" customWidth="1"/>
    <col min="31" max="31" width="16.33203125" customWidth="1"/>
    <col min="32" max="32" width="14" customWidth="1"/>
    <col min="33" max="33" width="23.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5" customWidth="1"/>
    <col min="41" max="41" width="17.83203125" customWidth="1"/>
    <col min="42" max="42" width="20.33203125" customWidth="1"/>
    <col min="43" max="43" width="25.1640625" customWidth="1"/>
    <col min="44" max="44" width="23.66406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
      <c r="A10" s="1" t="s">
        <v>56</v>
      </c>
      <c r="B10" s="1" t="s">
        <v>57</v>
      </c>
      <c r="C10" s="2"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workbookViewId="0">
      <selection activeCell="Z36" sqref="Z36"/>
    </sheetView>
  </sheetViews>
  <sheetFormatPr baseColWidth="10" defaultColWidth="11.1640625" defaultRowHeight="15" customHeight="1" x14ac:dyDescent="0.2"/>
  <cols>
    <col min="1" max="26" width="8.5" customWidth="1"/>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x14ac:dyDescent="0.2"/>
    <row r="18" x14ac:dyDescent="0.2"/>
    <row r="19" x14ac:dyDescent="0.2"/>
    <row r="20"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Marital Status</vt:lpstr>
      <vt:lpstr>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Microsoft Office User</cp:lastModifiedBy>
  <dcterms:created xsi:type="dcterms:W3CDTF">2022-12-29T16:02:46Z</dcterms:created>
  <dcterms:modified xsi:type="dcterms:W3CDTF">2023-08-21T21:25:37Z</dcterms:modified>
</cp:coreProperties>
</file>