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771im\Desktop\検疫所確認患者　HP更新\200616更新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'その他集計（HP掲載）'!$A$1:$L$30</definedName>
    <definedName name="_xlnm.Print_Area" localSheetId="0">'患者状況一覧（HP掲載）'!$A$2:$F$91</definedName>
    <definedName name="_xlnm.Print_Area" localSheetId="2">'日別集計（HP掲載）'!$F$1:$R$25</definedName>
    <definedName name="_xlnm.Print_Area" localSheetId="1">'累計グラフ（HP掲載）'!$D$1:$DJ$38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C26" i="4"/>
  <c r="C25" i="4"/>
  <c r="C24" i="4"/>
  <c r="C23" i="4"/>
  <c r="C22" i="4"/>
  <c r="N27" i="4"/>
  <c r="C21" i="4"/>
  <c r="C20" i="4"/>
  <c r="C15" i="4"/>
  <c r="C14" i="4"/>
  <c r="R12" i="4"/>
  <c r="R11" i="4"/>
  <c r="R10" i="4"/>
  <c r="R9" i="4"/>
  <c r="R8" i="4"/>
  <c r="H2" i="4"/>
  <c r="Q2" i="3"/>
  <c r="DZ13" i="2"/>
  <c r="DY13" i="2"/>
  <c r="DX13" i="2"/>
  <c r="DW13" i="2"/>
  <c r="DW7" i="2" s="1"/>
  <c r="DW6" i="2" s="1"/>
  <c r="DV13" i="2"/>
  <c r="DU13" i="2"/>
  <c r="DU7" i="2" s="1"/>
  <c r="DT13" i="2"/>
  <c r="DS13" i="2"/>
  <c r="DS7" i="2" s="1"/>
  <c r="DS6" i="2" s="1"/>
  <c r="DR13" i="2"/>
  <c r="DQ13" i="2"/>
  <c r="DP13" i="2"/>
  <c r="DO13" i="2"/>
  <c r="DO7" i="2" s="1"/>
  <c r="DO6" i="2" s="1"/>
  <c r="DN13" i="2"/>
  <c r="DM13" i="2"/>
  <c r="DM7" i="2" s="1"/>
  <c r="DL13" i="2"/>
  <c r="DK13" i="2"/>
  <c r="DK7" i="2" s="1"/>
  <c r="DK6" i="2" s="1"/>
  <c r="DZ12" i="2"/>
  <c r="DY12" i="2"/>
  <c r="DX12" i="2"/>
  <c r="DW12" i="2"/>
  <c r="DV12" i="2"/>
  <c r="DT12" i="2"/>
  <c r="DS12" i="2"/>
  <c r="DR12" i="2"/>
  <c r="DQ12" i="2"/>
  <c r="DP12" i="2"/>
  <c r="DO12" i="2"/>
  <c r="DN12" i="2"/>
  <c r="DL12" i="2"/>
  <c r="DK12" i="2"/>
  <c r="B12" i="2" s="1"/>
  <c r="DZ7" i="2"/>
  <c r="DY7" i="2"/>
  <c r="DX7" i="2"/>
  <c r="DV7" i="2"/>
  <c r="DT7" i="2"/>
  <c r="DR7" i="2"/>
  <c r="DQ7" i="2"/>
  <c r="DP7" i="2"/>
  <c r="DN7" i="2"/>
  <c r="DN6" i="2" s="1"/>
  <c r="DL7" i="2"/>
  <c r="DZ6" i="2"/>
  <c r="DY6" i="2"/>
  <c r="DX6" i="2"/>
  <c r="DV6" i="2"/>
  <c r="DT6" i="2"/>
  <c r="DR6" i="2"/>
  <c r="DQ6" i="2"/>
  <c r="DP6" i="2"/>
  <c r="DL6" i="2"/>
  <c r="CW1" i="2"/>
  <c r="DU6" i="2" l="1"/>
  <c r="DU12" i="2"/>
  <c r="DM12" i="2"/>
  <c r="DM6" i="2" s="1"/>
  <c r="B13" i="2"/>
  <c r="B6" i="2"/>
  <c r="DZ11" i="2"/>
  <c r="DZ5" i="2" s="1"/>
  <c r="DR11" i="2"/>
  <c r="DR5" i="2" s="1"/>
  <c r="DW11" i="2"/>
  <c r="DW5" i="2" s="1"/>
  <c r="DN11" i="2"/>
  <c r="DN5" i="2" s="1"/>
  <c r="DV11" i="2"/>
  <c r="DV5" i="2" s="1"/>
  <c r="DM11" i="2"/>
  <c r="DM5" i="2" s="1"/>
  <c r="DU11" i="2"/>
  <c r="DU5" i="2" s="1"/>
  <c r="DL11" i="2"/>
  <c r="DL5" i="2" s="1"/>
  <c r="DT11" i="2"/>
  <c r="DT5" i="2" s="1"/>
  <c r="DK11" i="2"/>
  <c r="DK5" i="2" s="1"/>
  <c r="DS11" i="2"/>
  <c r="DS5" i="2" s="1"/>
  <c r="DQ11" i="2"/>
  <c r="DQ5" i="2" s="1"/>
  <c r="DY11" i="2"/>
  <c r="DY5" i="2" s="1"/>
  <c r="DP11" i="2"/>
  <c r="DP5" i="2" s="1"/>
  <c r="DX11" i="2"/>
  <c r="DX5" i="2" s="1"/>
  <c r="DO11" i="2"/>
  <c r="DO5" i="2" s="1"/>
  <c r="B7" i="2"/>
  <c r="R6" i="4"/>
  <c r="R7" i="4"/>
  <c r="N28" i="4"/>
  <c r="DK10" i="2" l="1"/>
  <c r="DL10" i="2" s="1"/>
  <c r="DM10" i="2" s="1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B11" i="2"/>
  <c r="DK9" i="2"/>
  <c r="DL9" i="2" s="1"/>
  <c r="DM9" i="2" s="1"/>
  <c r="DN9" i="2" s="1"/>
  <c r="DO9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DK4" i="2" l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B5" i="2"/>
  <c r="DK3" i="2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</calcChain>
</file>

<file path=xl/sharedStrings.xml><?xml version="1.0" encoding="utf-8"?>
<sst xmlns="http://schemas.openxmlformats.org/spreadsheetml/2006/main" count="507" uniqueCount="71">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</sst>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('累計グラフ（HP掲載）'!$F$2:$DI$2,'累計グラフ（HP掲載）'!$DJ$2)</c:f>
              <c:numCache>
                <c:formatCode>m"月"d"日"</c:formatCode>
                <c:ptCount val="10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</c:numCache>
            </c:numRef>
          </c:cat>
          <c:val>
            <c:numRef>
              <c:f>('累計グラフ（HP掲載）'!$F$3:$DI$3,'累計グラフ（HP掲載）'!$DJ$3)</c:f>
              <c:numCache>
                <c:formatCode>General</c:formatCode>
                <c:ptCount val="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4922-B2E3-F2A9C6F07C1E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('累計グラフ（HP掲載）'!$F$2:$DI$2,'累計グラフ（HP掲載）'!$DJ$2)</c:f>
              <c:numCache>
                <c:formatCode>m"月"d"日"</c:formatCode>
                <c:ptCount val="10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</c:numCache>
            </c:numRef>
          </c:cat>
          <c:val>
            <c:numRef>
              <c:f>('累計グラフ（HP掲載）'!$F$9:$DI$9,'累計グラフ（HP掲載）'!$DJ$9)</c:f>
              <c:numCache>
                <c:formatCode>General</c:formatCode>
                <c:ptCount val="10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E-4922-B2E3-F2A9C6F07C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('累計グラフ（HP掲載）'!$F$2:$DI$2,'累計グラフ（HP掲載）'!$DJ$2)</c:f>
              <c:numCache>
                <c:formatCode>m"月"d"日"</c:formatCode>
                <c:ptCount val="10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</c:numCache>
            </c:numRef>
          </c:cat>
          <c:val>
            <c:numRef>
              <c:f>('累計グラフ（HP掲載）'!$F$4:$DI$4,'累計グラフ（HP掲載）'!$DJ$4)</c:f>
              <c:numCache>
                <c:formatCode>General</c:formatCode>
                <c:ptCount val="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E-4922-B2E3-F2A9C6F07C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v>県内陽性者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'日別集計（HP掲載）'!$A$2:$A$152</c:f>
              <c:numCache>
                <c:formatCode>m"月"d"日"</c:formatCode>
                <c:ptCount val="151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</c:numCache>
            </c:numRef>
          </c:cat>
          <c:val>
            <c:numRef>
              <c:f>'日別集計（HP掲載）'!$B$2:$B$152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4-4EBA-A245-C3B998BBF972}"/>
            </c:ext>
          </c:extLst>
        </c:ser>
        <c:ser>
          <c:idx val="1"/>
          <c:order val="1"/>
          <c:tx>
            <c:v>検疫所確認患者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'日別集計（HP掲載）'!$A$2:$A$152</c:f>
              <c:numCache>
                <c:formatCode>m"月"d"日"</c:formatCode>
                <c:ptCount val="151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</c:numCache>
            </c:numRef>
          </c:cat>
          <c:val>
            <c:numRef>
              <c:f>'日別集計（HP掲載）'!$C$2:$C$152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4-4EBA-A245-C3B998BB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A-49C7-8182-B9B5CC6F55B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A-49C7-8182-B9B5CC6F55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DA-49C7-8182-B9B5CC6F55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A-49C7-8182-B9B5CC6F55B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DA-49C7-8182-B9B5CC6F55B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DA-49C7-8182-B9B5CC6F55B7}"/>
              </c:ext>
            </c:extLst>
          </c:dPt>
          <c:dLbls>
            <c:dLbl>
              <c:idx val="0"/>
              <c:layout>
                <c:manualLayout>
                  <c:x val="0.28398194196471876"/>
                  <c:y val="1.063318526071300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5DA-49C7-8182-B9B5CC6F55B7}"/>
                </c:ext>
              </c:extLst>
            </c:dLbl>
            <c:dLbl>
              <c:idx val="1"/>
              <c:layout>
                <c:manualLayout>
                  <c:x val="3.2488317910534699E-2"/>
                  <c:y val="0.203825223746028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5DA-49C7-8182-B9B5CC6F55B7}"/>
                </c:ext>
              </c:extLst>
            </c:dLbl>
            <c:dLbl>
              <c:idx val="2"/>
              <c:layout>
                <c:manualLayout>
                  <c:x val="0.13652962935845023"/>
                  <c:y val="0.4441553367742613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5DA-49C7-8182-B9B5CC6F55B7}"/>
                </c:ext>
              </c:extLst>
            </c:dLbl>
            <c:dLbl>
              <c:idx val="3"/>
              <c:layout>
                <c:manualLayout>
                  <c:x val="-0.22530819000988137"/>
                  <c:y val="0.637100978078420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5DA-49C7-8182-B9B5CC6F55B7}"/>
                </c:ext>
              </c:extLst>
            </c:dLbl>
            <c:dLbl>
              <c:idx val="4"/>
              <c:layout>
                <c:manualLayout>
                  <c:x val="-0.28984379449034675"/>
                  <c:y val="-0.253879368231708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5DA-49C7-8182-B9B5CC6F55B7}"/>
                </c:ext>
              </c:extLst>
            </c:dLbl>
            <c:dLbl>
              <c:idx val="5"/>
              <c:layout>
                <c:manualLayout>
                  <c:x val="-0.40552542336818403"/>
                  <c:y val="5.2920269053882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5DA-49C7-8182-B9B5CC6F55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DA-49C7-8182-B9B5CC6F55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19422</xdr:colOff>
      <xdr:row>14</xdr:row>
      <xdr:rowOff>2052</xdr:rowOff>
    </xdr:from>
    <xdr:to>
      <xdr:col>113</xdr:col>
      <xdr:colOff>56030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96040" y="4293905"/>
          <a:ext cx="22549225" cy="7227983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#REF!">
      <xdr:nvSpPr>
        <xdr:cNvPr id="6" name="テキスト ボックス 5"/>
        <xdr:cNvSpPr txBox="1"/>
      </xdr:nvSpPr>
      <xdr:spPr>
        <a:xfrm>
          <a:off x="4756898" y="75176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132790</xdr:colOff>
      <xdr:row>3</xdr:row>
      <xdr:rowOff>90673</xdr:rowOff>
    </xdr:from>
    <xdr:to>
      <xdr:col>11</xdr:col>
      <xdr:colOff>614083</xdr:colOff>
      <xdr:row>11</xdr:row>
      <xdr:rowOff>164726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29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&#9733;&#12304;R2.6.15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概要票（非公表）"/>
      <sheetName val="患者概要【入力表】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>
        <row r="4">
          <cell r="B4" t="str">
            <v>検疫所</v>
          </cell>
        </row>
        <row r="7">
          <cell r="H7" t="str">
            <v>死亡</v>
          </cell>
        </row>
      </sheetData>
      <sheetData sheetId="1">
        <row r="11">
          <cell r="G11">
            <v>0</v>
          </cell>
        </row>
        <row r="27">
          <cell r="G27">
            <v>0</v>
          </cell>
        </row>
      </sheetData>
      <sheetData sheetId="2">
        <row r="1">
          <cell r="B1"/>
          <cell r="AC1"/>
          <cell r="AE1"/>
        </row>
        <row r="2">
          <cell r="B2"/>
          <cell r="AC2"/>
          <cell r="AE2"/>
        </row>
        <row r="3">
          <cell r="B3" t="str">
            <v>県市別</v>
          </cell>
          <cell r="AC3" t="str">
            <v>現在の状況（数公表）</v>
          </cell>
          <cell r="AE3" t="str">
            <v>退院日</v>
          </cell>
        </row>
        <row r="4">
          <cell r="B4" t="str">
            <v>仙台市</v>
          </cell>
          <cell r="AC4" t="str">
            <v>退院・療養解除</v>
          </cell>
          <cell r="AE4">
            <v>43900</v>
          </cell>
        </row>
        <row r="5">
          <cell r="B5" t="str">
            <v>宮城県</v>
          </cell>
          <cell r="AC5" t="str">
            <v>退院・療養解除</v>
          </cell>
          <cell r="AE5">
            <v>43943</v>
          </cell>
        </row>
        <row r="6">
          <cell r="B6" t="str">
            <v>仙台市</v>
          </cell>
          <cell r="AC6" t="str">
            <v>退院・療養解除</v>
          </cell>
          <cell r="AE6">
            <v>43942</v>
          </cell>
        </row>
        <row r="7">
          <cell r="B7" t="str">
            <v>仙台市</v>
          </cell>
          <cell r="AC7" t="str">
            <v>退院・療養解除</v>
          </cell>
          <cell r="AE7">
            <v>43942</v>
          </cell>
        </row>
        <row r="8">
          <cell r="B8" t="str">
            <v>仙台市</v>
          </cell>
          <cell r="AC8" t="str">
            <v>退院・療養解除</v>
          </cell>
          <cell r="AE8">
            <v>43935</v>
          </cell>
        </row>
        <row r="9">
          <cell r="B9" t="str">
            <v>宮城県</v>
          </cell>
          <cell r="AC9" t="str">
            <v>退院・療養解除</v>
          </cell>
          <cell r="AE9">
            <v>43936</v>
          </cell>
        </row>
        <row r="10">
          <cell r="B10" t="str">
            <v>仙台市</v>
          </cell>
          <cell r="AC10" t="str">
            <v>退院・療養解除</v>
          </cell>
          <cell r="AE10">
            <v>43936</v>
          </cell>
        </row>
        <row r="11">
          <cell r="B11" t="str">
            <v>仙台市</v>
          </cell>
          <cell r="AC11" t="str">
            <v>退院・療養解除</v>
          </cell>
          <cell r="AE11">
            <v>43933</v>
          </cell>
        </row>
        <row r="12">
          <cell r="B12" t="str">
            <v>仙台市</v>
          </cell>
          <cell r="AC12" t="str">
            <v>退院・療養解除</v>
          </cell>
          <cell r="AE12">
            <v>43932</v>
          </cell>
        </row>
        <row r="13">
          <cell r="B13" t="str">
            <v>仙台市</v>
          </cell>
          <cell r="AC13" t="str">
            <v>退院・療養解除</v>
          </cell>
          <cell r="AE13">
            <v>43941</v>
          </cell>
        </row>
        <row r="14">
          <cell r="B14" t="str">
            <v>仙台市</v>
          </cell>
          <cell r="AC14" t="str">
            <v>退院・療養解除</v>
          </cell>
          <cell r="AE14">
            <v>43936</v>
          </cell>
        </row>
        <row r="15">
          <cell r="B15" t="str">
            <v>仙台市</v>
          </cell>
          <cell r="AC15" t="str">
            <v>退院・療養解除</v>
          </cell>
          <cell r="AE15">
            <v>43943</v>
          </cell>
        </row>
        <row r="16">
          <cell r="B16" t="str">
            <v>宮城県</v>
          </cell>
          <cell r="AC16" t="str">
            <v>退院・療養解除</v>
          </cell>
          <cell r="AE16">
            <v>43944</v>
          </cell>
        </row>
        <row r="17">
          <cell r="B17" t="str">
            <v>仙台市</v>
          </cell>
          <cell r="AC17" t="str">
            <v>退院・療養解除</v>
          </cell>
          <cell r="AE17">
            <v>43933</v>
          </cell>
        </row>
        <row r="18">
          <cell r="B18" t="str">
            <v>仙台市</v>
          </cell>
          <cell r="AC18" t="str">
            <v>退院・療養解除</v>
          </cell>
          <cell r="AE18">
            <v>43945</v>
          </cell>
        </row>
        <row r="19">
          <cell r="B19" t="str">
            <v>仙台市</v>
          </cell>
          <cell r="AC19" t="str">
            <v>退院・療養解除</v>
          </cell>
          <cell r="AE19">
            <v>43943</v>
          </cell>
        </row>
        <row r="20">
          <cell r="B20" t="str">
            <v>仙台市</v>
          </cell>
          <cell r="AC20" t="str">
            <v>退院・療養解除</v>
          </cell>
          <cell r="AE20">
            <v>43944</v>
          </cell>
        </row>
        <row r="21">
          <cell r="B21" t="str">
            <v>仙台市</v>
          </cell>
          <cell r="AC21" t="str">
            <v>退院・療養解除</v>
          </cell>
          <cell r="AE21">
            <v>43931</v>
          </cell>
        </row>
        <row r="22">
          <cell r="B22" t="str">
            <v>仙台市</v>
          </cell>
          <cell r="AC22" t="str">
            <v>退院・療養解除</v>
          </cell>
          <cell r="AE22">
            <v>43943</v>
          </cell>
        </row>
        <row r="23">
          <cell r="B23" t="str">
            <v>仙台市</v>
          </cell>
          <cell r="AC23" t="str">
            <v>退院・療養解除</v>
          </cell>
          <cell r="AE23">
            <v>43940</v>
          </cell>
        </row>
        <row r="24">
          <cell r="B24" t="str">
            <v>宮城県</v>
          </cell>
          <cell r="AC24" t="str">
            <v>退院・療養解除</v>
          </cell>
          <cell r="AE24">
            <v>43938</v>
          </cell>
        </row>
        <row r="25">
          <cell r="B25" t="str">
            <v>仙台市</v>
          </cell>
          <cell r="AC25" t="str">
            <v>退院・療養解除</v>
          </cell>
          <cell r="AE25">
            <v>43937</v>
          </cell>
        </row>
        <row r="26">
          <cell r="B26" t="str">
            <v>仙台市</v>
          </cell>
          <cell r="AC26" t="str">
            <v>退院・療養解除</v>
          </cell>
          <cell r="AE26">
            <v>43944</v>
          </cell>
        </row>
        <row r="27">
          <cell r="B27" t="str">
            <v>仙台市</v>
          </cell>
          <cell r="AC27" t="str">
            <v>退院・療養解除</v>
          </cell>
          <cell r="AE27">
            <v>43936</v>
          </cell>
        </row>
        <row r="28">
          <cell r="B28" t="str">
            <v>仙台市</v>
          </cell>
          <cell r="AC28" t="str">
            <v>退院・療養解除</v>
          </cell>
          <cell r="AE28">
            <v>43946</v>
          </cell>
        </row>
        <row r="29">
          <cell r="B29" t="str">
            <v>仙台市</v>
          </cell>
          <cell r="AC29" t="str">
            <v>退院・療養解除</v>
          </cell>
          <cell r="AE29">
            <v>43943</v>
          </cell>
        </row>
        <row r="30">
          <cell r="B30" t="str">
            <v>宮城県</v>
          </cell>
          <cell r="AC30" t="str">
            <v>退院・療養解除</v>
          </cell>
          <cell r="AE30">
            <v>43944</v>
          </cell>
        </row>
        <row r="31">
          <cell r="B31" t="str">
            <v>宮城県</v>
          </cell>
          <cell r="AC31" t="str">
            <v>退院・療養解除</v>
          </cell>
          <cell r="AE31">
            <v>43936</v>
          </cell>
        </row>
        <row r="32">
          <cell r="B32" t="str">
            <v>仙台市</v>
          </cell>
          <cell r="AC32" t="str">
            <v>退院・療養解除</v>
          </cell>
          <cell r="AE32">
            <v>43948</v>
          </cell>
        </row>
        <row r="33">
          <cell r="B33" t="str">
            <v>仙台市</v>
          </cell>
          <cell r="AC33" t="str">
            <v>退院・療養解除</v>
          </cell>
          <cell r="AE33">
            <v>43943</v>
          </cell>
        </row>
        <row r="34">
          <cell r="B34" t="str">
            <v>仙台市</v>
          </cell>
          <cell r="AC34" t="str">
            <v>退院・療養解除</v>
          </cell>
          <cell r="AE34">
            <v>43943</v>
          </cell>
        </row>
        <row r="35">
          <cell r="B35" t="str">
            <v>仙台市</v>
          </cell>
          <cell r="AC35" t="str">
            <v>退院・療養解除</v>
          </cell>
          <cell r="AE35">
            <v>43948</v>
          </cell>
        </row>
        <row r="36">
          <cell r="B36" t="str">
            <v>宮城県</v>
          </cell>
          <cell r="AC36" t="str">
            <v>退院・療養解除</v>
          </cell>
          <cell r="AE36">
            <v>43946</v>
          </cell>
        </row>
        <row r="37">
          <cell r="B37" t="str">
            <v>仙台市</v>
          </cell>
          <cell r="AC37" t="str">
            <v>退院・療養解除</v>
          </cell>
          <cell r="AE37">
            <v>43949</v>
          </cell>
        </row>
        <row r="38">
          <cell r="B38" t="str">
            <v>宮城県</v>
          </cell>
          <cell r="AC38" t="str">
            <v>退院・療養解除</v>
          </cell>
          <cell r="AE38">
            <v>43943</v>
          </cell>
        </row>
        <row r="39">
          <cell r="B39" t="str">
            <v>仙台市</v>
          </cell>
          <cell r="AC39" t="str">
            <v>退院・療養解除</v>
          </cell>
          <cell r="AE39">
            <v>43943</v>
          </cell>
        </row>
        <row r="40">
          <cell r="B40" t="str">
            <v>仙台市</v>
          </cell>
          <cell r="AC40" t="str">
            <v>退院・療養解除</v>
          </cell>
          <cell r="AE40">
            <v>43944</v>
          </cell>
        </row>
        <row r="41">
          <cell r="B41" t="str">
            <v>仙台市</v>
          </cell>
          <cell r="AC41" t="str">
            <v>退院・療養解除</v>
          </cell>
          <cell r="AE41">
            <v>43964</v>
          </cell>
        </row>
        <row r="42">
          <cell r="B42" t="str">
            <v>宮城県</v>
          </cell>
          <cell r="AC42" t="str">
            <v>退院・療養解除</v>
          </cell>
          <cell r="AE42">
            <v>43952</v>
          </cell>
        </row>
        <row r="43">
          <cell r="B43" t="str">
            <v>宮城県</v>
          </cell>
          <cell r="AC43" t="str">
            <v>退院・療養解除</v>
          </cell>
          <cell r="AE43">
            <v>43954</v>
          </cell>
        </row>
        <row r="44">
          <cell r="B44" t="str">
            <v>仙台市</v>
          </cell>
          <cell r="AC44" t="str">
            <v>退院・療養解除</v>
          </cell>
          <cell r="AE44">
            <v>43952</v>
          </cell>
        </row>
        <row r="45">
          <cell r="B45" t="str">
            <v>仙台市</v>
          </cell>
          <cell r="AC45" t="str">
            <v>退院・療養解除</v>
          </cell>
          <cell r="AE45">
            <v>43946</v>
          </cell>
        </row>
        <row r="46">
          <cell r="B46" t="str">
            <v>仙台市</v>
          </cell>
          <cell r="AC46" t="str">
            <v>退院・療養解除</v>
          </cell>
          <cell r="AE46">
            <v>43978</v>
          </cell>
        </row>
        <row r="47">
          <cell r="B47" t="str">
            <v>仙台市</v>
          </cell>
          <cell r="AC47" t="str">
            <v>退院・療養解除</v>
          </cell>
          <cell r="AE47">
            <v>43970</v>
          </cell>
        </row>
        <row r="48">
          <cell r="B48" t="str">
            <v>仙台市</v>
          </cell>
          <cell r="AC48" t="str">
            <v>退院・療養解除</v>
          </cell>
          <cell r="AE48">
            <v>43944</v>
          </cell>
        </row>
        <row r="49">
          <cell r="B49" t="str">
            <v>仙台市</v>
          </cell>
          <cell r="AC49" t="str">
            <v>退院・療養解除</v>
          </cell>
          <cell r="AE49">
            <v>43952</v>
          </cell>
        </row>
        <row r="50">
          <cell r="B50" t="str">
            <v>仙台市</v>
          </cell>
          <cell r="AC50" t="str">
            <v>退院・療養解除</v>
          </cell>
          <cell r="AE50">
            <v>43952</v>
          </cell>
        </row>
        <row r="51">
          <cell r="B51" t="str">
            <v>仙台市</v>
          </cell>
          <cell r="AC51" t="str">
            <v>退院・療養解除</v>
          </cell>
          <cell r="AE51">
            <v>43949</v>
          </cell>
        </row>
        <row r="52">
          <cell r="B52" t="str">
            <v>仙台市</v>
          </cell>
          <cell r="AC52" t="str">
            <v>退院・療養解除</v>
          </cell>
          <cell r="AE52">
            <v>43959</v>
          </cell>
        </row>
        <row r="53">
          <cell r="B53" t="str">
            <v>仙台市</v>
          </cell>
          <cell r="AC53" t="str">
            <v>退院・療養解除</v>
          </cell>
          <cell r="AE53">
            <v>43952</v>
          </cell>
        </row>
        <row r="54">
          <cell r="B54" t="str">
            <v>仙台市</v>
          </cell>
          <cell r="AC54" t="str">
            <v>退院・療養解除</v>
          </cell>
          <cell r="AE54">
            <v>43949</v>
          </cell>
        </row>
        <row r="55">
          <cell r="B55" t="str">
            <v>宮城県</v>
          </cell>
          <cell r="AC55" t="str">
            <v>退院・療養解除</v>
          </cell>
          <cell r="AE55">
            <v>43943</v>
          </cell>
        </row>
        <row r="56">
          <cell r="B56" t="str">
            <v>仙台市</v>
          </cell>
          <cell r="AC56" t="str">
            <v>退院・療養解除</v>
          </cell>
          <cell r="AE56">
            <v>43966</v>
          </cell>
        </row>
        <row r="57">
          <cell r="B57" t="str">
            <v>仙台市</v>
          </cell>
          <cell r="AC57" t="str">
            <v>退院・療養解除</v>
          </cell>
          <cell r="AE57">
            <v>43953</v>
          </cell>
        </row>
        <row r="58">
          <cell r="B58" t="str">
            <v>宮城県</v>
          </cell>
          <cell r="AC58" t="str">
            <v>退院・療養解除</v>
          </cell>
          <cell r="AE58">
            <v>43945</v>
          </cell>
        </row>
        <row r="59">
          <cell r="B59" t="str">
            <v>宮城県</v>
          </cell>
          <cell r="AC59" t="str">
            <v>死亡</v>
          </cell>
          <cell r="AE59">
            <v>43960</v>
          </cell>
        </row>
        <row r="60">
          <cell r="B60" t="str">
            <v>仙台市</v>
          </cell>
          <cell r="AC60" t="str">
            <v>退院・療養解除</v>
          </cell>
          <cell r="AE60">
            <v>43949</v>
          </cell>
        </row>
        <row r="61">
          <cell r="B61" t="str">
            <v>仙台市</v>
          </cell>
          <cell r="AC61" t="str">
            <v>退院・療養解除</v>
          </cell>
          <cell r="AE61">
            <v>43953</v>
          </cell>
        </row>
        <row r="62">
          <cell r="B62" t="str">
            <v>仙台市</v>
          </cell>
          <cell r="AC62" t="str">
            <v>退院・療養解除</v>
          </cell>
          <cell r="AE62">
            <v>43952</v>
          </cell>
        </row>
        <row r="63">
          <cell r="B63" t="str">
            <v>仙台市</v>
          </cell>
          <cell r="AC63" t="str">
            <v>退院・療養解除</v>
          </cell>
          <cell r="AE63">
            <v>43953</v>
          </cell>
        </row>
        <row r="64">
          <cell r="B64" t="str">
            <v>仙台市</v>
          </cell>
          <cell r="AC64" t="str">
            <v>退院・療養解除</v>
          </cell>
          <cell r="AE64">
            <v>43952</v>
          </cell>
        </row>
        <row r="65">
          <cell r="B65" t="str">
            <v>仙台市</v>
          </cell>
          <cell r="AC65" t="str">
            <v>退院・療養解除</v>
          </cell>
          <cell r="AE65">
            <v>43952</v>
          </cell>
        </row>
        <row r="66">
          <cell r="B66" t="str">
            <v>仙台市</v>
          </cell>
          <cell r="AC66" t="str">
            <v>退院・療養解除</v>
          </cell>
          <cell r="AE66">
            <v>43959</v>
          </cell>
        </row>
        <row r="67">
          <cell r="B67" t="str">
            <v>仙台市</v>
          </cell>
          <cell r="AC67" t="str">
            <v>退院・療養解除</v>
          </cell>
          <cell r="AE67">
            <v>43945</v>
          </cell>
        </row>
        <row r="68">
          <cell r="B68" t="str">
            <v>仙台市</v>
          </cell>
          <cell r="AC68" t="str">
            <v>退院・療養解除</v>
          </cell>
          <cell r="AE68">
            <v>43952</v>
          </cell>
        </row>
        <row r="69">
          <cell r="B69" t="str">
            <v>仙台市</v>
          </cell>
          <cell r="AC69" t="str">
            <v>退院・療養解除</v>
          </cell>
          <cell r="AE69">
            <v>43949</v>
          </cell>
        </row>
        <row r="70">
          <cell r="B70" t="str">
            <v>仙台市</v>
          </cell>
          <cell r="AC70" t="str">
            <v>退院・療養解除</v>
          </cell>
          <cell r="AE70">
            <v>43944</v>
          </cell>
        </row>
        <row r="71">
          <cell r="B71" t="str">
            <v>仙台市</v>
          </cell>
          <cell r="AC71" t="str">
            <v>退院・療養解除</v>
          </cell>
          <cell r="AE71">
            <v>43954</v>
          </cell>
        </row>
        <row r="72">
          <cell r="B72" t="str">
            <v>仙台市</v>
          </cell>
          <cell r="AC72" t="str">
            <v>退院・療養解除</v>
          </cell>
          <cell r="AE72">
            <v>43953</v>
          </cell>
        </row>
        <row r="73">
          <cell r="B73" t="str">
            <v>仙台市</v>
          </cell>
          <cell r="AC73" t="str">
            <v>退院・療養解除</v>
          </cell>
          <cell r="AE73">
            <v>43951</v>
          </cell>
        </row>
        <row r="74">
          <cell r="B74" t="str">
            <v>仙台市</v>
          </cell>
          <cell r="AC74" t="str">
            <v>退院・療養解除</v>
          </cell>
          <cell r="AE74">
            <v>43949</v>
          </cell>
        </row>
        <row r="75">
          <cell r="B75" t="str">
            <v>仙台市</v>
          </cell>
          <cell r="AC75" t="str">
            <v>退院・療養解除</v>
          </cell>
          <cell r="AE75">
            <v>43967</v>
          </cell>
        </row>
        <row r="76">
          <cell r="B76" t="str">
            <v>仙台市</v>
          </cell>
          <cell r="AC76" t="str">
            <v>退院・療養解除</v>
          </cell>
          <cell r="AE76">
            <v>43953</v>
          </cell>
        </row>
        <row r="77">
          <cell r="B77" t="str">
            <v>仙台市</v>
          </cell>
          <cell r="AC77" t="str">
            <v>退院・療養解除</v>
          </cell>
          <cell r="AE77">
            <v>43956</v>
          </cell>
        </row>
        <row r="78">
          <cell r="B78" t="str">
            <v>仙台市</v>
          </cell>
          <cell r="AC78" t="str">
            <v>退院・療養解除</v>
          </cell>
          <cell r="AE78">
            <v>43951</v>
          </cell>
        </row>
        <row r="79">
          <cell r="B79" t="str">
            <v>宮城県</v>
          </cell>
          <cell r="AC79" t="str">
            <v>退院・療養解除</v>
          </cell>
          <cell r="AE79">
            <v>43944</v>
          </cell>
        </row>
        <row r="80">
          <cell r="B80" t="str">
            <v>宮城県</v>
          </cell>
          <cell r="AC80" t="str">
            <v>退院・療養解除</v>
          </cell>
          <cell r="AE80">
            <v>43952</v>
          </cell>
        </row>
        <row r="81">
          <cell r="B81" t="str">
            <v>宮城県</v>
          </cell>
          <cell r="AC81" t="str">
            <v>退院・療養解除</v>
          </cell>
          <cell r="AE81">
            <v>43952</v>
          </cell>
        </row>
        <row r="82">
          <cell r="B82" t="str">
            <v>宮城県</v>
          </cell>
          <cell r="AC82" t="str">
            <v>退院・療養解除</v>
          </cell>
          <cell r="AE82">
            <v>43956</v>
          </cell>
        </row>
        <row r="83">
          <cell r="B83" t="str">
            <v>宮城県</v>
          </cell>
          <cell r="AC83" t="str">
            <v>退院・療養解除</v>
          </cell>
          <cell r="AE83">
            <v>43950</v>
          </cell>
        </row>
        <row r="84">
          <cell r="B84" t="str">
            <v>仙台市</v>
          </cell>
          <cell r="AC84" t="str">
            <v>退院・療養解除</v>
          </cell>
          <cell r="AE84">
            <v>43953</v>
          </cell>
        </row>
        <row r="85">
          <cell r="B85" t="str">
            <v>仙台市</v>
          </cell>
          <cell r="AC85" t="str">
            <v>退院・療養解除</v>
          </cell>
          <cell r="AE85">
            <v>43959</v>
          </cell>
        </row>
        <row r="86">
          <cell r="B86" t="str">
            <v>宮城県</v>
          </cell>
          <cell r="AC86" t="str">
            <v>退院・療養解除</v>
          </cell>
          <cell r="AE86">
            <v>43953</v>
          </cell>
        </row>
        <row r="87">
          <cell r="B87" t="str">
            <v>宮城県</v>
          </cell>
          <cell r="AC87" t="str">
            <v>退院・療養解除</v>
          </cell>
          <cell r="AE87">
            <v>43963</v>
          </cell>
        </row>
        <row r="88">
          <cell r="B88" t="str">
            <v>宮城県</v>
          </cell>
          <cell r="AC88" t="str">
            <v>退院・療養解除</v>
          </cell>
          <cell r="AE88">
            <v>43953</v>
          </cell>
        </row>
        <row r="89">
          <cell r="B89" t="str">
            <v>宮城県</v>
          </cell>
          <cell r="AC89" t="str">
            <v>退院・療養解除</v>
          </cell>
          <cell r="AE89">
            <v>43959</v>
          </cell>
        </row>
        <row r="90">
          <cell r="B90" t="str">
            <v>仙台市</v>
          </cell>
          <cell r="AC90" t="str">
            <v>退院・療養解除</v>
          </cell>
          <cell r="AE90">
            <v>43960</v>
          </cell>
        </row>
        <row r="91">
          <cell r="B91" t="str">
            <v>宮城県</v>
          </cell>
          <cell r="AC91" t="str">
            <v>退院・療養解除</v>
          </cell>
          <cell r="AE91">
            <v>43966</v>
          </cell>
        </row>
        <row r="92">
          <cell r="B92" t="str">
            <v>検疫所</v>
          </cell>
          <cell r="AC92" t="str">
            <v>退院・療養解除</v>
          </cell>
          <cell r="AE92">
            <v>43892</v>
          </cell>
        </row>
        <row r="93">
          <cell r="B93" t="str">
            <v>検疫所</v>
          </cell>
          <cell r="AC93" t="str">
            <v>退院・療養解除</v>
          </cell>
          <cell r="AE93">
            <v>43995</v>
          </cell>
        </row>
        <row r="94">
          <cell r="B94" t="str">
            <v>検疫所</v>
          </cell>
          <cell r="AC94" t="str">
            <v>退院・療養解除</v>
          </cell>
          <cell r="AE94">
            <v>43995</v>
          </cell>
        </row>
        <row r="95">
          <cell r="B95" t="str">
            <v>検疫所</v>
          </cell>
          <cell r="AC95" t="str">
            <v>入院調整中</v>
          </cell>
          <cell r="AE95" t="str">
            <v>未</v>
          </cell>
        </row>
        <row r="96">
          <cell r="B96" t="str">
            <v>検疫所</v>
          </cell>
          <cell r="AC96" t="str">
            <v>入院調整中</v>
          </cell>
          <cell r="AE96" t="str">
            <v>未</v>
          </cell>
        </row>
        <row r="97">
          <cell r="B97" t="str">
            <v>検疫所</v>
          </cell>
          <cell r="AC97" t="str">
            <v>入院調整中</v>
          </cell>
          <cell r="AE97" t="str">
            <v>未</v>
          </cell>
        </row>
        <row r="98">
          <cell r="B98" t="str">
            <v>検疫所</v>
          </cell>
          <cell r="AC98" t="str">
            <v>入院調整中</v>
          </cell>
          <cell r="AE98" t="str">
            <v>未</v>
          </cell>
        </row>
        <row r="99">
          <cell r="B99" t="str">
            <v>検疫所</v>
          </cell>
          <cell r="AC99" t="str">
            <v>入院調整中</v>
          </cell>
          <cell r="AE99" t="str">
            <v>未</v>
          </cell>
        </row>
        <row r="100">
          <cell r="B100"/>
          <cell r="AC100"/>
          <cell r="AE100"/>
        </row>
        <row r="101">
          <cell r="B101"/>
          <cell r="AC101"/>
          <cell r="AE101"/>
        </row>
        <row r="102">
          <cell r="B102"/>
          <cell r="AC102"/>
          <cell r="AE102"/>
        </row>
        <row r="103">
          <cell r="B103"/>
          <cell r="AC103"/>
          <cell r="AE103"/>
        </row>
        <row r="104">
          <cell r="B104"/>
          <cell r="AC104"/>
          <cell r="AE104"/>
        </row>
        <row r="105">
          <cell r="B105"/>
          <cell r="AC105"/>
          <cell r="AE105"/>
        </row>
        <row r="106">
          <cell r="B106"/>
          <cell r="AC106"/>
          <cell r="AE106"/>
        </row>
        <row r="107">
          <cell r="B107"/>
          <cell r="AC107"/>
          <cell r="AE107"/>
        </row>
        <row r="108">
          <cell r="B108"/>
          <cell r="AC108"/>
          <cell r="AE108"/>
        </row>
        <row r="109">
          <cell r="B109"/>
          <cell r="AC109"/>
          <cell r="AE109"/>
        </row>
        <row r="110">
          <cell r="B110"/>
          <cell r="AC110"/>
          <cell r="AE110"/>
        </row>
        <row r="111">
          <cell r="B111"/>
          <cell r="AC111"/>
          <cell r="AE111"/>
        </row>
        <row r="112">
          <cell r="B112"/>
          <cell r="AC112"/>
          <cell r="AE112"/>
        </row>
        <row r="113">
          <cell r="B113"/>
          <cell r="AC113"/>
          <cell r="AE113"/>
        </row>
        <row r="114">
          <cell r="B114"/>
          <cell r="AC114"/>
          <cell r="AE114"/>
        </row>
        <row r="115">
          <cell r="B115"/>
          <cell r="AC115"/>
          <cell r="AE115"/>
        </row>
        <row r="116">
          <cell r="B116"/>
          <cell r="AC116"/>
          <cell r="AE116"/>
        </row>
        <row r="117">
          <cell r="B117"/>
          <cell r="AC117"/>
          <cell r="AE117"/>
        </row>
        <row r="118">
          <cell r="B118"/>
          <cell r="AC118"/>
          <cell r="AE118"/>
        </row>
        <row r="119">
          <cell r="B119"/>
          <cell r="AC119"/>
          <cell r="AE119"/>
        </row>
        <row r="120">
          <cell r="B120"/>
          <cell r="AC120"/>
          <cell r="AE120"/>
        </row>
        <row r="121">
          <cell r="B121"/>
          <cell r="AC121"/>
          <cell r="AE121"/>
        </row>
        <row r="122">
          <cell r="B122"/>
          <cell r="AC122"/>
          <cell r="AE122"/>
        </row>
        <row r="123">
          <cell r="B123"/>
          <cell r="AC123"/>
          <cell r="AE123"/>
        </row>
        <row r="124">
          <cell r="B124"/>
          <cell r="AC124"/>
          <cell r="AE124"/>
        </row>
        <row r="125">
          <cell r="B125"/>
          <cell r="AC125"/>
          <cell r="AE125"/>
        </row>
        <row r="126">
          <cell r="B126"/>
          <cell r="AC126"/>
          <cell r="AE126"/>
        </row>
        <row r="127">
          <cell r="B127"/>
          <cell r="AC127"/>
          <cell r="AE127"/>
        </row>
        <row r="128">
          <cell r="B128"/>
          <cell r="AC128"/>
          <cell r="AE128"/>
        </row>
        <row r="129">
          <cell r="B129"/>
          <cell r="AC129"/>
          <cell r="AE129"/>
        </row>
        <row r="130">
          <cell r="B130"/>
          <cell r="AC130"/>
          <cell r="AE130"/>
        </row>
        <row r="131">
          <cell r="B131"/>
          <cell r="AC131"/>
          <cell r="AE131"/>
        </row>
        <row r="132">
          <cell r="B132"/>
          <cell r="AC132"/>
          <cell r="AE132"/>
        </row>
        <row r="133">
          <cell r="B133"/>
          <cell r="AC133"/>
          <cell r="AE133"/>
        </row>
        <row r="134">
          <cell r="B134"/>
          <cell r="AC134"/>
          <cell r="AE134"/>
        </row>
        <row r="135">
          <cell r="B135"/>
          <cell r="AC135"/>
          <cell r="AE135"/>
        </row>
        <row r="136">
          <cell r="B136"/>
          <cell r="AC136"/>
          <cell r="AE136"/>
        </row>
        <row r="137">
          <cell r="B137"/>
          <cell r="AC137"/>
          <cell r="AE137"/>
        </row>
        <row r="138">
          <cell r="B138"/>
          <cell r="AC138"/>
          <cell r="AE138"/>
        </row>
        <row r="139">
          <cell r="B139"/>
          <cell r="AC139"/>
          <cell r="AE139"/>
        </row>
        <row r="140">
          <cell r="B140"/>
          <cell r="AC140"/>
          <cell r="AE140"/>
        </row>
        <row r="141">
          <cell r="B141"/>
          <cell r="AC141"/>
          <cell r="AE141"/>
        </row>
        <row r="142">
          <cell r="B142"/>
          <cell r="AC142"/>
          <cell r="AE142"/>
        </row>
        <row r="143">
          <cell r="B143"/>
          <cell r="AC143"/>
          <cell r="AE143"/>
        </row>
        <row r="144">
          <cell r="B144"/>
          <cell r="AC144"/>
          <cell r="AE144"/>
        </row>
        <row r="145">
          <cell r="B145"/>
          <cell r="AC145"/>
          <cell r="AE145"/>
        </row>
        <row r="146">
          <cell r="B146"/>
          <cell r="AC146"/>
          <cell r="AE146"/>
        </row>
        <row r="147">
          <cell r="B147"/>
          <cell r="AC147"/>
          <cell r="AE147"/>
        </row>
        <row r="148">
          <cell r="B148"/>
          <cell r="AC148"/>
          <cell r="AE148"/>
        </row>
        <row r="149">
          <cell r="B149"/>
          <cell r="AC149"/>
          <cell r="AE149"/>
        </row>
        <row r="150">
          <cell r="B150"/>
          <cell r="AC150"/>
          <cell r="AE150"/>
        </row>
        <row r="151">
          <cell r="B151"/>
          <cell r="AC151"/>
          <cell r="AE151"/>
        </row>
        <row r="152">
          <cell r="B152"/>
          <cell r="AC152"/>
          <cell r="AE152"/>
        </row>
        <row r="153">
          <cell r="B153"/>
          <cell r="AC153"/>
          <cell r="AE153"/>
        </row>
        <row r="154">
          <cell r="B154"/>
          <cell r="AC154"/>
          <cell r="AE154"/>
        </row>
        <row r="155">
          <cell r="B155"/>
          <cell r="AC155"/>
          <cell r="AE155"/>
        </row>
        <row r="156">
          <cell r="B156"/>
          <cell r="AC156"/>
          <cell r="AE156"/>
        </row>
        <row r="157">
          <cell r="B157"/>
          <cell r="AC157"/>
          <cell r="AE157"/>
        </row>
        <row r="158">
          <cell r="B158"/>
          <cell r="AC158"/>
          <cell r="AE158"/>
        </row>
        <row r="159">
          <cell r="B159"/>
          <cell r="AC159"/>
          <cell r="AE159"/>
        </row>
        <row r="160">
          <cell r="B160"/>
          <cell r="AC160"/>
          <cell r="AE160"/>
        </row>
        <row r="161">
          <cell r="B161"/>
          <cell r="AC161"/>
          <cell r="AE161"/>
        </row>
        <row r="162">
          <cell r="B162"/>
          <cell r="AC162"/>
          <cell r="AE162"/>
        </row>
        <row r="163">
          <cell r="B163"/>
          <cell r="AC163"/>
          <cell r="AE163"/>
        </row>
        <row r="164">
          <cell r="B164"/>
          <cell r="AC164"/>
          <cell r="AE164"/>
        </row>
        <row r="165">
          <cell r="B165"/>
          <cell r="AC165"/>
          <cell r="AE165"/>
        </row>
        <row r="166">
          <cell r="B166"/>
          <cell r="AC166"/>
          <cell r="AE166"/>
        </row>
        <row r="167">
          <cell r="B167"/>
          <cell r="AC167"/>
          <cell r="AE167"/>
        </row>
        <row r="168">
          <cell r="B168"/>
          <cell r="AC168"/>
          <cell r="AE168"/>
        </row>
        <row r="169">
          <cell r="B169"/>
          <cell r="AC169"/>
          <cell r="AE169"/>
        </row>
        <row r="170">
          <cell r="B170"/>
          <cell r="AC170"/>
          <cell r="AE170"/>
        </row>
        <row r="171">
          <cell r="B171"/>
          <cell r="AC171"/>
          <cell r="AE171"/>
        </row>
        <row r="172">
          <cell r="B172"/>
          <cell r="AC172"/>
          <cell r="AE172"/>
        </row>
        <row r="173">
          <cell r="B173"/>
          <cell r="AC173"/>
          <cell r="AE173"/>
        </row>
        <row r="174">
          <cell r="B174"/>
          <cell r="AC174"/>
          <cell r="AE174"/>
        </row>
        <row r="175">
          <cell r="B175"/>
          <cell r="AC175"/>
          <cell r="AE175"/>
        </row>
        <row r="176">
          <cell r="B176"/>
          <cell r="AC176"/>
          <cell r="AE176"/>
        </row>
        <row r="177">
          <cell r="B177"/>
          <cell r="AC177"/>
          <cell r="AE177"/>
        </row>
        <row r="178">
          <cell r="B178"/>
          <cell r="AC178"/>
          <cell r="AE178"/>
        </row>
        <row r="179">
          <cell r="B179"/>
          <cell r="AC179"/>
          <cell r="AE179"/>
        </row>
        <row r="180">
          <cell r="B180"/>
          <cell r="AC180"/>
          <cell r="AE180"/>
        </row>
        <row r="181">
          <cell r="B181"/>
          <cell r="AC181"/>
          <cell r="AE181"/>
        </row>
        <row r="182">
          <cell r="B182"/>
          <cell r="AC182"/>
          <cell r="AE182"/>
        </row>
        <row r="183">
          <cell r="B183"/>
          <cell r="AC183"/>
          <cell r="AE183"/>
        </row>
        <row r="184">
          <cell r="B184"/>
          <cell r="AC184"/>
          <cell r="AE184"/>
        </row>
        <row r="185">
          <cell r="B185"/>
          <cell r="AC185"/>
          <cell r="AE185"/>
        </row>
        <row r="186">
          <cell r="B186"/>
          <cell r="AC186"/>
          <cell r="AE186"/>
        </row>
        <row r="187">
          <cell r="B187"/>
          <cell r="AC187"/>
          <cell r="AE187"/>
        </row>
        <row r="188">
          <cell r="B188"/>
          <cell r="AC188"/>
          <cell r="AE188"/>
        </row>
        <row r="189">
          <cell r="B189"/>
          <cell r="AC189"/>
          <cell r="AE189"/>
        </row>
        <row r="190">
          <cell r="B190"/>
          <cell r="AC190"/>
          <cell r="AE190"/>
        </row>
        <row r="191">
          <cell r="B191"/>
          <cell r="AC191"/>
          <cell r="AE191"/>
        </row>
        <row r="192">
          <cell r="B192"/>
          <cell r="AC192"/>
          <cell r="AE192"/>
        </row>
        <row r="193">
          <cell r="B193"/>
          <cell r="AC193"/>
          <cell r="AE193"/>
        </row>
        <row r="194">
          <cell r="B194"/>
          <cell r="AC194"/>
          <cell r="AE194"/>
        </row>
        <row r="195">
          <cell r="B195"/>
          <cell r="AC195"/>
          <cell r="AE195"/>
        </row>
        <row r="196">
          <cell r="B196"/>
          <cell r="AC196"/>
          <cell r="AE196"/>
        </row>
        <row r="197">
          <cell r="B197"/>
          <cell r="AC197"/>
          <cell r="AE197"/>
        </row>
        <row r="198">
          <cell r="B198"/>
          <cell r="AC198"/>
          <cell r="AE198"/>
        </row>
        <row r="199">
          <cell r="B199"/>
          <cell r="AC199"/>
          <cell r="AE199"/>
        </row>
        <row r="200">
          <cell r="B200"/>
          <cell r="AC200"/>
          <cell r="AE200"/>
        </row>
        <row r="201">
          <cell r="B201"/>
          <cell r="AC201"/>
          <cell r="AE201"/>
        </row>
        <row r="202">
          <cell r="B202"/>
          <cell r="AC202"/>
          <cell r="AE202"/>
        </row>
        <row r="203">
          <cell r="B203"/>
          <cell r="AC203"/>
          <cell r="AE203"/>
        </row>
        <row r="204">
          <cell r="B204"/>
          <cell r="AC204"/>
          <cell r="AE204"/>
        </row>
        <row r="205">
          <cell r="B205"/>
          <cell r="AC205"/>
          <cell r="AE205"/>
        </row>
        <row r="206">
          <cell r="B206"/>
          <cell r="AC206"/>
          <cell r="AE206"/>
        </row>
        <row r="207">
          <cell r="B207"/>
          <cell r="AC207"/>
          <cell r="AE207"/>
        </row>
        <row r="208">
          <cell r="B208"/>
          <cell r="AC208"/>
          <cell r="AE208"/>
        </row>
        <row r="209">
          <cell r="B209"/>
          <cell r="AC209"/>
          <cell r="AE209"/>
        </row>
        <row r="210">
          <cell r="B210"/>
          <cell r="AC210"/>
          <cell r="AE210"/>
        </row>
        <row r="211">
          <cell r="B211"/>
          <cell r="AC211"/>
          <cell r="AE211"/>
        </row>
        <row r="212">
          <cell r="B212"/>
          <cell r="AC212"/>
          <cell r="AE212"/>
        </row>
        <row r="213">
          <cell r="B213"/>
          <cell r="AC213"/>
          <cell r="AE213"/>
        </row>
        <row r="214">
          <cell r="B214"/>
          <cell r="AC214"/>
          <cell r="AE214"/>
        </row>
        <row r="215">
          <cell r="B215"/>
          <cell r="AC215"/>
          <cell r="AE215"/>
        </row>
        <row r="216">
          <cell r="B216"/>
          <cell r="AC216"/>
          <cell r="AE216"/>
        </row>
        <row r="217">
          <cell r="B217"/>
          <cell r="AC217"/>
          <cell r="AE217"/>
        </row>
        <row r="218">
          <cell r="B218"/>
          <cell r="AC218"/>
          <cell r="AE218"/>
        </row>
        <row r="219">
          <cell r="B219"/>
          <cell r="AC219"/>
          <cell r="AE219"/>
        </row>
        <row r="220">
          <cell r="B220"/>
          <cell r="AC220"/>
          <cell r="AE220"/>
        </row>
        <row r="221">
          <cell r="B221"/>
          <cell r="AC221"/>
          <cell r="AE221"/>
        </row>
        <row r="222">
          <cell r="B222"/>
          <cell r="AC222"/>
          <cell r="AE222"/>
        </row>
        <row r="223">
          <cell r="B223"/>
          <cell r="AC223"/>
          <cell r="AE223"/>
        </row>
        <row r="224">
          <cell r="B224"/>
          <cell r="AC224"/>
          <cell r="AE224"/>
        </row>
        <row r="225">
          <cell r="B225"/>
          <cell r="AC225"/>
          <cell r="AE225"/>
        </row>
        <row r="226">
          <cell r="B226"/>
          <cell r="AC226"/>
          <cell r="AE226"/>
        </row>
        <row r="227">
          <cell r="B227"/>
          <cell r="AC227"/>
          <cell r="AE227"/>
        </row>
        <row r="228">
          <cell r="B228"/>
          <cell r="AC228"/>
          <cell r="AE228"/>
        </row>
        <row r="229">
          <cell r="B229"/>
          <cell r="AC229"/>
          <cell r="AE229"/>
        </row>
        <row r="230">
          <cell r="B230"/>
          <cell r="AC230"/>
          <cell r="AE230"/>
        </row>
        <row r="231">
          <cell r="B231"/>
          <cell r="AC231"/>
          <cell r="AE231"/>
        </row>
        <row r="232">
          <cell r="B232"/>
          <cell r="AC232"/>
          <cell r="AE232"/>
        </row>
        <row r="233">
          <cell r="B233"/>
          <cell r="AC233"/>
          <cell r="AE233"/>
        </row>
        <row r="234">
          <cell r="B234"/>
          <cell r="AC234"/>
          <cell r="AE234"/>
        </row>
        <row r="235">
          <cell r="B235"/>
          <cell r="AC235"/>
          <cell r="AE235"/>
        </row>
        <row r="236">
          <cell r="B236"/>
          <cell r="AC236"/>
          <cell r="AE236"/>
        </row>
        <row r="237">
          <cell r="B237"/>
          <cell r="AC237"/>
          <cell r="AE237"/>
        </row>
        <row r="238">
          <cell r="B238"/>
          <cell r="AC238"/>
          <cell r="AE238"/>
        </row>
        <row r="239">
          <cell r="B239"/>
          <cell r="AC239"/>
          <cell r="AE239"/>
        </row>
        <row r="240">
          <cell r="B240"/>
          <cell r="AC240"/>
          <cell r="AE240"/>
        </row>
        <row r="241">
          <cell r="B241"/>
          <cell r="AC241"/>
          <cell r="AE241"/>
        </row>
        <row r="242">
          <cell r="B242"/>
          <cell r="AC242"/>
          <cell r="AE242"/>
        </row>
        <row r="243">
          <cell r="B243"/>
          <cell r="AC243"/>
          <cell r="AE243"/>
        </row>
        <row r="244">
          <cell r="B244"/>
          <cell r="AC244"/>
          <cell r="AE244"/>
        </row>
        <row r="245">
          <cell r="B245"/>
          <cell r="AC245"/>
          <cell r="AE245"/>
        </row>
        <row r="246">
          <cell r="B246"/>
          <cell r="AC246"/>
          <cell r="AE246"/>
        </row>
        <row r="247">
          <cell r="B247"/>
          <cell r="AC247"/>
          <cell r="AE247"/>
        </row>
        <row r="248">
          <cell r="B248"/>
          <cell r="AC248"/>
          <cell r="AE248"/>
        </row>
        <row r="249">
          <cell r="B249"/>
          <cell r="AC249"/>
          <cell r="AE249"/>
        </row>
        <row r="250">
          <cell r="B250"/>
          <cell r="AC250"/>
          <cell r="AE250"/>
        </row>
        <row r="251">
          <cell r="B251"/>
          <cell r="AC251"/>
          <cell r="AE251"/>
        </row>
        <row r="252">
          <cell r="B252"/>
          <cell r="AC252"/>
          <cell r="AE252"/>
        </row>
        <row r="253">
          <cell r="B253"/>
          <cell r="AC253"/>
          <cell r="AE253"/>
        </row>
        <row r="254">
          <cell r="B254"/>
          <cell r="AC254"/>
          <cell r="AE254"/>
        </row>
        <row r="255">
          <cell r="B255"/>
          <cell r="AC255"/>
          <cell r="AE255"/>
        </row>
        <row r="256">
          <cell r="B256"/>
          <cell r="AC256"/>
          <cell r="AE256"/>
        </row>
        <row r="257">
          <cell r="B257"/>
          <cell r="AC257"/>
          <cell r="AE257"/>
        </row>
        <row r="258">
          <cell r="B258"/>
          <cell r="AC258"/>
          <cell r="AE258"/>
        </row>
        <row r="259">
          <cell r="B259"/>
          <cell r="AC259"/>
          <cell r="AE259"/>
        </row>
        <row r="260">
          <cell r="B260"/>
          <cell r="AC260"/>
          <cell r="AE260"/>
        </row>
        <row r="261">
          <cell r="B261"/>
          <cell r="AC261"/>
          <cell r="AE261"/>
        </row>
        <row r="262">
          <cell r="B262"/>
          <cell r="AC262"/>
          <cell r="AE262"/>
        </row>
        <row r="263">
          <cell r="B263"/>
          <cell r="AC263"/>
          <cell r="AE263"/>
        </row>
        <row r="264">
          <cell r="B264"/>
          <cell r="AC264"/>
          <cell r="AE264"/>
        </row>
        <row r="265">
          <cell r="B265"/>
          <cell r="AC265"/>
          <cell r="AE265"/>
        </row>
        <row r="266">
          <cell r="B266"/>
          <cell r="AC266"/>
          <cell r="AE266"/>
        </row>
        <row r="267">
          <cell r="B267"/>
          <cell r="AC267"/>
          <cell r="AE267"/>
        </row>
        <row r="268">
          <cell r="B268"/>
          <cell r="AC268"/>
          <cell r="AE268"/>
        </row>
        <row r="269">
          <cell r="B269"/>
          <cell r="AC269"/>
          <cell r="AE269"/>
        </row>
        <row r="270">
          <cell r="B270"/>
          <cell r="AC270"/>
          <cell r="AE270"/>
        </row>
        <row r="271">
          <cell r="B271"/>
          <cell r="AC271"/>
          <cell r="AE271"/>
        </row>
        <row r="272">
          <cell r="B272"/>
          <cell r="AC272"/>
          <cell r="AE272"/>
        </row>
        <row r="273">
          <cell r="B273"/>
          <cell r="AC273"/>
          <cell r="AE273"/>
        </row>
        <row r="274">
          <cell r="B274"/>
          <cell r="AC274"/>
          <cell r="AE274"/>
        </row>
        <row r="275">
          <cell r="B275"/>
          <cell r="AC275"/>
          <cell r="AE275"/>
        </row>
        <row r="276">
          <cell r="B276"/>
          <cell r="AC276"/>
          <cell r="AE276"/>
        </row>
        <row r="277">
          <cell r="B277"/>
          <cell r="AC277"/>
          <cell r="AE277"/>
        </row>
        <row r="278">
          <cell r="B278"/>
          <cell r="AC278"/>
          <cell r="AE278"/>
        </row>
        <row r="279">
          <cell r="B279"/>
          <cell r="AC279"/>
          <cell r="AE279"/>
        </row>
        <row r="280">
          <cell r="B280"/>
          <cell r="AC280"/>
          <cell r="AE280"/>
        </row>
        <row r="281">
          <cell r="B281"/>
          <cell r="AC281"/>
          <cell r="AE281"/>
        </row>
        <row r="282">
          <cell r="B282"/>
          <cell r="AC282"/>
          <cell r="AE282"/>
        </row>
        <row r="283">
          <cell r="B283"/>
          <cell r="AC283"/>
          <cell r="AE283"/>
        </row>
        <row r="284">
          <cell r="B284"/>
          <cell r="AC284"/>
          <cell r="AE284"/>
        </row>
        <row r="285">
          <cell r="B285"/>
          <cell r="AC285"/>
          <cell r="AE285"/>
        </row>
        <row r="286">
          <cell r="B286"/>
          <cell r="AC286"/>
          <cell r="AE286"/>
        </row>
        <row r="287">
          <cell r="B287"/>
          <cell r="AC287"/>
          <cell r="AE287"/>
        </row>
        <row r="288">
          <cell r="B288"/>
          <cell r="AC288"/>
          <cell r="AE288"/>
        </row>
        <row r="289">
          <cell r="B289"/>
          <cell r="AC289"/>
          <cell r="AE289"/>
        </row>
        <row r="290">
          <cell r="B290"/>
          <cell r="AC290"/>
          <cell r="AE290"/>
        </row>
        <row r="291">
          <cell r="B291"/>
          <cell r="AC291"/>
          <cell r="AE291"/>
        </row>
        <row r="292">
          <cell r="B292"/>
          <cell r="AC292"/>
          <cell r="AE292"/>
        </row>
        <row r="293">
          <cell r="B293"/>
          <cell r="AC293"/>
          <cell r="AE293"/>
        </row>
        <row r="294">
          <cell r="B294"/>
          <cell r="AC294"/>
          <cell r="AE294"/>
        </row>
        <row r="295">
          <cell r="B295"/>
          <cell r="AC295"/>
          <cell r="AE295"/>
        </row>
        <row r="296">
          <cell r="B296"/>
          <cell r="AC296"/>
          <cell r="AE296"/>
        </row>
        <row r="297">
          <cell r="B297"/>
          <cell r="AC297"/>
          <cell r="AE297"/>
        </row>
        <row r="298">
          <cell r="B298"/>
          <cell r="AC298"/>
          <cell r="AE298"/>
        </row>
        <row r="299">
          <cell r="B299"/>
          <cell r="AC299"/>
          <cell r="AE299"/>
        </row>
        <row r="300">
          <cell r="B300"/>
          <cell r="AC300"/>
          <cell r="AE300"/>
        </row>
        <row r="301">
          <cell r="B301"/>
          <cell r="AC301"/>
          <cell r="AE301"/>
        </row>
        <row r="302">
          <cell r="B302" t="str">
            <v>検疫所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1"/>
  <sheetViews>
    <sheetView view="pageBreakPreview" zoomScaleNormal="100" zoomScaleSheetLayoutView="100" workbookViewId="0">
      <pane ySplit="3" topLeftCell="A87" activePane="bottomLeft" state="frozen"/>
      <selection activeCell="D20" sqref="D20:D29"/>
      <selection pane="bottomLeft" activeCell="D89" sqref="D89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43998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53</v>
      </c>
      <c r="C4" s="7" t="s">
        <v>54</v>
      </c>
      <c r="D4" s="8" t="s">
        <v>55</v>
      </c>
      <c r="E4" s="9">
        <v>43890</v>
      </c>
      <c r="F4" s="7" t="s">
        <v>56</v>
      </c>
      <c r="H4" s="1" t="s">
        <v>55</v>
      </c>
    </row>
    <row r="5" spans="1:8" ht="42" customHeight="1" x14ac:dyDescent="0.4">
      <c r="A5" s="6">
        <v>2</v>
      </c>
      <c r="B5" s="7" t="s">
        <v>57</v>
      </c>
      <c r="C5" s="7" t="s">
        <v>58</v>
      </c>
      <c r="D5" s="8" t="s">
        <v>59</v>
      </c>
      <c r="E5" s="9">
        <v>43916</v>
      </c>
      <c r="F5" s="7" t="s">
        <v>56</v>
      </c>
      <c r="H5" s="1" t="s">
        <v>60</v>
      </c>
    </row>
    <row r="6" spans="1:8" ht="42" customHeight="1" x14ac:dyDescent="0.4">
      <c r="A6" s="6">
        <v>3</v>
      </c>
      <c r="B6" s="7" t="s">
        <v>61</v>
      </c>
      <c r="C6" s="7" t="s">
        <v>58</v>
      </c>
      <c r="D6" s="8" t="s">
        <v>55</v>
      </c>
      <c r="E6" s="9">
        <v>43919</v>
      </c>
      <c r="F6" s="7" t="s">
        <v>56</v>
      </c>
      <c r="H6" s="1" t="s">
        <v>55</v>
      </c>
    </row>
    <row r="7" spans="1:8" ht="42" customHeight="1" x14ac:dyDescent="0.4">
      <c r="A7" s="6">
        <v>4</v>
      </c>
      <c r="B7" s="7" t="s">
        <v>61</v>
      </c>
      <c r="C7" s="7" t="s">
        <v>54</v>
      </c>
      <c r="D7" s="8" t="s">
        <v>55</v>
      </c>
      <c r="E7" s="9">
        <v>43919</v>
      </c>
      <c r="F7" s="7" t="s">
        <v>56</v>
      </c>
      <c r="H7" s="1" t="s">
        <v>55</v>
      </c>
    </row>
    <row r="8" spans="1:8" ht="42" customHeight="1" x14ac:dyDescent="0.4">
      <c r="A8" s="6">
        <v>5</v>
      </c>
      <c r="B8" s="7" t="s">
        <v>61</v>
      </c>
      <c r="C8" s="7" t="s">
        <v>58</v>
      </c>
      <c r="D8" s="8" t="s">
        <v>55</v>
      </c>
      <c r="E8" s="9">
        <v>43920</v>
      </c>
      <c r="F8" s="7" t="s">
        <v>56</v>
      </c>
      <c r="H8" s="1" t="s">
        <v>55</v>
      </c>
    </row>
    <row r="9" spans="1:8" ht="42" customHeight="1" x14ac:dyDescent="0.4">
      <c r="A9" s="6">
        <v>6</v>
      </c>
      <c r="B9" s="7" t="s">
        <v>61</v>
      </c>
      <c r="C9" s="7" t="s">
        <v>54</v>
      </c>
      <c r="D9" s="8" t="s">
        <v>62</v>
      </c>
      <c r="E9" s="9">
        <v>43920</v>
      </c>
      <c r="F9" s="7" t="s">
        <v>56</v>
      </c>
      <c r="H9" s="1" t="s">
        <v>60</v>
      </c>
    </row>
    <row r="10" spans="1:8" ht="42" customHeight="1" x14ac:dyDescent="0.4">
      <c r="A10" s="6">
        <v>7</v>
      </c>
      <c r="B10" s="7" t="s">
        <v>57</v>
      </c>
      <c r="C10" s="7" t="s">
        <v>54</v>
      </c>
      <c r="D10" s="8" t="s">
        <v>55</v>
      </c>
      <c r="E10" s="9">
        <v>43921</v>
      </c>
      <c r="F10" s="7" t="s">
        <v>56</v>
      </c>
      <c r="H10" s="1" t="s">
        <v>55</v>
      </c>
    </row>
    <row r="11" spans="1:8" ht="42" customHeight="1" x14ac:dyDescent="0.4">
      <c r="A11" s="6">
        <v>8</v>
      </c>
      <c r="B11" s="7" t="s">
        <v>63</v>
      </c>
      <c r="C11" s="7" t="s">
        <v>58</v>
      </c>
      <c r="D11" s="8" t="s">
        <v>55</v>
      </c>
      <c r="E11" s="9">
        <v>43922</v>
      </c>
      <c r="F11" s="7" t="s">
        <v>56</v>
      </c>
      <c r="H11" s="1" t="s">
        <v>55</v>
      </c>
    </row>
    <row r="12" spans="1:8" ht="42" customHeight="1" x14ac:dyDescent="0.4">
      <c r="A12" s="6">
        <v>9</v>
      </c>
      <c r="B12" s="7" t="s">
        <v>63</v>
      </c>
      <c r="C12" s="7" t="s">
        <v>58</v>
      </c>
      <c r="D12" s="8" t="s">
        <v>55</v>
      </c>
      <c r="E12" s="9">
        <v>43922</v>
      </c>
      <c r="F12" s="7" t="s">
        <v>56</v>
      </c>
      <c r="H12" s="1" t="s">
        <v>55</v>
      </c>
    </row>
    <row r="13" spans="1:8" ht="42" customHeight="1" x14ac:dyDescent="0.4">
      <c r="A13" s="6">
        <v>10</v>
      </c>
      <c r="B13" s="7" t="s">
        <v>63</v>
      </c>
      <c r="C13" s="7" t="s">
        <v>54</v>
      </c>
      <c r="D13" s="8" t="s">
        <v>55</v>
      </c>
      <c r="E13" s="9">
        <v>43922</v>
      </c>
      <c r="F13" s="7" t="s">
        <v>56</v>
      </c>
      <c r="H13" s="1" t="s">
        <v>55</v>
      </c>
    </row>
    <row r="14" spans="1:8" ht="42" customHeight="1" x14ac:dyDescent="0.4">
      <c r="A14" s="6">
        <v>11</v>
      </c>
      <c r="B14" s="7" t="s">
        <v>63</v>
      </c>
      <c r="C14" s="7" t="s">
        <v>54</v>
      </c>
      <c r="D14" s="8" t="s">
        <v>55</v>
      </c>
      <c r="E14" s="9">
        <v>43922</v>
      </c>
      <c r="F14" s="7" t="s">
        <v>56</v>
      </c>
      <c r="H14" s="1" t="s">
        <v>55</v>
      </c>
    </row>
    <row r="15" spans="1:8" ht="42" customHeight="1" x14ac:dyDescent="0.4">
      <c r="A15" s="6">
        <v>12</v>
      </c>
      <c r="B15" s="7" t="s">
        <v>57</v>
      </c>
      <c r="C15" s="7" t="s">
        <v>58</v>
      </c>
      <c r="D15" s="8" t="s">
        <v>55</v>
      </c>
      <c r="E15" s="9">
        <v>43923</v>
      </c>
      <c r="F15" s="7" t="s">
        <v>56</v>
      </c>
      <c r="H15" s="1" t="s">
        <v>55</v>
      </c>
    </row>
    <row r="16" spans="1:8" ht="42" customHeight="1" x14ac:dyDescent="0.4">
      <c r="A16" s="6">
        <v>13</v>
      </c>
      <c r="B16" s="7" t="s">
        <v>57</v>
      </c>
      <c r="C16" s="7" t="s">
        <v>58</v>
      </c>
      <c r="D16" s="8" t="s">
        <v>59</v>
      </c>
      <c r="E16" s="9">
        <v>43924</v>
      </c>
      <c r="F16" s="7" t="s">
        <v>56</v>
      </c>
      <c r="H16" s="1" t="s">
        <v>60</v>
      </c>
    </row>
    <row r="17" spans="1:8" ht="42" customHeight="1" x14ac:dyDescent="0.4">
      <c r="A17" s="6">
        <v>14</v>
      </c>
      <c r="B17" s="7" t="s">
        <v>63</v>
      </c>
      <c r="C17" s="7" t="s">
        <v>54</v>
      </c>
      <c r="D17" s="8" t="s">
        <v>55</v>
      </c>
      <c r="E17" s="9">
        <v>43924</v>
      </c>
      <c r="F17" s="7" t="s">
        <v>56</v>
      </c>
      <c r="H17" s="1" t="s">
        <v>55</v>
      </c>
    </row>
    <row r="18" spans="1:8" ht="42" customHeight="1" x14ac:dyDescent="0.4">
      <c r="A18" s="6">
        <v>15</v>
      </c>
      <c r="B18" s="7" t="s">
        <v>63</v>
      </c>
      <c r="C18" s="7" t="s">
        <v>58</v>
      </c>
      <c r="D18" s="8" t="s">
        <v>55</v>
      </c>
      <c r="E18" s="9">
        <v>43924</v>
      </c>
      <c r="F18" s="7" t="s">
        <v>56</v>
      </c>
      <c r="H18" s="1" t="s">
        <v>55</v>
      </c>
    </row>
    <row r="19" spans="1:8" ht="42" customHeight="1" x14ac:dyDescent="0.4">
      <c r="A19" s="6">
        <v>16</v>
      </c>
      <c r="B19" s="7" t="s">
        <v>63</v>
      </c>
      <c r="C19" s="7" t="s">
        <v>54</v>
      </c>
      <c r="D19" s="8" t="s">
        <v>55</v>
      </c>
      <c r="E19" s="9">
        <v>43924</v>
      </c>
      <c r="F19" s="7" t="s">
        <v>56</v>
      </c>
      <c r="H19" s="1" t="s">
        <v>55</v>
      </c>
    </row>
    <row r="20" spans="1:8" ht="42" customHeight="1" x14ac:dyDescent="0.4">
      <c r="A20" s="6">
        <v>17</v>
      </c>
      <c r="B20" s="7" t="s">
        <v>63</v>
      </c>
      <c r="C20" s="7" t="s">
        <v>54</v>
      </c>
      <c r="D20" s="8" t="s">
        <v>55</v>
      </c>
      <c r="E20" s="9">
        <v>43924</v>
      </c>
      <c r="F20" s="7" t="s">
        <v>56</v>
      </c>
      <c r="H20" s="1" t="s">
        <v>55</v>
      </c>
    </row>
    <row r="21" spans="1:8" ht="42" customHeight="1" x14ac:dyDescent="0.4">
      <c r="A21" s="6">
        <v>18</v>
      </c>
      <c r="B21" s="7" t="s">
        <v>63</v>
      </c>
      <c r="C21" s="7" t="s">
        <v>54</v>
      </c>
      <c r="D21" s="8" t="s">
        <v>55</v>
      </c>
      <c r="E21" s="9">
        <v>43924</v>
      </c>
      <c r="F21" s="7" t="s">
        <v>56</v>
      </c>
      <c r="H21" s="1" t="s">
        <v>55</v>
      </c>
    </row>
    <row r="22" spans="1:8" ht="42" customHeight="1" x14ac:dyDescent="0.4">
      <c r="A22" s="6">
        <v>19</v>
      </c>
      <c r="B22" s="7" t="s">
        <v>64</v>
      </c>
      <c r="C22" s="7" t="s">
        <v>54</v>
      </c>
      <c r="D22" s="8" t="s">
        <v>55</v>
      </c>
      <c r="E22" s="9">
        <v>43925</v>
      </c>
      <c r="F22" s="7" t="s">
        <v>56</v>
      </c>
      <c r="H22" s="1" t="s">
        <v>55</v>
      </c>
    </row>
    <row r="23" spans="1:8" ht="42" customHeight="1" x14ac:dyDescent="0.4">
      <c r="A23" s="6">
        <v>20</v>
      </c>
      <c r="B23" s="7" t="s">
        <v>65</v>
      </c>
      <c r="C23" s="7" t="s">
        <v>54</v>
      </c>
      <c r="D23" s="8" t="s">
        <v>55</v>
      </c>
      <c r="E23" s="9">
        <v>43925</v>
      </c>
      <c r="F23" s="7" t="s">
        <v>56</v>
      </c>
      <c r="H23" s="1" t="s">
        <v>55</v>
      </c>
    </row>
    <row r="24" spans="1:8" ht="42" customHeight="1" x14ac:dyDescent="0.4">
      <c r="A24" s="6">
        <v>21</v>
      </c>
      <c r="B24" s="7" t="s">
        <v>57</v>
      </c>
      <c r="C24" s="7" t="s">
        <v>54</v>
      </c>
      <c r="D24" s="8" t="s">
        <v>66</v>
      </c>
      <c r="E24" s="9">
        <v>43926</v>
      </c>
      <c r="F24" s="7" t="s">
        <v>56</v>
      </c>
      <c r="H24" s="1" t="s">
        <v>60</v>
      </c>
    </row>
    <row r="25" spans="1:8" ht="42" customHeight="1" x14ac:dyDescent="0.4">
      <c r="A25" s="6">
        <v>22</v>
      </c>
      <c r="B25" s="7" t="s">
        <v>65</v>
      </c>
      <c r="C25" s="7" t="s">
        <v>58</v>
      </c>
      <c r="D25" s="8" t="s">
        <v>55</v>
      </c>
      <c r="E25" s="9">
        <v>43926</v>
      </c>
      <c r="F25" s="7" t="s">
        <v>56</v>
      </c>
      <c r="H25" s="1" t="s">
        <v>55</v>
      </c>
    </row>
    <row r="26" spans="1:8" ht="42" customHeight="1" x14ac:dyDescent="0.4">
      <c r="A26" s="6">
        <v>23</v>
      </c>
      <c r="B26" s="7" t="s">
        <v>63</v>
      </c>
      <c r="C26" s="7" t="s">
        <v>54</v>
      </c>
      <c r="D26" s="8" t="s">
        <v>55</v>
      </c>
      <c r="E26" s="9">
        <v>43926</v>
      </c>
      <c r="F26" s="7" t="s">
        <v>56</v>
      </c>
      <c r="H26" s="1" t="s">
        <v>55</v>
      </c>
    </row>
    <row r="27" spans="1:8" ht="42" customHeight="1" x14ac:dyDescent="0.4">
      <c r="A27" s="6">
        <v>24</v>
      </c>
      <c r="B27" s="7" t="s">
        <v>61</v>
      </c>
      <c r="C27" s="7" t="s">
        <v>54</v>
      </c>
      <c r="D27" s="8" t="s">
        <v>55</v>
      </c>
      <c r="E27" s="9">
        <v>43927</v>
      </c>
      <c r="F27" s="7" t="s">
        <v>56</v>
      </c>
      <c r="H27" s="1" t="s">
        <v>55</v>
      </c>
    </row>
    <row r="28" spans="1:8" ht="42" customHeight="1" x14ac:dyDescent="0.4">
      <c r="A28" s="6">
        <v>25</v>
      </c>
      <c r="B28" s="7" t="s">
        <v>61</v>
      </c>
      <c r="C28" s="7" t="s">
        <v>54</v>
      </c>
      <c r="D28" s="8" t="s">
        <v>55</v>
      </c>
      <c r="E28" s="9">
        <v>43927</v>
      </c>
      <c r="F28" s="7" t="s">
        <v>56</v>
      </c>
      <c r="H28" s="1" t="s">
        <v>55</v>
      </c>
    </row>
    <row r="29" spans="1:8" ht="42" customHeight="1" x14ac:dyDescent="0.4">
      <c r="A29" s="6">
        <v>26</v>
      </c>
      <c r="B29" s="7" t="s">
        <v>57</v>
      </c>
      <c r="C29" s="7" t="s">
        <v>58</v>
      </c>
      <c r="D29" s="8" t="s">
        <v>55</v>
      </c>
      <c r="E29" s="9">
        <v>43927</v>
      </c>
      <c r="F29" s="7" t="s">
        <v>56</v>
      </c>
      <c r="H29" s="1" t="s">
        <v>55</v>
      </c>
    </row>
    <row r="30" spans="1:8" ht="42" customHeight="1" x14ac:dyDescent="0.4">
      <c r="A30" s="6">
        <v>27</v>
      </c>
      <c r="B30" s="7" t="s">
        <v>67</v>
      </c>
      <c r="C30" s="7" t="s">
        <v>58</v>
      </c>
      <c r="D30" s="8" t="s">
        <v>59</v>
      </c>
      <c r="E30" s="9">
        <v>43928</v>
      </c>
      <c r="F30" s="7" t="s">
        <v>56</v>
      </c>
      <c r="H30" s="1" t="s">
        <v>60</v>
      </c>
    </row>
    <row r="31" spans="1:8" ht="42" customHeight="1" x14ac:dyDescent="0.4">
      <c r="A31" s="6">
        <v>28</v>
      </c>
      <c r="B31" s="7" t="s">
        <v>65</v>
      </c>
      <c r="C31" s="7" t="s">
        <v>54</v>
      </c>
      <c r="D31" s="8" t="s">
        <v>59</v>
      </c>
      <c r="E31" s="9">
        <v>43928</v>
      </c>
      <c r="F31" s="7" t="s">
        <v>56</v>
      </c>
      <c r="H31" s="1" t="s">
        <v>60</v>
      </c>
    </row>
    <row r="32" spans="1:8" ht="42" customHeight="1" x14ac:dyDescent="0.4">
      <c r="A32" s="6">
        <v>29</v>
      </c>
      <c r="B32" s="7" t="s">
        <v>63</v>
      </c>
      <c r="C32" s="7" t="s">
        <v>58</v>
      </c>
      <c r="D32" s="8" t="s">
        <v>55</v>
      </c>
      <c r="E32" s="9">
        <v>43928</v>
      </c>
      <c r="F32" s="7" t="s">
        <v>56</v>
      </c>
      <c r="H32" s="1" t="s">
        <v>55</v>
      </c>
    </row>
    <row r="33" spans="1:8" ht="42" customHeight="1" x14ac:dyDescent="0.4">
      <c r="A33" s="6">
        <v>30</v>
      </c>
      <c r="B33" s="7" t="s">
        <v>61</v>
      </c>
      <c r="C33" s="7" t="s">
        <v>54</v>
      </c>
      <c r="D33" s="8" t="s">
        <v>55</v>
      </c>
      <c r="E33" s="9">
        <v>43928</v>
      </c>
      <c r="F33" s="7" t="s">
        <v>56</v>
      </c>
      <c r="H33" s="1" t="s">
        <v>55</v>
      </c>
    </row>
    <row r="34" spans="1:8" ht="42" customHeight="1" x14ac:dyDescent="0.4">
      <c r="A34" s="6">
        <v>31</v>
      </c>
      <c r="B34" s="7" t="s">
        <v>63</v>
      </c>
      <c r="C34" s="7" t="s">
        <v>58</v>
      </c>
      <c r="D34" s="8" t="s">
        <v>55</v>
      </c>
      <c r="E34" s="9">
        <v>43928</v>
      </c>
      <c r="F34" s="7" t="s">
        <v>56</v>
      </c>
      <c r="H34" s="1" t="s">
        <v>55</v>
      </c>
    </row>
    <row r="35" spans="1:8" ht="42" customHeight="1" x14ac:dyDescent="0.4">
      <c r="A35" s="6">
        <v>32</v>
      </c>
      <c r="B35" s="7" t="s">
        <v>61</v>
      </c>
      <c r="C35" s="7" t="s">
        <v>54</v>
      </c>
      <c r="D35" s="8" t="s">
        <v>68</v>
      </c>
      <c r="E35" s="9">
        <v>43928</v>
      </c>
      <c r="F35" s="7" t="s">
        <v>56</v>
      </c>
      <c r="H35" s="1" t="s">
        <v>55</v>
      </c>
    </row>
    <row r="36" spans="1:8" ht="42" customHeight="1" x14ac:dyDescent="0.4">
      <c r="A36" s="6">
        <v>33</v>
      </c>
      <c r="B36" s="7" t="s">
        <v>57</v>
      </c>
      <c r="C36" s="7" t="s">
        <v>54</v>
      </c>
      <c r="D36" s="8" t="s">
        <v>62</v>
      </c>
      <c r="E36" s="9">
        <v>43929</v>
      </c>
      <c r="F36" s="7" t="s">
        <v>56</v>
      </c>
      <c r="H36" s="1" t="s">
        <v>60</v>
      </c>
    </row>
    <row r="37" spans="1:8" ht="42" customHeight="1" x14ac:dyDescent="0.4">
      <c r="A37" s="6">
        <v>34</v>
      </c>
      <c r="B37" s="7" t="s">
        <v>61</v>
      </c>
      <c r="C37" s="7" t="s">
        <v>54</v>
      </c>
      <c r="D37" s="8" t="s">
        <v>55</v>
      </c>
      <c r="E37" s="9">
        <v>43929</v>
      </c>
      <c r="F37" s="7" t="s">
        <v>56</v>
      </c>
      <c r="H37" s="1" t="s">
        <v>55</v>
      </c>
    </row>
    <row r="38" spans="1:8" ht="42" customHeight="1" x14ac:dyDescent="0.4">
      <c r="A38" s="6">
        <v>35</v>
      </c>
      <c r="B38" s="7" t="s">
        <v>61</v>
      </c>
      <c r="C38" s="7" t="s">
        <v>54</v>
      </c>
      <c r="D38" s="8" t="s">
        <v>59</v>
      </c>
      <c r="E38" s="9">
        <v>43930</v>
      </c>
      <c r="F38" s="7" t="s">
        <v>56</v>
      </c>
      <c r="H38" s="1" t="s">
        <v>60</v>
      </c>
    </row>
    <row r="39" spans="1:8" ht="42" customHeight="1" x14ac:dyDescent="0.4">
      <c r="A39" s="6">
        <v>36</v>
      </c>
      <c r="B39" s="7" t="s">
        <v>65</v>
      </c>
      <c r="C39" s="7" t="s">
        <v>54</v>
      </c>
      <c r="D39" s="8" t="s">
        <v>55</v>
      </c>
      <c r="E39" s="9">
        <v>43930</v>
      </c>
      <c r="F39" s="7" t="s">
        <v>56</v>
      </c>
      <c r="H39" s="1" t="s">
        <v>55</v>
      </c>
    </row>
    <row r="40" spans="1:8" ht="42" customHeight="1" x14ac:dyDescent="0.4">
      <c r="A40" s="6">
        <v>37</v>
      </c>
      <c r="B40" s="7" t="s">
        <v>57</v>
      </c>
      <c r="C40" s="7" t="s">
        <v>54</v>
      </c>
      <c r="D40" s="8" t="s">
        <v>55</v>
      </c>
      <c r="E40" s="9">
        <v>43931</v>
      </c>
      <c r="F40" s="7" t="s">
        <v>56</v>
      </c>
      <c r="H40" s="1" t="s">
        <v>55</v>
      </c>
    </row>
    <row r="41" spans="1:8" ht="42" customHeight="1" x14ac:dyDescent="0.4">
      <c r="A41" s="6">
        <v>38</v>
      </c>
      <c r="B41" s="7" t="s">
        <v>61</v>
      </c>
      <c r="C41" s="7" t="s">
        <v>58</v>
      </c>
      <c r="D41" s="8" t="s">
        <v>55</v>
      </c>
      <c r="E41" s="9">
        <v>43931</v>
      </c>
      <c r="F41" s="7" t="s">
        <v>56</v>
      </c>
      <c r="H41" s="1" t="s">
        <v>55</v>
      </c>
    </row>
    <row r="42" spans="1:8" ht="42" customHeight="1" x14ac:dyDescent="0.4">
      <c r="A42" s="6">
        <v>39</v>
      </c>
      <c r="B42" s="7" t="s">
        <v>61</v>
      </c>
      <c r="C42" s="7" t="s">
        <v>54</v>
      </c>
      <c r="D42" s="8" t="s">
        <v>62</v>
      </c>
      <c r="E42" s="9">
        <v>43932</v>
      </c>
      <c r="F42" s="7" t="s">
        <v>56</v>
      </c>
      <c r="H42" s="1" t="s">
        <v>60</v>
      </c>
    </row>
    <row r="43" spans="1:8" ht="42" customHeight="1" x14ac:dyDescent="0.4">
      <c r="A43" s="6">
        <v>40</v>
      </c>
      <c r="B43" s="7" t="s">
        <v>69</v>
      </c>
      <c r="C43" s="7" t="s">
        <v>58</v>
      </c>
      <c r="D43" s="8" t="s">
        <v>62</v>
      </c>
      <c r="E43" s="9">
        <v>43932</v>
      </c>
      <c r="F43" s="7" t="s">
        <v>56</v>
      </c>
      <c r="H43" s="1" t="s">
        <v>60</v>
      </c>
    </row>
    <row r="44" spans="1:8" ht="42" customHeight="1" x14ac:dyDescent="0.4">
      <c r="A44" s="6">
        <v>41</v>
      </c>
      <c r="B44" s="7" t="s">
        <v>61</v>
      </c>
      <c r="C44" s="7" t="s">
        <v>58</v>
      </c>
      <c r="D44" s="8" t="s">
        <v>55</v>
      </c>
      <c r="E44" s="9">
        <v>43932</v>
      </c>
      <c r="F44" s="7" t="s">
        <v>56</v>
      </c>
      <c r="H44" s="1" t="s">
        <v>55</v>
      </c>
    </row>
    <row r="45" spans="1:8" ht="42" customHeight="1" x14ac:dyDescent="0.4">
      <c r="A45" s="6">
        <v>42</v>
      </c>
      <c r="B45" s="7" t="s">
        <v>61</v>
      </c>
      <c r="C45" s="7" t="s">
        <v>58</v>
      </c>
      <c r="D45" s="8" t="s">
        <v>55</v>
      </c>
      <c r="E45" s="9">
        <v>43932</v>
      </c>
      <c r="F45" s="7" t="s">
        <v>56</v>
      </c>
      <c r="H45" s="1" t="s">
        <v>55</v>
      </c>
    </row>
    <row r="46" spans="1:8" ht="42" customHeight="1" x14ac:dyDescent="0.4">
      <c r="A46" s="6">
        <v>43</v>
      </c>
      <c r="B46" s="7" t="s">
        <v>65</v>
      </c>
      <c r="C46" s="7" t="s">
        <v>58</v>
      </c>
      <c r="D46" s="8" t="s">
        <v>55</v>
      </c>
      <c r="E46" s="9">
        <v>43932</v>
      </c>
      <c r="F46" s="7" t="s">
        <v>56</v>
      </c>
      <c r="H46" s="1" t="s">
        <v>55</v>
      </c>
    </row>
    <row r="47" spans="1:8" ht="42" customHeight="1" x14ac:dyDescent="0.4">
      <c r="A47" s="6">
        <v>44</v>
      </c>
      <c r="B47" s="7" t="s">
        <v>63</v>
      </c>
      <c r="C47" s="7" t="s">
        <v>54</v>
      </c>
      <c r="D47" s="8" t="s">
        <v>55</v>
      </c>
      <c r="E47" s="9">
        <v>43932</v>
      </c>
      <c r="F47" s="7" t="s">
        <v>56</v>
      </c>
      <c r="H47" s="1" t="s">
        <v>55</v>
      </c>
    </row>
    <row r="48" spans="1:8" ht="42" customHeight="1" x14ac:dyDescent="0.4">
      <c r="A48" s="6">
        <v>45</v>
      </c>
      <c r="B48" s="7" t="s">
        <v>63</v>
      </c>
      <c r="C48" s="7" t="s">
        <v>58</v>
      </c>
      <c r="D48" s="8" t="s">
        <v>55</v>
      </c>
      <c r="E48" s="9">
        <v>43932</v>
      </c>
      <c r="F48" s="7" t="s">
        <v>56</v>
      </c>
      <c r="H48" s="1" t="s">
        <v>55</v>
      </c>
    </row>
    <row r="49" spans="1:8" ht="42" customHeight="1" x14ac:dyDescent="0.4">
      <c r="A49" s="6">
        <v>46</v>
      </c>
      <c r="B49" s="7" t="s">
        <v>70</v>
      </c>
      <c r="C49" s="7" t="s">
        <v>58</v>
      </c>
      <c r="D49" s="8" t="s">
        <v>55</v>
      </c>
      <c r="E49" s="9">
        <v>43933</v>
      </c>
      <c r="F49" s="7" t="s">
        <v>56</v>
      </c>
      <c r="H49" s="1" t="s">
        <v>55</v>
      </c>
    </row>
    <row r="50" spans="1:8" ht="42" customHeight="1" x14ac:dyDescent="0.4">
      <c r="A50" s="6">
        <v>47</v>
      </c>
      <c r="B50" s="7" t="s">
        <v>70</v>
      </c>
      <c r="C50" s="7" t="s">
        <v>54</v>
      </c>
      <c r="D50" s="8" t="s">
        <v>55</v>
      </c>
      <c r="E50" s="9">
        <v>43933</v>
      </c>
      <c r="F50" s="7" t="s">
        <v>56</v>
      </c>
      <c r="H50" s="1" t="s">
        <v>55</v>
      </c>
    </row>
    <row r="51" spans="1:8" ht="42" customHeight="1" x14ac:dyDescent="0.4">
      <c r="A51" s="6">
        <v>48</v>
      </c>
      <c r="B51" s="7" t="s">
        <v>67</v>
      </c>
      <c r="C51" s="7" t="s">
        <v>58</v>
      </c>
      <c r="D51" s="8" t="s">
        <v>55</v>
      </c>
      <c r="E51" s="9">
        <v>43933</v>
      </c>
      <c r="F51" s="7" t="s">
        <v>56</v>
      </c>
      <c r="H51" s="1" t="s">
        <v>55</v>
      </c>
    </row>
    <row r="52" spans="1:8" ht="42" customHeight="1" x14ac:dyDescent="0.4">
      <c r="A52" s="6">
        <v>49</v>
      </c>
      <c r="B52" s="7" t="s">
        <v>67</v>
      </c>
      <c r="C52" s="7" t="s">
        <v>58</v>
      </c>
      <c r="D52" s="8" t="s">
        <v>55</v>
      </c>
      <c r="E52" s="9">
        <v>43933</v>
      </c>
      <c r="F52" s="7" t="s">
        <v>56</v>
      </c>
      <c r="H52" s="1" t="s">
        <v>55</v>
      </c>
    </row>
    <row r="53" spans="1:8" ht="42" customHeight="1" x14ac:dyDescent="0.4">
      <c r="A53" s="6">
        <v>50</v>
      </c>
      <c r="B53" s="7" t="s">
        <v>70</v>
      </c>
      <c r="C53" s="7" t="s">
        <v>58</v>
      </c>
      <c r="D53" s="8" t="s">
        <v>55</v>
      </c>
      <c r="E53" s="9">
        <v>43933</v>
      </c>
      <c r="F53" s="7" t="s">
        <v>56</v>
      </c>
      <c r="H53" s="1" t="s">
        <v>55</v>
      </c>
    </row>
    <row r="54" spans="1:8" ht="42" customHeight="1" x14ac:dyDescent="0.4">
      <c r="A54" s="6">
        <v>51</v>
      </c>
      <c r="B54" s="7" t="s">
        <v>57</v>
      </c>
      <c r="C54" s="7" t="s">
        <v>54</v>
      </c>
      <c r="D54" s="8" t="s">
        <v>55</v>
      </c>
      <c r="E54" s="9">
        <v>43933</v>
      </c>
      <c r="F54" s="7" t="s">
        <v>56</v>
      </c>
      <c r="H54" s="1" t="s">
        <v>55</v>
      </c>
    </row>
    <row r="55" spans="1:8" ht="42" customHeight="1" x14ac:dyDescent="0.4">
      <c r="A55" s="6">
        <v>52</v>
      </c>
      <c r="B55" s="7" t="s">
        <v>57</v>
      </c>
      <c r="C55" s="7" t="s">
        <v>58</v>
      </c>
      <c r="D55" s="8" t="s">
        <v>62</v>
      </c>
      <c r="E55" s="9">
        <v>43934</v>
      </c>
      <c r="F55" s="7" t="s">
        <v>56</v>
      </c>
      <c r="H55" s="1" t="s">
        <v>60</v>
      </c>
    </row>
    <row r="56" spans="1:8" ht="42" customHeight="1" x14ac:dyDescent="0.4">
      <c r="A56" s="6">
        <v>53</v>
      </c>
      <c r="B56" s="7" t="s">
        <v>65</v>
      </c>
      <c r="C56" s="7" t="s">
        <v>58</v>
      </c>
      <c r="D56" s="8" t="s">
        <v>55</v>
      </c>
      <c r="E56" s="9">
        <v>43934</v>
      </c>
      <c r="F56" s="7" t="s">
        <v>56</v>
      </c>
      <c r="H56" s="1" t="s">
        <v>55</v>
      </c>
    </row>
    <row r="57" spans="1:8" ht="42" customHeight="1" x14ac:dyDescent="0.4">
      <c r="A57" s="6">
        <v>54</v>
      </c>
      <c r="B57" s="7" t="s">
        <v>63</v>
      </c>
      <c r="C57" s="7" t="s">
        <v>54</v>
      </c>
      <c r="D57" s="8" t="s">
        <v>55</v>
      </c>
      <c r="E57" s="9">
        <v>43934</v>
      </c>
      <c r="F57" s="7" t="s">
        <v>56</v>
      </c>
      <c r="H57" s="1" t="s">
        <v>55</v>
      </c>
    </row>
    <row r="58" spans="1:8" ht="42" customHeight="1" x14ac:dyDescent="0.4">
      <c r="A58" s="6">
        <v>55</v>
      </c>
      <c r="B58" s="7" t="s">
        <v>65</v>
      </c>
      <c r="C58" s="7" t="s">
        <v>54</v>
      </c>
      <c r="D58" s="8" t="s">
        <v>62</v>
      </c>
      <c r="E58" s="9">
        <v>43935</v>
      </c>
      <c r="F58" s="7" t="s">
        <v>56</v>
      </c>
      <c r="H58" s="1" t="s">
        <v>60</v>
      </c>
    </row>
    <row r="59" spans="1:8" ht="42" customHeight="1" x14ac:dyDescent="0.4">
      <c r="A59" s="6">
        <v>56</v>
      </c>
      <c r="B59" s="7" t="s">
        <v>69</v>
      </c>
      <c r="C59" s="7" t="s">
        <v>54</v>
      </c>
      <c r="D59" s="8" t="s">
        <v>62</v>
      </c>
      <c r="E59" s="9">
        <v>43935</v>
      </c>
      <c r="F59" s="7" t="s">
        <v>56</v>
      </c>
      <c r="H59" s="1" t="s">
        <v>60</v>
      </c>
    </row>
    <row r="60" spans="1:8" ht="42" customHeight="1" x14ac:dyDescent="0.4">
      <c r="A60" s="6">
        <v>57</v>
      </c>
      <c r="B60" s="7" t="s">
        <v>57</v>
      </c>
      <c r="C60" s="7" t="s">
        <v>54</v>
      </c>
      <c r="D60" s="8" t="s">
        <v>55</v>
      </c>
      <c r="E60" s="9">
        <v>43935</v>
      </c>
      <c r="F60" s="7" t="s">
        <v>56</v>
      </c>
      <c r="H60" s="1" t="s">
        <v>55</v>
      </c>
    </row>
    <row r="61" spans="1:8" ht="42" customHeight="1" x14ac:dyDescent="0.4">
      <c r="A61" s="6">
        <v>58</v>
      </c>
      <c r="B61" s="7" t="s">
        <v>61</v>
      </c>
      <c r="C61" s="7" t="s">
        <v>58</v>
      </c>
      <c r="D61" s="8" t="s">
        <v>55</v>
      </c>
      <c r="E61" s="9">
        <v>43935</v>
      </c>
      <c r="F61" s="7" t="s">
        <v>56</v>
      </c>
      <c r="H61" s="1" t="s">
        <v>55</v>
      </c>
    </row>
    <row r="62" spans="1:8" ht="42" customHeight="1" x14ac:dyDescent="0.4">
      <c r="A62" s="6">
        <v>59</v>
      </c>
      <c r="B62" s="7" t="s">
        <v>70</v>
      </c>
      <c r="C62" s="7" t="s">
        <v>54</v>
      </c>
      <c r="D62" s="8" t="s">
        <v>55</v>
      </c>
      <c r="E62" s="9">
        <v>43935</v>
      </c>
      <c r="F62" s="7" t="s">
        <v>56</v>
      </c>
      <c r="H62" s="1" t="s">
        <v>55</v>
      </c>
    </row>
    <row r="63" spans="1:8" ht="42" customHeight="1" x14ac:dyDescent="0.4">
      <c r="A63" s="6">
        <v>60</v>
      </c>
      <c r="B63" s="7" t="s">
        <v>65</v>
      </c>
      <c r="C63" s="7" t="s">
        <v>58</v>
      </c>
      <c r="D63" s="8" t="s">
        <v>55</v>
      </c>
      <c r="E63" s="9">
        <v>43935</v>
      </c>
      <c r="F63" s="7" t="s">
        <v>56</v>
      </c>
      <c r="H63" s="1" t="s">
        <v>55</v>
      </c>
    </row>
    <row r="64" spans="1:8" ht="42" customHeight="1" x14ac:dyDescent="0.4">
      <c r="A64" s="6">
        <v>61</v>
      </c>
      <c r="B64" s="7" t="s">
        <v>65</v>
      </c>
      <c r="C64" s="7" t="s">
        <v>54</v>
      </c>
      <c r="D64" s="8" t="s">
        <v>55</v>
      </c>
      <c r="E64" s="9">
        <v>43935</v>
      </c>
      <c r="F64" s="7" t="s">
        <v>56</v>
      </c>
      <c r="H64" s="1" t="s">
        <v>55</v>
      </c>
    </row>
    <row r="65" spans="1:8" ht="42" customHeight="1" x14ac:dyDescent="0.4">
      <c r="A65" s="6">
        <v>62</v>
      </c>
      <c r="B65" s="7" t="s">
        <v>57</v>
      </c>
      <c r="C65" s="7" t="s">
        <v>54</v>
      </c>
      <c r="D65" s="8" t="s">
        <v>55</v>
      </c>
      <c r="E65" s="9">
        <v>43935</v>
      </c>
      <c r="F65" s="7" t="s">
        <v>56</v>
      </c>
      <c r="H65" s="1" t="s">
        <v>55</v>
      </c>
    </row>
    <row r="66" spans="1:8" ht="42" customHeight="1" x14ac:dyDescent="0.4">
      <c r="A66" s="6">
        <v>63</v>
      </c>
      <c r="B66" s="7" t="s">
        <v>61</v>
      </c>
      <c r="C66" s="7" t="s">
        <v>58</v>
      </c>
      <c r="D66" s="8" t="s">
        <v>55</v>
      </c>
      <c r="E66" s="9">
        <v>43935</v>
      </c>
      <c r="F66" s="7" t="s">
        <v>56</v>
      </c>
      <c r="H66" s="1" t="s">
        <v>55</v>
      </c>
    </row>
    <row r="67" spans="1:8" ht="42" customHeight="1" x14ac:dyDescent="0.4">
      <c r="A67" s="6">
        <v>64</v>
      </c>
      <c r="B67" s="7" t="s">
        <v>67</v>
      </c>
      <c r="C67" s="7" t="s">
        <v>54</v>
      </c>
      <c r="D67" s="8" t="s">
        <v>55</v>
      </c>
      <c r="E67" s="9">
        <v>43935</v>
      </c>
      <c r="F67" s="7" t="s">
        <v>56</v>
      </c>
      <c r="H67" s="1" t="s">
        <v>55</v>
      </c>
    </row>
    <row r="68" spans="1:8" ht="42" customHeight="1" x14ac:dyDescent="0.4">
      <c r="A68" s="6">
        <v>65</v>
      </c>
      <c r="B68" s="7" t="s">
        <v>64</v>
      </c>
      <c r="C68" s="7" t="s">
        <v>58</v>
      </c>
      <c r="D68" s="8" t="s">
        <v>55</v>
      </c>
      <c r="E68" s="9">
        <v>43936</v>
      </c>
      <c r="F68" s="7" t="s">
        <v>56</v>
      </c>
      <c r="H68" s="1" t="s">
        <v>55</v>
      </c>
    </row>
    <row r="69" spans="1:8" ht="42" customHeight="1" x14ac:dyDescent="0.4">
      <c r="A69" s="6">
        <v>66</v>
      </c>
      <c r="B69" s="7" t="s">
        <v>65</v>
      </c>
      <c r="C69" s="7" t="s">
        <v>58</v>
      </c>
      <c r="D69" s="8" t="s">
        <v>55</v>
      </c>
      <c r="E69" s="9">
        <v>43937</v>
      </c>
      <c r="F69" s="7" t="s">
        <v>56</v>
      </c>
      <c r="H69" s="1" t="s">
        <v>55</v>
      </c>
    </row>
    <row r="70" spans="1:8" ht="42" customHeight="1" x14ac:dyDescent="0.4">
      <c r="A70" s="6">
        <v>67</v>
      </c>
      <c r="B70" s="7" t="s">
        <v>61</v>
      </c>
      <c r="C70" s="7" t="s">
        <v>54</v>
      </c>
      <c r="D70" s="8" t="s">
        <v>55</v>
      </c>
      <c r="E70" s="9">
        <v>43937</v>
      </c>
      <c r="F70" s="7" t="s">
        <v>56</v>
      </c>
      <c r="H70" s="1" t="s">
        <v>55</v>
      </c>
    </row>
    <row r="71" spans="1:8" ht="42" customHeight="1" x14ac:dyDescent="0.4">
      <c r="A71" s="6">
        <v>68</v>
      </c>
      <c r="B71" s="7" t="s">
        <v>65</v>
      </c>
      <c r="C71" s="7" t="s">
        <v>58</v>
      </c>
      <c r="D71" s="8" t="s">
        <v>55</v>
      </c>
      <c r="E71" s="9">
        <v>43937</v>
      </c>
      <c r="F71" s="7" t="s">
        <v>56</v>
      </c>
      <c r="H71" s="1" t="s">
        <v>55</v>
      </c>
    </row>
    <row r="72" spans="1:8" ht="42" customHeight="1" x14ac:dyDescent="0.4">
      <c r="A72" s="6">
        <v>69</v>
      </c>
      <c r="B72" s="7" t="s">
        <v>67</v>
      </c>
      <c r="C72" s="7" t="s">
        <v>58</v>
      </c>
      <c r="D72" s="8" t="s">
        <v>55</v>
      </c>
      <c r="E72" s="9">
        <v>43937</v>
      </c>
      <c r="F72" s="7" t="s">
        <v>56</v>
      </c>
      <c r="H72" s="1" t="s">
        <v>55</v>
      </c>
    </row>
    <row r="73" spans="1:8" ht="42" customHeight="1" x14ac:dyDescent="0.4">
      <c r="A73" s="6">
        <v>70</v>
      </c>
      <c r="B73" s="7" t="s">
        <v>67</v>
      </c>
      <c r="C73" s="7" t="s">
        <v>58</v>
      </c>
      <c r="D73" s="8" t="s">
        <v>55</v>
      </c>
      <c r="E73" s="9">
        <v>43937</v>
      </c>
      <c r="F73" s="7" t="s">
        <v>56</v>
      </c>
      <c r="H73" s="1" t="s">
        <v>55</v>
      </c>
    </row>
    <row r="74" spans="1:8" ht="42" customHeight="1" x14ac:dyDescent="0.4">
      <c r="A74" s="6">
        <v>71</v>
      </c>
      <c r="B74" s="7" t="s">
        <v>70</v>
      </c>
      <c r="C74" s="7" t="s">
        <v>54</v>
      </c>
      <c r="D74" s="8" t="s">
        <v>55</v>
      </c>
      <c r="E74" s="9">
        <v>43937</v>
      </c>
      <c r="F74" s="7" t="s">
        <v>56</v>
      </c>
      <c r="H74" s="1" t="s">
        <v>55</v>
      </c>
    </row>
    <row r="75" spans="1:8" ht="42" customHeight="1" x14ac:dyDescent="0.4">
      <c r="A75" s="6">
        <v>72</v>
      </c>
      <c r="B75" s="7" t="s">
        <v>63</v>
      </c>
      <c r="C75" s="7" t="s">
        <v>58</v>
      </c>
      <c r="D75" s="8" t="s">
        <v>55</v>
      </c>
      <c r="E75" s="9">
        <v>43937</v>
      </c>
      <c r="F75" s="7" t="s">
        <v>56</v>
      </c>
      <c r="H75" s="1" t="s">
        <v>55</v>
      </c>
    </row>
    <row r="76" spans="1:8" ht="42" customHeight="1" x14ac:dyDescent="0.4">
      <c r="A76" s="6">
        <v>73</v>
      </c>
      <c r="B76" s="7" t="s">
        <v>63</v>
      </c>
      <c r="C76" s="7" t="s">
        <v>58</v>
      </c>
      <c r="D76" s="8" t="s">
        <v>55</v>
      </c>
      <c r="E76" s="9">
        <v>43937</v>
      </c>
      <c r="F76" s="7" t="s">
        <v>56</v>
      </c>
      <c r="H76" s="1" t="s">
        <v>55</v>
      </c>
    </row>
    <row r="77" spans="1:8" ht="42" customHeight="1" x14ac:dyDescent="0.4">
      <c r="A77" s="6">
        <v>74</v>
      </c>
      <c r="B77" s="7" t="s">
        <v>63</v>
      </c>
      <c r="C77" s="7" t="s">
        <v>58</v>
      </c>
      <c r="D77" s="8" t="s">
        <v>55</v>
      </c>
      <c r="E77" s="9">
        <v>43937</v>
      </c>
      <c r="F77" s="7" t="s">
        <v>56</v>
      </c>
      <c r="H77" s="1" t="s">
        <v>55</v>
      </c>
    </row>
    <row r="78" spans="1:8" ht="42" customHeight="1" x14ac:dyDescent="0.4">
      <c r="A78" s="6">
        <v>75</v>
      </c>
      <c r="B78" s="7" t="s">
        <v>65</v>
      </c>
      <c r="C78" s="7" t="s">
        <v>54</v>
      </c>
      <c r="D78" s="8" t="s">
        <v>55</v>
      </c>
      <c r="E78" s="9">
        <v>43937</v>
      </c>
      <c r="F78" s="7" t="s">
        <v>56</v>
      </c>
      <c r="H78" s="1" t="s">
        <v>55</v>
      </c>
    </row>
    <row r="79" spans="1:8" ht="42" customHeight="1" x14ac:dyDescent="0.4">
      <c r="A79" s="6">
        <v>76</v>
      </c>
      <c r="B79" s="7" t="s">
        <v>70</v>
      </c>
      <c r="C79" s="7" t="s">
        <v>58</v>
      </c>
      <c r="D79" s="8" t="s">
        <v>59</v>
      </c>
      <c r="E79" s="9">
        <v>43937</v>
      </c>
      <c r="F79" s="7" t="s">
        <v>56</v>
      </c>
      <c r="H79" s="1" t="s">
        <v>60</v>
      </c>
    </row>
    <row r="80" spans="1:8" ht="42" customHeight="1" x14ac:dyDescent="0.4">
      <c r="A80" s="6">
        <v>77</v>
      </c>
      <c r="B80" s="7" t="s">
        <v>63</v>
      </c>
      <c r="C80" s="7" t="s">
        <v>58</v>
      </c>
      <c r="D80" s="8" t="s">
        <v>59</v>
      </c>
      <c r="E80" s="9">
        <v>43937</v>
      </c>
      <c r="F80" s="7" t="s">
        <v>56</v>
      </c>
      <c r="H80" s="1" t="s">
        <v>60</v>
      </c>
    </row>
    <row r="81" spans="1:8" ht="42" customHeight="1" x14ac:dyDescent="0.4">
      <c r="A81" s="6">
        <v>78</v>
      </c>
      <c r="B81" s="7" t="s">
        <v>61</v>
      </c>
      <c r="C81" s="7" t="s">
        <v>58</v>
      </c>
      <c r="D81" s="8" t="s">
        <v>59</v>
      </c>
      <c r="E81" s="9">
        <v>43937</v>
      </c>
      <c r="F81" s="7" t="s">
        <v>56</v>
      </c>
      <c r="H81" s="1" t="s">
        <v>60</v>
      </c>
    </row>
    <row r="82" spans="1:8" ht="42" customHeight="1" x14ac:dyDescent="0.4">
      <c r="A82" s="6">
        <v>79</v>
      </c>
      <c r="B82" s="7" t="s">
        <v>57</v>
      </c>
      <c r="C82" s="7" t="s">
        <v>58</v>
      </c>
      <c r="D82" s="8" t="s">
        <v>62</v>
      </c>
      <c r="E82" s="9">
        <v>43938</v>
      </c>
      <c r="F82" s="7" t="s">
        <v>56</v>
      </c>
      <c r="H82" s="1" t="s">
        <v>60</v>
      </c>
    </row>
    <row r="83" spans="1:8" ht="42" customHeight="1" x14ac:dyDescent="0.4">
      <c r="A83" s="6">
        <v>80</v>
      </c>
      <c r="B83" s="7" t="s">
        <v>61</v>
      </c>
      <c r="C83" s="7" t="s">
        <v>58</v>
      </c>
      <c r="D83" s="8" t="s">
        <v>59</v>
      </c>
      <c r="E83" s="9">
        <v>43939</v>
      </c>
      <c r="F83" s="7" t="s">
        <v>56</v>
      </c>
      <c r="H83" s="1" t="s">
        <v>60</v>
      </c>
    </row>
    <row r="84" spans="1:8" ht="42" customHeight="1" x14ac:dyDescent="0.4">
      <c r="A84" s="6">
        <v>81</v>
      </c>
      <c r="B84" s="7" t="s">
        <v>63</v>
      </c>
      <c r="C84" s="7" t="s">
        <v>54</v>
      </c>
      <c r="D84" s="8" t="s">
        <v>55</v>
      </c>
      <c r="E84" s="9">
        <v>43939</v>
      </c>
      <c r="F84" s="7" t="s">
        <v>56</v>
      </c>
      <c r="H84" s="1" t="s">
        <v>55</v>
      </c>
    </row>
    <row r="85" spans="1:8" ht="42" customHeight="1" x14ac:dyDescent="0.4">
      <c r="A85" s="6">
        <v>82</v>
      </c>
      <c r="B85" s="7" t="s">
        <v>61</v>
      </c>
      <c r="C85" s="7" t="s">
        <v>54</v>
      </c>
      <c r="D85" s="8" t="s">
        <v>55</v>
      </c>
      <c r="E85" s="9">
        <v>43939</v>
      </c>
      <c r="F85" s="7" t="s">
        <v>56</v>
      </c>
      <c r="H85" s="1" t="s">
        <v>55</v>
      </c>
    </row>
    <row r="86" spans="1:8" ht="42" customHeight="1" x14ac:dyDescent="0.4">
      <c r="A86" s="6">
        <v>83</v>
      </c>
      <c r="B86" s="7" t="s">
        <v>63</v>
      </c>
      <c r="C86" s="7" t="s">
        <v>58</v>
      </c>
      <c r="D86" s="8" t="s">
        <v>59</v>
      </c>
      <c r="E86" s="9">
        <v>43939</v>
      </c>
      <c r="F86" s="7" t="s">
        <v>56</v>
      </c>
      <c r="H86" s="1" t="s">
        <v>60</v>
      </c>
    </row>
    <row r="87" spans="1:8" ht="42" customHeight="1" x14ac:dyDescent="0.4">
      <c r="A87" s="6">
        <v>84</v>
      </c>
      <c r="B87" s="7" t="s">
        <v>61</v>
      </c>
      <c r="C87" s="7" t="s">
        <v>54</v>
      </c>
      <c r="D87" s="8" t="s">
        <v>59</v>
      </c>
      <c r="E87" s="9">
        <v>43941</v>
      </c>
      <c r="F87" s="7" t="s">
        <v>56</v>
      </c>
      <c r="H87" s="1" t="s">
        <v>60</v>
      </c>
    </row>
    <row r="88" spans="1:8" ht="42" customHeight="1" x14ac:dyDescent="0.4">
      <c r="A88" s="6">
        <v>85</v>
      </c>
      <c r="B88" s="7" t="s">
        <v>63</v>
      </c>
      <c r="C88" s="7" t="s">
        <v>58</v>
      </c>
      <c r="D88" s="8" t="s">
        <v>59</v>
      </c>
      <c r="E88" s="9">
        <v>43946</v>
      </c>
      <c r="F88" s="7" t="s">
        <v>56</v>
      </c>
      <c r="H88" s="1" t="s">
        <v>60</v>
      </c>
    </row>
    <row r="89" spans="1:8" ht="42" customHeight="1" x14ac:dyDescent="0.4">
      <c r="A89" s="6">
        <v>86</v>
      </c>
      <c r="B89" s="7" t="s">
        <v>57</v>
      </c>
      <c r="C89" s="7" t="s">
        <v>54</v>
      </c>
      <c r="D89" s="8" t="s">
        <v>62</v>
      </c>
      <c r="E89" s="9">
        <v>43948</v>
      </c>
      <c r="F89" s="7" t="s">
        <v>56</v>
      </c>
      <c r="H89" s="1" t="s">
        <v>60</v>
      </c>
    </row>
    <row r="90" spans="1:8" ht="42" customHeight="1" x14ac:dyDescent="0.4">
      <c r="A90" s="6">
        <v>87</v>
      </c>
      <c r="B90" s="7" t="s">
        <v>67</v>
      </c>
      <c r="C90" s="7" t="s">
        <v>58</v>
      </c>
      <c r="D90" s="8" t="s">
        <v>55</v>
      </c>
      <c r="E90" s="9">
        <v>43949</v>
      </c>
      <c r="F90" s="7" t="s">
        <v>56</v>
      </c>
      <c r="H90" s="1" t="s">
        <v>55</v>
      </c>
    </row>
    <row r="91" spans="1:8" ht="42" customHeight="1" x14ac:dyDescent="0.4">
      <c r="A91" s="6">
        <v>88</v>
      </c>
      <c r="B91" s="7" t="s">
        <v>65</v>
      </c>
      <c r="C91" s="7" t="s">
        <v>54</v>
      </c>
      <c r="D91" s="8" t="s">
        <v>59</v>
      </c>
      <c r="E91" s="9">
        <v>43949</v>
      </c>
      <c r="F91" s="7" t="s">
        <v>56</v>
      </c>
      <c r="H91" s="1" t="s">
        <v>60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BZ1" zoomScale="85" zoomScaleNormal="85" zoomScaleSheetLayoutView="85" workbookViewId="0">
      <selection activeCell="D20" sqref="D20:D29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f ca="1">TODAY()</f>
        <v>43998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customHeight="1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 t="e">
        <f t="shared" ref="DK3:DZ3" si="0">DJ3+DK5-DK6-DK7</f>
        <v>#VALUE!</v>
      </c>
      <c r="DL3" s="18" t="e">
        <f t="shared" si="0"/>
        <v>#VALUE!</v>
      </c>
      <c r="DM3" s="18" t="e">
        <f t="shared" si="0"/>
        <v>#VALUE!</v>
      </c>
      <c r="DN3" s="18" t="e">
        <f t="shared" si="0"/>
        <v>#VALUE!</v>
      </c>
      <c r="DO3" s="18" t="e">
        <f t="shared" si="0"/>
        <v>#VALUE!</v>
      </c>
      <c r="DP3" s="18" t="e">
        <f t="shared" si="0"/>
        <v>#VALUE!</v>
      </c>
      <c r="DQ3" s="18" t="e">
        <f t="shared" si="0"/>
        <v>#VALUE!</v>
      </c>
      <c r="DR3" s="18" t="e">
        <f t="shared" si="0"/>
        <v>#VALUE!</v>
      </c>
      <c r="DS3" s="18" t="e">
        <f t="shared" si="0"/>
        <v>#VALUE!</v>
      </c>
      <c r="DT3" s="18" t="e">
        <f t="shared" si="0"/>
        <v>#VALUE!</v>
      </c>
      <c r="DU3" s="18" t="e">
        <f t="shared" si="0"/>
        <v>#VALUE!</v>
      </c>
      <c r="DV3" s="18" t="e">
        <f t="shared" si="0"/>
        <v>#VALUE!</v>
      </c>
      <c r="DW3" s="18" t="e">
        <f t="shared" si="0"/>
        <v>#VALUE!</v>
      </c>
      <c r="DX3" s="18" t="e">
        <f t="shared" si="0"/>
        <v>#VALUE!</v>
      </c>
      <c r="DY3" s="18" t="e">
        <f t="shared" si="0"/>
        <v>#VALUE!</v>
      </c>
      <c r="DZ3" s="18" t="e">
        <f t="shared" si="0"/>
        <v>#VALUE!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 t="e">
        <f t="shared" ref="DK4:DZ4" si="1">DJ4+DK5</f>
        <v>#VALUE!</v>
      </c>
      <c r="DL4" s="18" t="e">
        <f t="shared" si="1"/>
        <v>#VALUE!</v>
      </c>
      <c r="DM4" s="18" t="e">
        <f t="shared" si="1"/>
        <v>#VALUE!</v>
      </c>
      <c r="DN4" s="18" t="e">
        <f t="shared" si="1"/>
        <v>#VALUE!</v>
      </c>
      <c r="DO4" s="18" t="e">
        <f t="shared" si="1"/>
        <v>#VALUE!</v>
      </c>
      <c r="DP4" s="18" t="e">
        <f t="shared" si="1"/>
        <v>#VALUE!</v>
      </c>
      <c r="DQ4" s="18" t="e">
        <f t="shared" si="1"/>
        <v>#VALUE!</v>
      </c>
      <c r="DR4" s="18" t="e">
        <f t="shared" si="1"/>
        <v>#VALUE!</v>
      </c>
      <c r="DS4" s="18" t="e">
        <f t="shared" si="1"/>
        <v>#VALUE!</v>
      </c>
      <c r="DT4" s="18" t="e">
        <f t="shared" si="1"/>
        <v>#VALUE!</v>
      </c>
      <c r="DU4" s="18" t="e">
        <f t="shared" si="1"/>
        <v>#VALUE!</v>
      </c>
      <c r="DV4" s="18" t="e">
        <f t="shared" si="1"/>
        <v>#VALUE!</v>
      </c>
      <c r="DW4" s="18" t="e">
        <f t="shared" si="1"/>
        <v>#VALUE!</v>
      </c>
      <c r="DX4" s="18" t="e">
        <f t="shared" si="1"/>
        <v>#VALUE!</v>
      </c>
      <c r="DY4" s="18" t="e">
        <f t="shared" si="1"/>
        <v>#VALUE!</v>
      </c>
      <c r="DZ4" s="18" t="e">
        <f t="shared" si="1"/>
        <v>#VALUE!</v>
      </c>
    </row>
    <row r="5" spans="1:130" ht="24" x14ac:dyDescent="0.4">
      <c r="A5" s="20" t="s">
        <v>11</v>
      </c>
      <c r="B5" s="18" t="e">
        <f>SUBTOTAL(9,F5:TM5)</f>
        <v>#VALUE!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 t="e">
        <f>COUNTIF('患者状況一覧（HP掲載）'!$E:$E,'累計グラフ（HP掲載）'!DK$2)-DK11</f>
        <v>#VALUE!</v>
      </c>
      <c r="DL5" s="18" t="e">
        <f>COUNTIF('患者状況一覧（HP掲載）'!$E:$E,'累計グラフ（HP掲載）'!DL$2)-DL11</f>
        <v>#VALUE!</v>
      </c>
      <c r="DM5" s="18" t="e">
        <f>COUNTIF('患者状況一覧（HP掲載）'!$E:$E,'累計グラフ（HP掲載）'!DM$2)-DM11</f>
        <v>#VALUE!</v>
      </c>
      <c r="DN5" s="18" t="e">
        <f>COUNTIF('患者状況一覧（HP掲載）'!$E:$E,'累計グラフ（HP掲載）'!DN$2)-DN11</f>
        <v>#VALUE!</v>
      </c>
      <c r="DO5" s="18" t="e">
        <f>COUNTIF('患者状況一覧（HP掲載）'!$E:$E,'累計グラフ（HP掲載）'!DO$2)-DO11</f>
        <v>#VALUE!</v>
      </c>
      <c r="DP5" s="18" t="e">
        <f>COUNTIF('患者状況一覧（HP掲載）'!$E:$E,'累計グラフ（HP掲載）'!DP$2)-DP11</f>
        <v>#VALUE!</v>
      </c>
      <c r="DQ5" s="18" t="e">
        <f>COUNTIF('患者状況一覧（HP掲載）'!$E:$E,'累計グラフ（HP掲載）'!DQ$2)-DQ11</f>
        <v>#VALUE!</v>
      </c>
      <c r="DR5" s="18" t="e">
        <f>COUNTIF('患者状況一覧（HP掲載）'!$E:$E,'累計グラフ（HP掲載）'!DR$2)-DR11</f>
        <v>#VALUE!</v>
      </c>
      <c r="DS5" s="18" t="e">
        <f>COUNTIF('患者状況一覧（HP掲載）'!$E:$E,'累計グラフ（HP掲載）'!DS$2)-DS11</f>
        <v>#VALUE!</v>
      </c>
      <c r="DT5" s="18" t="e">
        <f>COUNTIF('患者状況一覧（HP掲載）'!$E:$E,'累計グラフ（HP掲載）'!DT$2)-DT11</f>
        <v>#VALUE!</v>
      </c>
      <c r="DU5" s="18" t="e">
        <f>COUNTIF('患者状況一覧（HP掲載）'!$E:$E,'累計グラフ（HP掲載）'!DU$2)-DU11</f>
        <v>#VALUE!</v>
      </c>
      <c r="DV5" s="18" t="e">
        <f>COUNTIF('患者状況一覧（HP掲載）'!$E:$E,'累計グラフ（HP掲載）'!DV$2)-DV11</f>
        <v>#VALUE!</v>
      </c>
      <c r="DW5" s="18" t="e">
        <f>COUNTIF('患者状況一覧（HP掲載）'!$E:$E,'累計グラフ（HP掲載）'!DW$2)-DW11</f>
        <v>#VALUE!</v>
      </c>
      <c r="DX5" s="18" t="e">
        <f>COUNTIF('患者状況一覧（HP掲載）'!$E:$E,'累計グラフ（HP掲載）'!DX$2)-DX11</f>
        <v>#VALUE!</v>
      </c>
      <c r="DY5" s="18" t="e">
        <f>COUNTIF('患者状況一覧（HP掲載）'!$E:$E,'累計グラフ（HP掲載）'!DY$2)-DY11</f>
        <v>#VALUE!</v>
      </c>
      <c r="DZ5" s="18" t="e">
        <f>COUNTIF('患者状況一覧（HP掲載）'!$E:$E,'累計グラフ（HP掲載）'!DZ$2)-DZ11</f>
        <v>#VALUE!</v>
      </c>
    </row>
    <row r="6" spans="1:130" x14ac:dyDescent="0.4">
      <c r="A6" s="20" t="s">
        <v>13</v>
      </c>
      <c r="B6" s="18" t="e">
        <f>SUBTOTAL(9,F6:TM6)</f>
        <v>#VALUE!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 t="e">
        <f>COUNTIF([1]患者概要【入力表】!$AE:$AE,'累計グラフ（HP掲載）'!DK$2)-'累計グラフ（HP掲載）'!DK7-DK12-DK13</f>
        <v>#VALUE!</v>
      </c>
      <c r="DL6" s="18" t="e">
        <f>COUNTIF([1]患者概要【入力表】!$AE:$AE,'累計グラフ（HP掲載）'!DL$2)-'累計グラフ（HP掲載）'!DL7-DL12-DL13</f>
        <v>#VALUE!</v>
      </c>
      <c r="DM6" s="18" t="e">
        <f>COUNTIF([1]患者概要【入力表】!$AE:$AE,'累計グラフ（HP掲載）'!DM$2)-'累計グラフ（HP掲載）'!DM7-DM12-DM13</f>
        <v>#VALUE!</v>
      </c>
      <c r="DN6" s="18" t="e">
        <f>COUNTIF([1]患者概要【入力表】!$AE:$AE,'累計グラフ（HP掲載）'!DN$2)-'累計グラフ（HP掲載）'!DN7-DN12-DN13</f>
        <v>#VALUE!</v>
      </c>
      <c r="DO6" s="18" t="e">
        <f>COUNTIF([1]患者概要【入力表】!$AE:$AE,'累計グラフ（HP掲載）'!DO$2)-'累計グラフ（HP掲載）'!DO7-DO12-DO13</f>
        <v>#VALUE!</v>
      </c>
      <c r="DP6" s="18" t="e">
        <f>COUNTIF([1]患者概要【入力表】!$AE:$AE,'累計グラフ（HP掲載）'!DP$2)-'累計グラフ（HP掲載）'!DP7-DP12-DP13</f>
        <v>#VALUE!</v>
      </c>
      <c r="DQ6" s="18" t="e">
        <f>COUNTIF([1]患者概要【入力表】!$AE:$AE,'累計グラフ（HP掲載）'!DQ$2)-'累計グラフ（HP掲載）'!DQ7-DQ12-DQ13</f>
        <v>#VALUE!</v>
      </c>
      <c r="DR6" s="18" t="e">
        <f>COUNTIF([1]患者概要【入力表】!$AE:$AE,'累計グラフ（HP掲載）'!DR$2)-'累計グラフ（HP掲載）'!DR7-DR12-DR13</f>
        <v>#VALUE!</v>
      </c>
      <c r="DS6" s="18" t="e">
        <f>COUNTIF([1]患者概要【入力表】!$AE:$AE,'累計グラフ（HP掲載）'!DS$2)-'累計グラフ（HP掲載）'!DS7-DS12-DS13</f>
        <v>#VALUE!</v>
      </c>
      <c r="DT6" s="18" t="e">
        <f>COUNTIF([1]患者概要【入力表】!$AE:$AE,'累計グラフ（HP掲載）'!DT$2)-'累計グラフ（HP掲載）'!DT7-DT12-DT13</f>
        <v>#VALUE!</v>
      </c>
      <c r="DU6" s="18" t="e">
        <f>COUNTIF([1]患者概要【入力表】!$AE:$AE,'累計グラフ（HP掲載）'!DU$2)-'累計グラフ（HP掲載）'!DU7-DU12-DU13</f>
        <v>#VALUE!</v>
      </c>
      <c r="DV6" s="18" t="e">
        <f>COUNTIF([1]患者概要【入力表】!$AE:$AE,'累計グラフ（HP掲載）'!DV$2)-'累計グラフ（HP掲載）'!DV7-DV12-DV13</f>
        <v>#VALUE!</v>
      </c>
      <c r="DW6" s="18" t="e">
        <f>COUNTIF([1]患者概要【入力表】!$AE:$AE,'累計グラフ（HP掲載）'!DW$2)-'累計グラフ（HP掲載）'!DW7-DW12-DW13</f>
        <v>#VALUE!</v>
      </c>
      <c r="DX6" s="18" t="e">
        <f>COUNTIF([1]患者概要【入力表】!$AE:$AE,'累計グラフ（HP掲載）'!DX$2)-'累計グラフ（HP掲載）'!DX7-DX12-DX13</f>
        <v>#VALUE!</v>
      </c>
      <c r="DY6" s="18" t="e">
        <f>COUNTIF([1]患者概要【入力表】!$AE:$AE,'累計グラフ（HP掲載）'!DY$2)-'累計グラフ（HP掲載）'!DY7-DY12-DY13</f>
        <v>#VALUE!</v>
      </c>
      <c r="DZ6" s="18" t="e">
        <f>COUNTIF([1]患者概要【入力表】!$AE:$AE,'累計グラフ（HP掲載）'!DZ$2)-'累計グラフ（HP掲載）'!DZ7-DZ12-DZ13</f>
        <v>#VALUE!</v>
      </c>
    </row>
    <row r="7" spans="1:130" x14ac:dyDescent="0.4">
      <c r="A7" s="20" t="s">
        <v>15</v>
      </c>
      <c r="B7" s="18" t="e">
        <f>SUBTOTAL(9,F7:TM7)</f>
        <v>#VALUE!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 t="e">
        <f>COUNTIFS([1]患者概要【入力表】!$AE:$AE,'累計グラフ（HP掲載）'!DK2,[1]患者概要【入力表】!$AC:$AC,[1]マスタ!$H$7)-DK13</f>
        <v>#VALUE!</v>
      </c>
      <c r="DL7" s="18" t="e">
        <f>COUNTIFS([1]患者概要【入力表】!$AE:$AE,'累計グラフ（HP掲載）'!DL2,[1]患者概要【入力表】!$AC:$AC,[1]マスタ!$H$7)-DL13</f>
        <v>#VALUE!</v>
      </c>
      <c r="DM7" s="18" t="e">
        <f>COUNTIFS([1]患者概要【入力表】!$AE:$AE,'累計グラフ（HP掲載）'!DM2,[1]患者概要【入力表】!$AC:$AC,[1]マスタ!$H$7)-DM13</f>
        <v>#VALUE!</v>
      </c>
      <c r="DN7" s="18" t="e">
        <f>COUNTIFS([1]患者概要【入力表】!$AE:$AE,'累計グラフ（HP掲載）'!DN2,[1]患者概要【入力表】!$AC:$AC,[1]マスタ!$H$7)-DN13</f>
        <v>#VALUE!</v>
      </c>
      <c r="DO7" s="18" t="e">
        <f>COUNTIFS([1]患者概要【入力表】!$AE:$AE,'累計グラフ（HP掲載）'!DO2,[1]患者概要【入力表】!$AC:$AC,[1]マスタ!$H$7)-DO13</f>
        <v>#VALUE!</v>
      </c>
      <c r="DP7" s="18" t="e">
        <f>COUNTIFS([1]患者概要【入力表】!$AE:$AE,'累計グラフ（HP掲載）'!DP2,[1]患者概要【入力表】!$AC:$AC,[1]マスタ!$H$7)-DP13</f>
        <v>#VALUE!</v>
      </c>
      <c r="DQ7" s="18" t="e">
        <f>COUNTIFS([1]患者概要【入力表】!$AE:$AE,'累計グラフ（HP掲載）'!DQ2,[1]患者概要【入力表】!$AC:$AC,[1]マスタ!$H$7)-DQ13</f>
        <v>#VALUE!</v>
      </c>
      <c r="DR7" s="18" t="e">
        <f>COUNTIFS([1]患者概要【入力表】!$AE:$AE,'累計グラフ（HP掲載）'!DR2,[1]患者概要【入力表】!$AC:$AC,[1]マスタ!$H$7)-DR13</f>
        <v>#VALUE!</v>
      </c>
      <c r="DS7" s="18" t="e">
        <f>COUNTIFS([1]患者概要【入力表】!$AE:$AE,'累計グラフ（HP掲載）'!DS2,[1]患者概要【入力表】!$AC:$AC,[1]マスタ!$H$7)-DS13</f>
        <v>#VALUE!</v>
      </c>
      <c r="DT7" s="18" t="e">
        <f>COUNTIFS([1]患者概要【入力表】!$AE:$AE,'累計グラフ（HP掲載）'!DT2,[1]患者概要【入力表】!$AC:$AC,[1]マスタ!$H$7)-DT13</f>
        <v>#VALUE!</v>
      </c>
      <c r="DU7" s="18" t="e">
        <f>COUNTIFS([1]患者概要【入力表】!$AE:$AE,'累計グラフ（HP掲載）'!DU2,[1]患者概要【入力表】!$AC:$AC,[1]マスタ!$H$7)-DU13</f>
        <v>#VALUE!</v>
      </c>
      <c r="DV7" s="18" t="e">
        <f>COUNTIFS([1]患者概要【入力表】!$AE:$AE,'累計グラフ（HP掲載）'!DV2,[1]患者概要【入力表】!$AC:$AC,[1]マスタ!$H$7)-DV13</f>
        <v>#VALUE!</v>
      </c>
      <c r="DW7" s="18" t="e">
        <f>COUNTIFS([1]患者概要【入力表】!$AE:$AE,'累計グラフ（HP掲載）'!DW2,[1]患者概要【入力表】!$AC:$AC,[1]マスタ!$H$7)-DW13</f>
        <v>#VALUE!</v>
      </c>
      <c r="DX7" s="18" t="e">
        <f>COUNTIFS([1]患者概要【入力表】!$AE:$AE,'累計グラフ（HP掲載）'!DX2,[1]患者概要【入力表】!$AC:$AC,[1]マスタ!$H$7)-DX13</f>
        <v>#VALUE!</v>
      </c>
      <c r="DY7" s="18" t="e">
        <f>COUNTIFS([1]患者概要【入力表】!$AE:$AE,'累計グラフ（HP掲載）'!DY2,[1]患者概要【入力表】!$AC:$AC,[1]マスタ!$H$7)-DY13</f>
        <v>#VALUE!</v>
      </c>
      <c r="DZ7" s="18" t="e">
        <f>COUNTIFS([1]患者概要【入力表】!$AE:$AE,'累計グラフ（HP掲載）'!DZ2,[1]患者概要【入力表】!$AC:$AC,[1]マスタ!$H$7)-DZ13</f>
        <v>#VALUE!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customHeight="1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 t="e">
        <f t="shared" ref="DK9:DZ9" si="2">DJ9+DK11-DK12-DK13</f>
        <v>#VALUE!</v>
      </c>
      <c r="DL9" s="18" t="e">
        <f t="shared" si="2"/>
        <v>#VALUE!</v>
      </c>
      <c r="DM9" s="18" t="e">
        <f t="shared" si="2"/>
        <v>#VALUE!</v>
      </c>
      <c r="DN9" s="18" t="e">
        <f t="shared" si="2"/>
        <v>#VALUE!</v>
      </c>
      <c r="DO9" s="18" t="e">
        <f t="shared" si="2"/>
        <v>#VALUE!</v>
      </c>
      <c r="DP9" s="18" t="e">
        <f t="shared" si="2"/>
        <v>#VALUE!</v>
      </c>
      <c r="DQ9" s="18" t="e">
        <f t="shared" si="2"/>
        <v>#VALUE!</v>
      </c>
      <c r="DR9" s="18" t="e">
        <f t="shared" si="2"/>
        <v>#VALUE!</v>
      </c>
      <c r="DS9" s="18" t="e">
        <f t="shared" si="2"/>
        <v>#VALUE!</v>
      </c>
      <c r="DT9" s="18" t="e">
        <f t="shared" si="2"/>
        <v>#VALUE!</v>
      </c>
      <c r="DU9" s="18" t="e">
        <f t="shared" si="2"/>
        <v>#VALUE!</v>
      </c>
      <c r="DV9" s="18" t="e">
        <f t="shared" si="2"/>
        <v>#VALUE!</v>
      </c>
      <c r="DW9" s="18" t="e">
        <f t="shared" si="2"/>
        <v>#VALUE!</v>
      </c>
      <c r="DX9" s="18" t="e">
        <f t="shared" si="2"/>
        <v>#VALUE!</v>
      </c>
      <c r="DY9" s="18" t="e">
        <f t="shared" si="2"/>
        <v>#VALUE!</v>
      </c>
      <c r="DZ9" s="18" t="e">
        <f t="shared" si="2"/>
        <v>#VALUE!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 t="e">
        <f t="shared" ref="DK10:DZ10" si="3">DJ10+DK11</f>
        <v>#VALUE!</v>
      </c>
      <c r="DL10" s="18" t="e">
        <f t="shared" si="3"/>
        <v>#VALUE!</v>
      </c>
      <c r="DM10" s="18" t="e">
        <f t="shared" si="3"/>
        <v>#VALUE!</v>
      </c>
      <c r="DN10" s="18" t="e">
        <f t="shared" si="3"/>
        <v>#VALUE!</v>
      </c>
      <c r="DO10" s="18" t="e">
        <f t="shared" si="3"/>
        <v>#VALUE!</v>
      </c>
      <c r="DP10" s="18" t="e">
        <f t="shared" si="3"/>
        <v>#VALUE!</v>
      </c>
      <c r="DQ10" s="18" t="e">
        <f t="shared" si="3"/>
        <v>#VALUE!</v>
      </c>
      <c r="DR10" s="18" t="e">
        <f t="shared" si="3"/>
        <v>#VALUE!</v>
      </c>
      <c r="DS10" s="18" t="e">
        <f t="shared" si="3"/>
        <v>#VALUE!</v>
      </c>
      <c r="DT10" s="18" t="e">
        <f t="shared" si="3"/>
        <v>#VALUE!</v>
      </c>
      <c r="DU10" s="18" t="e">
        <f t="shared" si="3"/>
        <v>#VALUE!</v>
      </c>
      <c r="DV10" s="18" t="e">
        <f t="shared" si="3"/>
        <v>#VALUE!</v>
      </c>
      <c r="DW10" s="18" t="e">
        <f t="shared" si="3"/>
        <v>#VALUE!</v>
      </c>
      <c r="DX10" s="18" t="e">
        <f t="shared" si="3"/>
        <v>#VALUE!</v>
      </c>
      <c r="DY10" s="18" t="e">
        <f t="shared" si="3"/>
        <v>#VALUE!</v>
      </c>
      <c r="DZ10" s="18" t="e">
        <f t="shared" si="3"/>
        <v>#VALUE!</v>
      </c>
    </row>
    <row r="11" spans="1:130" ht="24" x14ac:dyDescent="0.4">
      <c r="A11" s="20" t="s">
        <v>11</v>
      </c>
      <c r="B11" s="18" t="e">
        <f>SUBTOTAL(9,F11:TM11)</f>
        <v>#VALUE!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 t="e">
        <f>COUNTIFS('患者状況一覧（HP掲載）'!$E:$E,'累計グラフ（HP掲載）'!DK$2,[1]患者概要【入力表】!$B:$B,[1]マスタ!$B$4)</f>
        <v>#VALUE!</v>
      </c>
      <c r="DL11" s="18" t="e">
        <f>COUNTIFS('患者状況一覧（HP掲載）'!$E:$E,'累計グラフ（HP掲載）'!DL$2,[1]患者概要【入力表】!$B:$B,[1]マスタ!$B$4)</f>
        <v>#VALUE!</v>
      </c>
      <c r="DM11" s="18" t="e">
        <f>COUNTIFS('患者状況一覧（HP掲載）'!$E:$E,'累計グラフ（HP掲載）'!DM$2,[1]患者概要【入力表】!$B:$B,[1]マスタ!$B$4)</f>
        <v>#VALUE!</v>
      </c>
      <c r="DN11" s="18" t="e">
        <f>COUNTIFS('患者状況一覧（HP掲載）'!$E:$E,'累計グラフ（HP掲載）'!DN$2,[1]患者概要【入力表】!$B:$B,[1]マスタ!$B$4)</f>
        <v>#VALUE!</v>
      </c>
      <c r="DO11" s="18" t="e">
        <f>COUNTIFS('患者状況一覧（HP掲載）'!$E:$E,'累計グラフ（HP掲載）'!DO$2,[1]患者概要【入力表】!$B:$B,[1]マスタ!$B$4)</f>
        <v>#VALUE!</v>
      </c>
      <c r="DP11" s="18" t="e">
        <f>COUNTIFS('患者状況一覧（HP掲載）'!$E:$E,'累計グラフ（HP掲載）'!DP$2,[1]患者概要【入力表】!$B:$B,[1]マスタ!$B$4)</f>
        <v>#VALUE!</v>
      </c>
      <c r="DQ11" s="18" t="e">
        <f>COUNTIFS('患者状況一覧（HP掲載）'!$E:$E,'累計グラフ（HP掲載）'!DQ$2,[1]患者概要【入力表】!$B:$B,[1]マスタ!$B$4)</f>
        <v>#VALUE!</v>
      </c>
      <c r="DR11" s="18" t="e">
        <f>COUNTIFS('患者状況一覧（HP掲載）'!$E:$E,'累計グラフ（HP掲載）'!DR$2,[1]患者概要【入力表】!$B:$B,[1]マスタ!$B$4)</f>
        <v>#VALUE!</v>
      </c>
      <c r="DS11" s="18" t="e">
        <f>COUNTIFS('患者状況一覧（HP掲載）'!$E:$E,'累計グラフ（HP掲載）'!DS$2,[1]患者概要【入力表】!$B:$B,[1]マスタ!$B$4)</f>
        <v>#VALUE!</v>
      </c>
      <c r="DT11" s="18" t="e">
        <f>COUNTIFS('患者状況一覧（HP掲載）'!$E:$E,'累計グラフ（HP掲載）'!DT$2,[1]患者概要【入力表】!$B:$B,[1]マスタ!$B$4)</f>
        <v>#VALUE!</v>
      </c>
      <c r="DU11" s="18" t="e">
        <f>COUNTIFS('患者状況一覧（HP掲載）'!$E:$E,'累計グラフ（HP掲載）'!DU$2,[1]患者概要【入力表】!$B:$B,[1]マスタ!$B$4)</f>
        <v>#VALUE!</v>
      </c>
      <c r="DV11" s="18" t="e">
        <f>COUNTIFS('患者状況一覧（HP掲載）'!$E:$E,'累計グラフ（HP掲載）'!DV$2,[1]患者概要【入力表】!$B:$B,[1]マスタ!$B$4)</f>
        <v>#VALUE!</v>
      </c>
      <c r="DW11" s="18" t="e">
        <f>COUNTIFS('患者状況一覧（HP掲載）'!$E:$E,'累計グラフ（HP掲載）'!DW$2,[1]患者概要【入力表】!$B:$B,[1]マスタ!$B$4)</f>
        <v>#VALUE!</v>
      </c>
      <c r="DX11" s="18" t="e">
        <f>COUNTIFS('患者状況一覧（HP掲載）'!$E:$E,'累計グラフ（HP掲載）'!DX$2,[1]患者概要【入力表】!$B:$B,[1]マスタ!$B$4)</f>
        <v>#VALUE!</v>
      </c>
      <c r="DY11" s="18" t="e">
        <f>COUNTIFS('患者状況一覧（HP掲載）'!$E:$E,'累計グラフ（HP掲載）'!DY$2,[1]患者概要【入力表】!$B:$B,[1]マスタ!$B$4)</f>
        <v>#VALUE!</v>
      </c>
      <c r="DZ11" s="18" t="e">
        <f>COUNTIFS('患者状況一覧（HP掲載）'!$E:$E,'累計グラフ（HP掲載）'!DZ$2,[1]患者概要【入力表】!$B:$B,[1]マスタ!$B$4)</f>
        <v>#VALUE!</v>
      </c>
    </row>
    <row r="12" spans="1:130" x14ac:dyDescent="0.4">
      <c r="A12" s="20" t="s">
        <v>13</v>
      </c>
      <c r="B12" s="18" t="e">
        <f>SUBTOTAL(9,F12:TM12)</f>
        <v>#VALUE!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 t="e">
        <f>COUNTIFS([1]患者概要【入力表】!$AE:$AE,'累計グラフ（HP掲載）'!DK$2,[1]患者概要【入力表】!$B:$B,[1]マスタ!$B$4)-'累計グラフ（HP掲載）'!DK13</f>
        <v>#VALUE!</v>
      </c>
      <c r="DL12" s="18" t="e">
        <f>COUNTIFS([1]患者概要【入力表】!$AE:$AE,'累計グラフ（HP掲載）'!DL$2,[1]患者概要【入力表】!$B:$B,[1]マスタ!$B$4)-'累計グラフ（HP掲載）'!DL13</f>
        <v>#VALUE!</v>
      </c>
      <c r="DM12" s="18" t="e">
        <f>COUNTIFS([1]患者概要【入力表】!$AE:$AE,'累計グラフ（HP掲載）'!DM$2,[1]患者概要【入力表】!$B:$B,[1]マスタ!$B$4)-'累計グラフ（HP掲載）'!DM13</f>
        <v>#VALUE!</v>
      </c>
      <c r="DN12" s="18" t="e">
        <f>COUNTIFS([1]患者概要【入力表】!$AE:$AE,'累計グラフ（HP掲載）'!DN$2,[1]患者概要【入力表】!$B:$B,[1]マスタ!$B$4)-'累計グラフ（HP掲載）'!DN13</f>
        <v>#VALUE!</v>
      </c>
      <c r="DO12" s="18" t="e">
        <f>COUNTIFS([1]患者概要【入力表】!$AE:$AE,'累計グラフ（HP掲載）'!DO$2,[1]患者概要【入力表】!$B:$B,[1]マスタ!$B$4)-'累計グラフ（HP掲載）'!DO13</f>
        <v>#VALUE!</v>
      </c>
      <c r="DP12" s="18" t="e">
        <f>COUNTIFS([1]患者概要【入力表】!$AE:$AE,'累計グラフ（HP掲載）'!DP$2,[1]患者概要【入力表】!$B:$B,[1]マスタ!$B$4)-'累計グラフ（HP掲載）'!DP13</f>
        <v>#VALUE!</v>
      </c>
      <c r="DQ12" s="18" t="e">
        <f>COUNTIFS([1]患者概要【入力表】!$AE:$AE,'累計グラフ（HP掲載）'!DQ$2,[1]患者概要【入力表】!$B:$B,[1]マスタ!$B$4)-'累計グラフ（HP掲載）'!DQ13</f>
        <v>#VALUE!</v>
      </c>
      <c r="DR12" s="18" t="e">
        <f>COUNTIFS([1]患者概要【入力表】!$AE:$AE,'累計グラフ（HP掲載）'!DR$2,[1]患者概要【入力表】!$B:$B,[1]マスタ!$B$4)-'累計グラフ（HP掲載）'!DR13</f>
        <v>#VALUE!</v>
      </c>
      <c r="DS12" s="18" t="e">
        <f>COUNTIFS([1]患者概要【入力表】!$AE:$AE,'累計グラフ（HP掲載）'!DS$2,[1]患者概要【入力表】!$B:$B,[1]マスタ!$B$4)-'累計グラフ（HP掲載）'!DS13</f>
        <v>#VALUE!</v>
      </c>
      <c r="DT12" s="18" t="e">
        <f>COUNTIFS([1]患者概要【入力表】!$AE:$AE,'累計グラフ（HP掲載）'!DT$2,[1]患者概要【入力表】!$B:$B,[1]マスタ!$B$4)-'累計グラフ（HP掲載）'!DT13</f>
        <v>#VALUE!</v>
      </c>
      <c r="DU12" s="18" t="e">
        <f>COUNTIFS([1]患者概要【入力表】!$AE:$AE,'累計グラフ（HP掲載）'!DU$2,[1]患者概要【入力表】!$B:$B,[1]マスタ!$B$4)-'累計グラフ（HP掲載）'!DU13</f>
        <v>#VALUE!</v>
      </c>
      <c r="DV12" s="18" t="e">
        <f>COUNTIFS([1]患者概要【入力表】!$AE:$AE,'累計グラフ（HP掲載）'!DV$2,[1]患者概要【入力表】!$B:$B,[1]マスタ!$B$4)-'累計グラフ（HP掲載）'!DV13</f>
        <v>#VALUE!</v>
      </c>
      <c r="DW12" s="18" t="e">
        <f>COUNTIFS([1]患者概要【入力表】!$AE:$AE,'累計グラフ（HP掲載）'!DW$2,[1]患者概要【入力表】!$B:$B,[1]マスタ!$B$4)-'累計グラフ（HP掲載）'!DW13</f>
        <v>#VALUE!</v>
      </c>
      <c r="DX12" s="18" t="e">
        <f>COUNTIFS([1]患者概要【入力表】!$AE:$AE,'累計グラフ（HP掲載）'!DX$2,[1]患者概要【入力表】!$B:$B,[1]マスタ!$B$4)-'累計グラフ（HP掲載）'!DX13</f>
        <v>#VALUE!</v>
      </c>
      <c r="DY12" s="18" t="e">
        <f>COUNTIFS([1]患者概要【入力表】!$AE:$AE,'累計グラフ（HP掲載）'!DY$2,[1]患者概要【入力表】!$B:$B,[1]マスタ!$B$4)-'累計グラフ（HP掲載）'!DY13</f>
        <v>#VALUE!</v>
      </c>
      <c r="DZ12" s="18" t="e">
        <f>COUNTIFS([1]患者概要【入力表】!$AE:$AE,'累計グラフ（HP掲載）'!DZ$2,[1]患者概要【入力表】!$B:$B,[1]マスタ!$B$4)-'累計グラフ（HP掲載）'!DZ13</f>
        <v>#VALUE!</v>
      </c>
    </row>
    <row r="13" spans="1:130" x14ac:dyDescent="0.4">
      <c r="A13" s="20" t="s">
        <v>15</v>
      </c>
      <c r="B13" s="18" t="e">
        <f>SUBTOTAL(9,F13:TM13)</f>
        <v>#VALUE!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 t="e">
        <f>COUNTIFS([1]患者概要【入力表】!$AE:$AE,'累計グラフ（HP掲載）'!DK$2,[1]患者概要【入力表】!$AC:$AC,[1]マスタ!$H$7,[1]患者概要【入力表】!$B:$B,[1]マスタ!$B$4)</f>
        <v>#VALUE!</v>
      </c>
      <c r="DL13" s="18" t="e">
        <f>COUNTIFS([1]患者概要【入力表】!$AE:$AE,'累計グラフ（HP掲載）'!DL$2,[1]患者概要【入力表】!$AC:$AC,[1]マスタ!$H$7,[1]患者概要【入力表】!$B:$B,[1]マスタ!$B$4)</f>
        <v>#VALUE!</v>
      </c>
      <c r="DM13" s="18" t="e">
        <f>COUNTIFS([1]患者概要【入力表】!$AE:$AE,'累計グラフ（HP掲載）'!DM$2,[1]患者概要【入力表】!$AC:$AC,[1]マスタ!$H$7,[1]患者概要【入力表】!$B:$B,[1]マスタ!$B$4)</f>
        <v>#VALUE!</v>
      </c>
      <c r="DN13" s="18" t="e">
        <f>COUNTIFS([1]患者概要【入力表】!$AE:$AE,'累計グラフ（HP掲載）'!DN$2,[1]患者概要【入力表】!$AC:$AC,[1]マスタ!$H$7,[1]患者概要【入力表】!$B:$B,[1]マスタ!$B$4)</f>
        <v>#VALUE!</v>
      </c>
      <c r="DO13" s="18" t="e">
        <f>COUNTIFS([1]患者概要【入力表】!$AE:$AE,'累計グラフ（HP掲載）'!DO$2,[1]患者概要【入力表】!$AC:$AC,[1]マスタ!$H$7,[1]患者概要【入力表】!$B:$B,[1]マスタ!$B$4)</f>
        <v>#VALUE!</v>
      </c>
      <c r="DP13" s="18" t="e">
        <f>COUNTIFS([1]患者概要【入力表】!$AE:$AE,'累計グラフ（HP掲載）'!DP$2,[1]患者概要【入力表】!$AC:$AC,[1]マスタ!$H$7,[1]患者概要【入力表】!$B:$B,[1]マスタ!$B$4)</f>
        <v>#VALUE!</v>
      </c>
      <c r="DQ13" s="18" t="e">
        <f>COUNTIFS([1]患者概要【入力表】!$AE:$AE,'累計グラフ（HP掲載）'!DQ$2,[1]患者概要【入力表】!$AC:$AC,[1]マスタ!$H$7,[1]患者概要【入力表】!$B:$B,[1]マスタ!$B$4)</f>
        <v>#VALUE!</v>
      </c>
      <c r="DR13" s="18" t="e">
        <f>COUNTIFS([1]患者概要【入力表】!$AE:$AE,'累計グラフ（HP掲載）'!DR$2,[1]患者概要【入力表】!$AC:$AC,[1]マスタ!$H$7,[1]患者概要【入力表】!$B:$B,[1]マスタ!$B$4)</f>
        <v>#VALUE!</v>
      </c>
      <c r="DS13" s="18" t="e">
        <f>COUNTIFS([1]患者概要【入力表】!$AE:$AE,'累計グラフ（HP掲載）'!DS$2,[1]患者概要【入力表】!$AC:$AC,[1]マスタ!$H$7,[1]患者概要【入力表】!$B:$B,[1]マスタ!$B$4)</f>
        <v>#VALUE!</v>
      </c>
      <c r="DT13" s="18" t="e">
        <f>COUNTIFS([1]患者概要【入力表】!$AE:$AE,'累計グラフ（HP掲載）'!DT$2,[1]患者概要【入力表】!$AC:$AC,[1]マスタ!$H$7,[1]患者概要【入力表】!$B:$B,[1]マスタ!$B$4)</f>
        <v>#VALUE!</v>
      </c>
      <c r="DU13" s="18" t="e">
        <f>COUNTIFS([1]患者概要【入力表】!$AE:$AE,'累計グラフ（HP掲載）'!DU$2,[1]患者概要【入力表】!$AC:$AC,[1]マスタ!$H$7,[1]患者概要【入力表】!$B:$B,[1]マスタ!$B$4)</f>
        <v>#VALUE!</v>
      </c>
      <c r="DV13" s="18" t="e">
        <f>COUNTIFS([1]患者概要【入力表】!$AE:$AE,'累計グラフ（HP掲載）'!DV$2,[1]患者概要【入力表】!$AC:$AC,[1]マスタ!$H$7,[1]患者概要【入力表】!$B:$B,[1]マスタ!$B$4)</f>
        <v>#VALUE!</v>
      </c>
      <c r="DW13" s="18" t="e">
        <f>COUNTIFS([1]患者概要【入力表】!$AE:$AE,'累計グラフ（HP掲載）'!DW$2,[1]患者概要【入力表】!$AC:$AC,[1]マスタ!$H$7,[1]患者概要【入力表】!$B:$B,[1]マスタ!$B$4)</f>
        <v>#VALUE!</v>
      </c>
      <c r="DX13" s="18" t="e">
        <f>COUNTIFS([1]患者概要【入力表】!$AE:$AE,'累計グラフ（HP掲載）'!DX$2,[1]患者概要【入力表】!$AC:$AC,[1]マスタ!$H$7,[1]患者概要【入力表】!$B:$B,[1]マスタ!$B$4)</f>
        <v>#VALUE!</v>
      </c>
      <c r="DY13" s="18" t="e">
        <f>COUNTIFS([1]患者概要【入力表】!$AE:$AE,'累計グラフ（HP掲載）'!DY$2,[1]患者概要【入力表】!$AC:$AC,[1]マスタ!$H$7,[1]患者概要【入力表】!$B:$B,[1]マスタ!$B$4)</f>
        <v>#VALUE!</v>
      </c>
      <c r="DZ13" s="18" t="e">
        <f>COUNTIFS([1]患者概要【入力表】!$AE:$AE,'累計グラフ（HP掲載）'!DZ$2,[1]患者概要【入力表】!$AC:$AC,[1]マスタ!$H$7,[1]患者概要【入力表】!$B:$B,[1]マスタ!$B$4)</f>
        <v>#VALUE!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66"/>
  <sheetViews>
    <sheetView showGridLines="0" view="pageBreakPreview" topLeftCell="A157" zoomScale="85" zoomScaleNormal="85" zoomScaleSheetLayoutView="85" workbookViewId="0">
      <selection activeCell="D20" sqref="D20:D2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8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18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f ca="1">TODAY()</f>
        <v>43998</v>
      </c>
      <c r="R2" s="43"/>
    </row>
    <row r="3" spans="1:18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</row>
    <row r="4" spans="1:18" x14ac:dyDescent="0.4">
      <c r="A4" s="22">
        <v>43847</v>
      </c>
      <c r="B4">
        <v>0</v>
      </c>
      <c r="C4">
        <v>0</v>
      </c>
      <c r="D4">
        <v>0</v>
      </c>
      <c r="E4">
        <v>0</v>
      </c>
    </row>
    <row r="5" spans="1:18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18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18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18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18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18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18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18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18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18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18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18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0</v>
      </c>
      <c r="C154">
        <v>0</v>
      </c>
      <c r="D154">
        <v>95</v>
      </c>
      <c r="E154">
        <v>88</v>
      </c>
    </row>
    <row r="155" spans="1:5" x14ac:dyDescent="0.4">
      <c r="A155" s="22">
        <v>44001</v>
      </c>
      <c r="B155">
        <v>0</v>
      </c>
      <c r="C155">
        <v>0</v>
      </c>
      <c r="D155">
        <v>95</v>
      </c>
      <c r="E155">
        <v>88</v>
      </c>
    </row>
    <row r="156" spans="1:5" x14ac:dyDescent="0.4">
      <c r="A156" s="22">
        <v>44002</v>
      </c>
      <c r="B156">
        <v>0</v>
      </c>
      <c r="C156">
        <v>0</v>
      </c>
      <c r="D156">
        <v>95</v>
      </c>
      <c r="E156">
        <v>88</v>
      </c>
    </row>
    <row r="157" spans="1:5" x14ac:dyDescent="0.4">
      <c r="A157" s="22">
        <v>44003</v>
      </c>
      <c r="B157">
        <v>0</v>
      </c>
      <c r="C157">
        <v>0</v>
      </c>
      <c r="D157">
        <v>95</v>
      </c>
      <c r="E157">
        <v>88</v>
      </c>
    </row>
    <row r="158" spans="1:5" x14ac:dyDescent="0.4">
      <c r="A158" s="22">
        <v>44004</v>
      </c>
      <c r="B158">
        <v>0</v>
      </c>
      <c r="C158">
        <v>0</v>
      </c>
      <c r="D158">
        <v>95</v>
      </c>
      <c r="E158">
        <v>88</v>
      </c>
    </row>
    <row r="159" spans="1:5" x14ac:dyDescent="0.4">
      <c r="A159" s="22">
        <v>44005</v>
      </c>
      <c r="B159">
        <v>0</v>
      </c>
      <c r="C159">
        <v>0</v>
      </c>
      <c r="D159">
        <v>95</v>
      </c>
      <c r="E159">
        <v>88</v>
      </c>
    </row>
    <row r="160" spans="1:5" x14ac:dyDescent="0.4">
      <c r="A160" s="22">
        <v>44006</v>
      </c>
      <c r="B160">
        <v>0</v>
      </c>
      <c r="C160">
        <v>0</v>
      </c>
      <c r="D160">
        <v>95</v>
      </c>
      <c r="E160">
        <v>88</v>
      </c>
    </row>
    <row r="161" spans="1:5" x14ac:dyDescent="0.4">
      <c r="A161" s="22">
        <v>44007</v>
      </c>
      <c r="B161">
        <v>0</v>
      </c>
      <c r="C161">
        <v>0</v>
      </c>
      <c r="D161">
        <v>95</v>
      </c>
      <c r="E161">
        <v>88</v>
      </c>
    </row>
    <row r="162" spans="1:5" x14ac:dyDescent="0.4">
      <c r="A162" s="22">
        <v>44008</v>
      </c>
      <c r="B162">
        <v>0</v>
      </c>
      <c r="C162">
        <v>0</v>
      </c>
      <c r="D162">
        <v>95</v>
      </c>
      <c r="E162">
        <v>88</v>
      </c>
    </row>
    <row r="163" spans="1:5" x14ac:dyDescent="0.4">
      <c r="A163" s="22">
        <v>44009</v>
      </c>
      <c r="B163">
        <v>0</v>
      </c>
      <c r="C163">
        <v>0</v>
      </c>
      <c r="D163">
        <v>95</v>
      </c>
      <c r="E163">
        <v>88</v>
      </c>
    </row>
    <row r="164" spans="1:5" x14ac:dyDescent="0.4">
      <c r="A164" s="22">
        <v>44010</v>
      </c>
      <c r="B164">
        <v>0</v>
      </c>
      <c r="C164">
        <v>0</v>
      </c>
      <c r="D164">
        <v>95</v>
      </c>
      <c r="E164">
        <v>88</v>
      </c>
    </row>
    <row r="165" spans="1:5" x14ac:dyDescent="0.4">
      <c r="A165" s="22">
        <v>44011</v>
      </c>
      <c r="B165">
        <v>0</v>
      </c>
      <c r="C165">
        <v>0</v>
      </c>
      <c r="D165">
        <v>95</v>
      </c>
      <c r="E165">
        <v>88</v>
      </c>
    </row>
    <row r="166" spans="1:5" x14ac:dyDescent="0.4">
      <c r="A166" s="22">
        <v>44012</v>
      </c>
      <c r="B166">
        <v>0</v>
      </c>
      <c r="C166">
        <v>0</v>
      </c>
      <c r="D166">
        <v>95</v>
      </c>
      <c r="E166">
        <v>88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showGridLines="0" tabSelected="1" topLeftCell="A22" zoomScale="85" zoomScaleNormal="85" zoomScaleSheetLayoutView="100" workbookViewId="0">
      <selection activeCell="M5" sqref="M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f ca="1">TODAY()</f>
        <v>43998</v>
      </c>
      <c r="I2" s="47"/>
      <c r="J2" s="47"/>
    </row>
    <row r="4" spans="1:18" ht="24.75" customHeight="1" x14ac:dyDescent="0.4">
      <c r="A4" t="s">
        <v>27</v>
      </c>
    </row>
    <row r="5" spans="1:18" ht="33.75" customHeight="1" x14ac:dyDescent="0.4">
      <c r="B5" s="48"/>
      <c r="C5" s="48"/>
      <c r="D5" s="25" t="s">
        <v>28</v>
      </c>
      <c r="E5" s="26" t="s">
        <v>29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30</v>
      </c>
      <c r="C6" s="48"/>
      <c r="D6" s="27">
        <v>88</v>
      </c>
      <c r="E6" s="27">
        <v>8</v>
      </c>
      <c r="F6" s="27">
        <v>96</v>
      </c>
      <c r="P6" s="48" t="s">
        <v>30</v>
      </c>
      <c r="Q6" s="48"/>
      <c r="R6" s="28">
        <f>F6</f>
        <v>96</v>
      </c>
    </row>
    <row r="7" spans="1:18" ht="24.75" customHeight="1" x14ac:dyDescent="0.4">
      <c r="B7" s="44" t="s">
        <v>31</v>
      </c>
      <c r="C7" s="29" t="s">
        <v>32</v>
      </c>
      <c r="D7" s="27">
        <v>0</v>
      </c>
      <c r="E7" s="27">
        <v>0</v>
      </c>
      <c r="F7" s="27">
        <v>0</v>
      </c>
      <c r="P7" s="44" t="s">
        <v>31</v>
      </c>
      <c r="Q7" s="29" t="s">
        <v>32</v>
      </c>
      <c r="R7" s="28">
        <f t="shared" ref="R7:R12" si="0">F7</f>
        <v>0</v>
      </c>
    </row>
    <row r="8" spans="1:18" ht="24.75" customHeight="1" x14ac:dyDescent="0.4">
      <c r="B8" s="44"/>
      <c r="C8" s="29" t="s">
        <v>33</v>
      </c>
      <c r="D8" s="27">
        <v>0</v>
      </c>
      <c r="E8" s="27">
        <v>5</v>
      </c>
      <c r="F8" s="27">
        <v>5</v>
      </c>
      <c r="P8" s="44"/>
      <c r="Q8" s="29" t="s">
        <v>33</v>
      </c>
      <c r="R8" s="28">
        <f t="shared" si="0"/>
        <v>5</v>
      </c>
    </row>
    <row r="9" spans="1:18" ht="24.75" customHeight="1" x14ac:dyDescent="0.4">
      <c r="B9" s="44"/>
      <c r="C9" s="30" t="s">
        <v>34</v>
      </c>
      <c r="D9" s="27">
        <v>0</v>
      </c>
      <c r="E9" s="27">
        <v>0</v>
      </c>
      <c r="F9" s="27">
        <v>0</v>
      </c>
      <c r="P9" s="44"/>
      <c r="Q9" s="30" t="s">
        <v>34</v>
      </c>
      <c r="R9" s="28">
        <f t="shared" si="0"/>
        <v>0</v>
      </c>
    </row>
    <row r="10" spans="1:18" ht="24.75" customHeight="1" x14ac:dyDescent="0.4">
      <c r="B10" s="44"/>
      <c r="C10" s="29" t="s">
        <v>35</v>
      </c>
      <c r="D10" s="27">
        <v>0</v>
      </c>
      <c r="E10" s="27">
        <v>0</v>
      </c>
      <c r="F10" s="27">
        <v>0</v>
      </c>
      <c r="P10" s="44"/>
      <c r="Q10" s="29" t="s">
        <v>35</v>
      </c>
      <c r="R10" s="28">
        <f t="shared" si="0"/>
        <v>0</v>
      </c>
    </row>
    <row r="11" spans="1:18" ht="24.75" customHeight="1" x14ac:dyDescent="0.4">
      <c r="B11" s="44"/>
      <c r="C11" s="30" t="s">
        <v>36</v>
      </c>
      <c r="D11" s="27">
        <v>87</v>
      </c>
      <c r="E11" s="27">
        <v>3</v>
      </c>
      <c r="F11" s="27">
        <v>90</v>
      </c>
      <c r="P11" s="44"/>
      <c r="Q11" s="30" t="s">
        <v>37</v>
      </c>
      <c r="R11" s="28">
        <f t="shared" si="0"/>
        <v>90</v>
      </c>
    </row>
    <row r="12" spans="1:18" ht="24.75" customHeight="1" x14ac:dyDescent="0.4">
      <c r="B12" s="44"/>
      <c r="C12" s="30" t="s">
        <v>38</v>
      </c>
      <c r="D12" s="27">
        <v>1</v>
      </c>
      <c r="E12" s="27">
        <v>0</v>
      </c>
      <c r="F12" s="27">
        <v>1</v>
      </c>
      <c r="P12" s="44"/>
      <c r="Q12" s="30" t="s">
        <v>38</v>
      </c>
      <c r="R12" s="28">
        <f t="shared" si="0"/>
        <v>1</v>
      </c>
    </row>
    <row r="13" spans="1:18" x14ac:dyDescent="0.4">
      <c r="B13" s="31" t="s">
        <v>39</v>
      </c>
      <c r="C13" s="32"/>
      <c r="D13" s="33"/>
      <c r="F13" s="34"/>
    </row>
    <row r="14" spans="1:18" x14ac:dyDescent="0.4">
      <c r="B14" s="35"/>
      <c r="C14" s="36" t="str">
        <f>"感染症指定医療機関（７病院）："&amp;'[1]概要票（非公表）'!G11&amp;"人"</f>
        <v>感染症指定医療機関（７病院）：0人</v>
      </c>
      <c r="D14" s="33"/>
      <c r="E14" s="32"/>
      <c r="F14" s="33"/>
    </row>
    <row r="15" spans="1:18" x14ac:dyDescent="0.4">
      <c r="B15" s="35"/>
      <c r="C15" s="36" t="str">
        <f>"入院協力医療機関（１３病院）："&amp;'[1]概要票（非公表）'!G27&amp;"人"</f>
        <v>入院協力医療機関（１３病院）：0人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40</v>
      </c>
    </row>
    <row r="19" spans="1:14" ht="24.75" customHeight="1" x14ac:dyDescent="0.4">
      <c r="B19" s="30"/>
      <c r="C19" s="30"/>
      <c r="D19" s="25" t="s">
        <v>41</v>
      </c>
    </row>
    <row r="20" spans="1:14" ht="24.75" customHeight="1" x14ac:dyDescent="0.4">
      <c r="B20" s="44" t="s">
        <v>42</v>
      </c>
      <c r="C20" s="30" t="str">
        <f>N20&amp;"保健所管内"</f>
        <v>仙南保健所管内</v>
      </c>
      <c r="D20" s="27">
        <v>0</v>
      </c>
      <c r="N20" s="30" t="s">
        <v>43</v>
      </c>
    </row>
    <row r="21" spans="1:14" ht="24.75" customHeight="1" x14ac:dyDescent="0.4">
      <c r="B21" s="44"/>
      <c r="C21" s="30" t="str">
        <f t="shared" ref="C21:C26" si="1">N21&amp;"保健所管内"</f>
        <v>塩釜保健所管内</v>
      </c>
      <c r="D21" s="27">
        <v>13</v>
      </c>
      <c r="N21" s="30" t="s">
        <v>44</v>
      </c>
    </row>
    <row r="22" spans="1:14" ht="24.75" customHeight="1" x14ac:dyDescent="0.4">
      <c r="B22" s="44"/>
      <c r="C22" s="30" t="str">
        <f t="shared" si="1"/>
        <v>大崎保健所管内</v>
      </c>
      <c r="D22" s="27">
        <v>9</v>
      </c>
      <c r="N22" s="30" t="s">
        <v>45</v>
      </c>
    </row>
    <row r="23" spans="1:14" ht="24.75" customHeight="1" x14ac:dyDescent="0.4">
      <c r="B23" s="44"/>
      <c r="C23" s="30" t="str">
        <f t="shared" si="1"/>
        <v>栗原保健所管内</v>
      </c>
      <c r="D23" s="27">
        <v>0</v>
      </c>
      <c r="N23" s="30" t="s">
        <v>46</v>
      </c>
    </row>
    <row r="24" spans="1:14" ht="24.75" customHeight="1" x14ac:dyDescent="0.4">
      <c r="B24" s="44"/>
      <c r="C24" s="30" t="str">
        <f t="shared" si="1"/>
        <v>登米保健所管内</v>
      </c>
      <c r="D24" s="27">
        <v>0</v>
      </c>
      <c r="N24" s="30" t="s">
        <v>47</v>
      </c>
    </row>
    <row r="25" spans="1:14" ht="24.75" customHeight="1" x14ac:dyDescent="0.4">
      <c r="B25" s="44"/>
      <c r="C25" s="30" t="str">
        <f t="shared" si="1"/>
        <v>石巻保健所管内</v>
      </c>
      <c r="D25" s="27">
        <v>0</v>
      </c>
      <c r="N25" s="30" t="s">
        <v>48</v>
      </c>
    </row>
    <row r="26" spans="1:14" ht="24.75" customHeight="1" x14ac:dyDescent="0.4">
      <c r="B26" s="44"/>
      <c r="C26" s="30" t="str">
        <f t="shared" si="1"/>
        <v>気仙沼保健所管内</v>
      </c>
      <c r="D26" s="27">
        <v>1</v>
      </c>
      <c r="N26" s="30" t="s">
        <v>49</v>
      </c>
    </row>
    <row r="27" spans="1:14" ht="24.75" customHeight="1" x14ac:dyDescent="0.4">
      <c r="B27" s="37"/>
      <c r="C27" s="38" t="s">
        <v>50</v>
      </c>
      <c r="D27" s="27">
        <v>64</v>
      </c>
      <c r="N27" s="39">
        <f>D21+D27</f>
        <v>77</v>
      </c>
    </row>
    <row r="28" spans="1:14" ht="24.75" customHeight="1" x14ac:dyDescent="0.4">
      <c r="B28" s="37"/>
      <c r="C28" s="38" t="s">
        <v>51</v>
      </c>
      <c r="D28" s="27">
        <v>1</v>
      </c>
      <c r="N28" t="str">
        <f>"うち塩釜："&amp;D21&amp;"人"</f>
        <v>うち塩釜：13人</v>
      </c>
    </row>
    <row r="29" spans="1:14" ht="19.5" x14ac:dyDescent="0.4">
      <c r="B29" s="37"/>
      <c r="C29" s="38" t="s">
        <v>52</v>
      </c>
      <c r="D29" s="27">
        <v>88</v>
      </c>
      <c r="N29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2020-06-16T01:48:21Z</cp:lastPrinted>
  <dcterms:created xsi:type="dcterms:W3CDTF">2020-06-16T01:43:55Z</dcterms:created>
  <dcterms:modified xsi:type="dcterms:W3CDTF">2020-06-16T02:09:06Z</dcterms:modified>
</cp:coreProperties>
</file>