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n\Desktop\M1 IREF\semestre 2\theorie financiere\"/>
    </mc:Choice>
  </mc:AlternateContent>
  <xr:revisionPtr revIDLastSave="0" documentId="13_ncr:1_{5B89ABA4-1B6F-4076-92B2-942D3F0BA3D5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Data" sheetId="1" r:id="rId1"/>
    <sheet name="TB" sheetId="5" r:id="rId2"/>
    <sheet name="Q1" sheetId="3" r:id="rId3"/>
    <sheet name="Q2" sheetId="4" r:id="rId4"/>
    <sheet name="Q3-4" sheetId="6" r:id="rId5"/>
  </sheets>
  <definedNames>
    <definedName name="r_Disney">'Q1'!$B$4:$B$64</definedName>
    <definedName name="r_exed_Disney">'Q2'!$B$4:$B$64</definedName>
    <definedName name="r_exed_S_P500">'Q2'!$C$4:$C$64</definedName>
    <definedName name="r_S_P500">'Q1'!$C$4:$C$64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6" l="1"/>
  <c r="F4" i="6"/>
  <c r="B4" i="6"/>
  <c r="C65" i="4"/>
  <c r="B65" i="4"/>
  <c r="C65" i="3"/>
  <c r="B65" i="3"/>
  <c r="C62" i="5"/>
  <c r="B6" i="4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2" i="5"/>
  <c r="C6" i="3"/>
  <c r="C6" i="4"/>
  <c r="C7" i="3"/>
  <c r="C7" i="4"/>
  <c r="C8" i="3"/>
  <c r="C8" i="4"/>
  <c r="C9" i="3"/>
  <c r="C9" i="4"/>
  <c r="C10" i="3"/>
  <c r="C10" i="4"/>
  <c r="C11" i="3"/>
  <c r="C11" i="4"/>
  <c r="C12" i="3"/>
  <c r="C12" i="4"/>
  <c r="C13" i="3"/>
  <c r="C13" i="4"/>
  <c r="C14" i="3"/>
  <c r="C14" i="4"/>
  <c r="C15" i="3"/>
  <c r="C15" i="4"/>
  <c r="C16" i="3"/>
  <c r="C16" i="4"/>
  <c r="C17" i="3"/>
  <c r="C17" i="4"/>
  <c r="C18" i="3"/>
  <c r="C18" i="4"/>
  <c r="C19" i="3"/>
  <c r="C19" i="4"/>
  <c r="C20" i="3"/>
  <c r="C20" i="4"/>
  <c r="C21" i="3"/>
  <c r="C21" i="4"/>
  <c r="C22" i="3"/>
  <c r="C22" i="4"/>
  <c r="C23" i="3"/>
  <c r="C23" i="4"/>
  <c r="C24" i="3"/>
  <c r="C24" i="4"/>
  <c r="C25" i="3"/>
  <c r="C25" i="4"/>
  <c r="C26" i="3"/>
  <c r="C26" i="4"/>
  <c r="C27" i="3"/>
  <c r="C27" i="4"/>
  <c r="C28" i="3"/>
  <c r="C28" i="4"/>
  <c r="C29" i="3"/>
  <c r="C29" i="4"/>
  <c r="C30" i="3"/>
  <c r="C30" i="4"/>
  <c r="C31" i="3"/>
  <c r="C31" i="4"/>
  <c r="C32" i="3"/>
  <c r="C32" i="4"/>
  <c r="C33" i="3"/>
  <c r="C33" i="4"/>
  <c r="C34" i="3"/>
  <c r="C34" i="4"/>
  <c r="C35" i="3"/>
  <c r="C35" i="4"/>
  <c r="C36" i="3"/>
  <c r="C36" i="4"/>
  <c r="C37" i="3"/>
  <c r="C37" i="4"/>
  <c r="C38" i="3"/>
  <c r="C38" i="4"/>
  <c r="C39" i="3"/>
  <c r="C39" i="4"/>
  <c r="C40" i="3"/>
  <c r="C40" i="4"/>
  <c r="C41" i="3"/>
  <c r="C41" i="4"/>
  <c r="C42" i="3"/>
  <c r="C42" i="4"/>
  <c r="C43" i="3"/>
  <c r="C43" i="4"/>
  <c r="C44" i="3"/>
  <c r="C44" i="4"/>
  <c r="C45" i="3"/>
  <c r="C45" i="4"/>
  <c r="C46" i="3"/>
  <c r="C46" i="4"/>
  <c r="C47" i="3"/>
  <c r="C47" i="4"/>
  <c r="C48" i="3"/>
  <c r="C48" i="4"/>
  <c r="C49" i="3"/>
  <c r="C49" i="4"/>
  <c r="C50" i="3"/>
  <c r="C50" i="4"/>
  <c r="C51" i="3"/>
  <c r="C51" i="4"/>
  <c r="C52" i="3"/>
  <c r="C52" i="4"/>
  <c r="C53" i="3"/>
  <c r="C53" i="4"/>
  <c r="C54" i="3"/>
  <c r="C54" i="4"/>
  <c r="C55" i="3"/>
  <c r="C55" i="4"/>
  <c r="C56" i="3"/>
  <c r="C56" i="4"/>
  <c r="C57" i="3"/>
  <c r="C57" i="4"/>
  <c r="C58" i="3"/>
  <c r="C58" i="4"/>
  <c r="C59" i="3"/>
  <c r="C59" i="4"/>
  <c r="C60" i="3"/>
  <c r="C60" i="4"/>
  <c r="C61" i="3"/>
  <c r="C61" i="4"/>
  <c r="C62" i="3"/>
  <c r="C62" i="4"/>
  <c r="C63" i="3"/>
  <c r="C63" i="4"/>
  <c r="C64" i="3"/>
  <c r="C64" i="4"/>
  <c r="B7" i="3"/>
  <c r="B7" i="4"/>
  <c r="B8" i="3"/>
  <c r="B8" i="4"/>
  <c r="B9" i="3"/>
  <c r="B9" i="4"/>
  <c r="B10" i="3"/>
  <c r="B10" i="4"/>
  <c r="B11" i="3"/>
  <c r="B11" i="4"/>
  <c r="B12" i="3"/>
  <c r="B12" i="4"/>
  <c r="B13" i="3"/>
  <c r="B13" i="4"/>
  <c r="B14" i="3"/>
  <c r="B14" i="4"/>
  <c r="B15" i="3"/>
  <c r="B15" i="4"/>
  <c r="B16" i="3"/>
  <c r="B16" i="4"/>
  <c r="B17" i="3"/>
  <c r="B17" i="4"/>
  <c r="B18" i="3"/>
  <c r="B18" i="4"/>
  <c r="B19" i="3"/>
  <c r="B19" i="4"/>
  <c r="B20" i="3"/>
  <c r="B20" i="4"/>
  <c r="B21" i="3"/>
  <c r="B21" i="4"/>
  <c r="B22" i="3"/>
  <c r="B22" i="4"/>
  <c r="B23" i="3"/>
  <c r="B23" i="4"/>
  <c r="B24" i="3"/>
  <c r="B24" i="4"/>
  <c r="B25" i="3"/>
  <c r="B25" i="4"/>
  <c r="B26" i="3"/>
  <c r="B26" i="4"/>
  <c r="B27" i="3"/>
  <c r="B27" i="4"/>
  <c r="B28" i="3"/>
  <c r="B28" i="4"/>
  <c r="B29" i="3"/>
  <c r="B29" i="4"/>
  <c r="B30" i="3"/>
  <c r="B30" i="4"/>
  <c r="B31" i="3"/>
  <c r="B31" i="4"/>
  <c r="B32" i="3"/>
  <c r="B32" i="4"/>
  <c r="B33" i="3"/>
  <c r="B33" i="4"/>
  <c r="B34" i="3"/>
  <c r="B34" i="4"/>
  <c r="B35" i="3"/>
  <c r="B35" i="4"/>
  <c r="B36" i="3"/>
  <c r="B36" i="4"/>
  <c r="B37" i="3"/>
  <c r="B37" i="4"/>
  <c r="B38" i="3"/>
  <c r="B38" i="4"/>
  <c r="B39" i="3"/>
  <c r="B39" i="4"/>
  <c r="B40" i="3"/>
  <c r="B40" i="4"/>
  <c r="B41" i="3"/>
  <c r="B41" i="4"/>
  <c r="B42" i="3"/>
  <c r="B42" i="4"/>
  <c r="B43" i="3"/>
  <c r="B43" i="4"/>
  <c r="B44" i="3"/>
  <c r="B44" i="4"/>
  <c r="B45" i="3"/>
  <c r="B45" i="4"/>
  <c r="B46" i="3"/>
  <c r="B46" i="4"/>
  <c r="B47" i="3"/>
  <c r="B47" i="4"/>
  <c r="B48" i="3"/>
  <c r="B48" i="4"/>
  <c r="B49" i="3"/>
  <c r="B49" i="4"/>
  <c r="B50" i="3"/>
  <c r="B50" i="4"/>
  <c r="B51" i="3"/>
  <c r="B51" i="4"/>
  <c r="B52" i="3"/>
  <c r="B52" i="4"/>
  <c r="B53" i="3"/>
  <c r="B53" i="4"/>
  <c r="B54" i="3"/>
  <c r="B54" i="4"/>
  <c r="B55" i="3"/>
  <c r="B55" i="4"/>
  <c r="B56" i="3"/>
  <c r="B56" i="4"/>
  <c r="B57" i="3"/>
  <c r="B57" i="4"/>
  <c r="B58" i="3"/>
  <c r="B58" i="4"/>
  <c r="B59" i="3"/>
  <c r="B59" i="4"/>
  <c r="B60" i="3"/>
  <c r="B60" i="4"/>
  <c r="B61" i="3"/>
  <c r="B61" i="4"/>
  <c r="B62" i="3"/>
  <c r="B62" i="4"/>
  <c r="B63" i="3"/>
  <c r="B63" i="4"/>
  <c r="B64" i="3"/>
  <c r="B64" i="4"/>
  <c r="B6" i="3"/>
</calcChain>
</file>

<file path=xl/sharedStrings.xml><?xml version="1.0" encoding="utf-8"?>
<sst xmlns="http://schemas.openxmlformats.org/spreadsheetml/2006/main" count="22" uniqueCount="19">
  <si>
    <t>Date</t>
  </si>
  <si>
    <t>Disney</t>
  </si>
  <si>
    <t>S&amp;P500</t>
  </si>
  <si>
    <t xml:space="preserve"> </t>
  </si>
  <si>
    <t>r_Disney</t>
  </si>
  <si>
    <t>r_S&amp;P500</t>
  </si>
  <si>
    <t>T-Bills</t>
  </si>
  <si>
    <t>T-Bills_mensuel</t>
  </si>
  <si>
    <t>r_exed_Disney</t>
  </si>
  <si>
    <t>r_exed_S&amp;P500</t>
  </si>
  <si>
    <t>QUESTION 2</t>
  </si>
  <si>
    <t>QUESTION 1</t>
  </si>
  <si>
    <t>Rentabilités mensuelles</t>
  </si>
  <si>
    <t xml:space="preserve">Rentabilités excédentaires mensuelles </t>
  </si>
  <si>
    <t>QUESTION 3 ET 4</t>
  </si>
  <si>
    <t>Calcule du bêta et de l’alpha de Disney</t>
  </si>
  <si>
    <t xml:space="preserve">Alpha de Disney  </t>
  </si>
  <si>
    <t xml:space="preserve">Bêta de Disney avec formule vue en cours </t>
  </si>
  <si>
    <t>Bêta de Disney avec fonction pente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</si>
</sst>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00%"/>
    <numFmt numFmtId="166" formatCode="0.0000%"/>
    <numFmt numFmtId="167" formatCode="0.0000"/>
  </numFmts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4" tint="-0.499984740745262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indexed="64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6" applyNumberFormat="0" applyAlignment="0" applyProtection="0"/>
    <xf numFmtId="0" fontId="12" fillId="9" borderId="7" applyNumberFormat="0" applyAlignment="0" applyProtection="0"/>
    <xf numFmtId="0" fontId="13" fillId="9" borderId="6" applyNumberFormat="0" applyAlignment="0" applyProtection="0"/>
    <xf numFmtId="0" fontId="14" fillId="0" borderId="8" applyNumberFormat="0" applyFill="0" applyAlignment="0" applyProtection="0"/>
    <xf numFmtId="0" fontId="1" fillId="10" borderId="9" applyNumberFormat="0" applyAlignment="0" applyProtection="0"/>
    <xf numFmtId="0" fontId="15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9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0" fillId="3" borderId="0" xfId="0" applyNumberFormat="1" applyFill="1"/>
    <xf numFmtId="0" fontId="1" fillId="4" borderId="2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65" fontId="3" fillId="0" borderId="0" xfId="1" applyNumberFormat="1" applyFont="1"/>
    <xf numFmtId="166" fontId="1" fillId="2" borderId="1" xfId="1" applyNumberFormat="1" applyFont="1" applyFill="1" applyBorder="1" applyAlignment="1">
      <alignment horizontal="center" vertical="top"/>
    </xf>
    <xf numFmtId="10" fontId="19" fillId="0" borderId="0" xfId="1" applyNumberFormat="1" applyFont="1"/>
    <xf numFmtId="166" fontId="0" fillId="0" borderId="0" xfId="1" applyNumberFormat="1" applyFont="1"/>
    <xf numFmtId="10" fontId="0" fillId="0" borderId="0" xfId="1" applyNumberFormat="1" applyFont="1"/>
    <xf numFmtId="166" fontId="1" fillId="4" borderId="1" xfId="1" applyNumberFormat="1" applyFont="1" applyFill="1" applyBorder="1" applyAlignment="1">
      <alignment horizontal="center" vertical="top"/>
    </xf>
    <xf numFmtId="0" fontId="21" fillId="0" borderId="0" xfId="0" applyFont="1"/>
    <xf numFmtId="166" fontId="1" fillId="4" borderId="2" xfId="1" applyNumberFormat="1" applyFont="1" applyFill="1" applyBorder="1" applyAlignment="1">
      <alignment horizontal="center" vertical="top"/>
    </xf>
    <xf numFmtId="0" fontId="20" fillId="0" borderId="0" xfId="0" applyFont="1"/>
    <xf numFmtId="10" fontId="1" fillId="2" borderId="1" xfId="1" applyNumberFormat="1" applyFont="1" applyFill="1" applyBorder="1" applyAlignment="1">
      <alignment horizontal="center" vertical="top"/>
    </xf>
    <xf numFmtId="166" fontId="3" fillId="0" borderId="0" xfId="1" applyNumberFormat="1" applyFont="1"/>
    <xf numFmtId="0" fontId="3" fillId="0" borderId="12" xfId="1" applyNumberFormat="1" applyFont="1" applyBorder="1"/>
    <xf numFmtId="0" fontId="3" fillId="0" borderId="15" xfId="1" applyNumberFormat="1" applyFont="1" applyBorder="1"/>
    <xf numFmtId="167" fontId="0" fillId="0" borderId="0" xfId="0" applyNumberFormat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4" borderId="13" xfId="0" applyFont="1" applyFill="1" applyBorder="1" applyAlignment="1">
      <alignment horizontal="left" vertical="top"/>
    </xf>
    <xf numFmtId="0" fontId="1" fillId="4" borderId="14" xfId="0" applyFont="1" applyFill="1" applyBorder="1" applyAlignment="1">
      <alignment horizontal="left" vertical="top"/>
    </xf>
    <xf numFmtId="0" fontId="1" fillId="4" borderId="16" xfId="0" applyFont="1" applyFill="1" applyBorder="1" applyAlignment="1">
      <alignment horizontal="left" vertical="top"/>
    </xf>
    <xf numFmtId="0" fontId="3" fillId="0" borderId="17" xfId="1" applyNumberFormat="1" applyFont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707F0B7F-589F-4E3F-B9B6-7535252F9A53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Rentabilit</a:t>
            </a:r>
            <a:r>
              <a:rPr lang="fr-FR" sz="1600" b="1"/>
              <a:t>é</a:t>
            </a:r>
            <a:r>
              <a:rPr lang="en-US" sz="1600" b="1"/>
              <a:t>s exc</a:t>
            </a:r>
            <a:r>
              <a:rPr lang="fr-FR" sz="1600" b="1"/>
              <a:t>é</a:t>
            </a:r>
            <a:r>
              <a:rPr lang="en-US" sz="1600" b="1"/>
              <a:t>dentaires mensuelles de </a:t>
            </a:r>
            <a:r>
              <a:rPr lang="fr-FR" sz="1600" b="1"/>
              <a:t>Disney</a:t>
            </a:r>
            <a:r>
              <a:rPr lang="en-US" sz="1600" b="1"/>
              <a:t> et </a:t>
            </a:r>
            <a:r>
              <a:rPr lang="fr-FR" sz="1600" b="1"/>
              <a:t>S&amp;P500</a:t>
            </a:r>
            <a:r>
              <a:rPr lang="en-US" sz="1600" b="1"/>
              <a:t> sur</a:t>
            </a:r>
            <a:r>
              <a:rPr lang="fr-FR" sz="1600" b="1"/>
              <a:t> la</a:t>
            </a:r>
            <a:r>
              <a:rPr lang="en-US" sz="1600" b="1"/>
              <a:t> </a:t>
            </a:r>
            <a:r>
              <a:rPr lang="fr-FR" sz="1600" b="1"/>
              <a:t>période</a:t>
            </a:r>
            <a:r>
              <a:rPr lang="en-US" sz="1600" b="1"/>
              <a:t> 20</a:t>
            </a:r>
            <a:r>
              <a:rPr lang="fr-FR" sz="1600" b="1"/>
              <a:t>20</a:t>
            </a:r>
            <a:r>
              <a:rPr lang="en-US" sz="1600" b="1"/>
              <a:t>-202</a:t>
            </a:r>
            <a:r>
              <a:rPr lang="fr-FR" sz="1600" b="1"/>
              <a:t>5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874102185214302E-2"/>
          <c:y val="0.20019188410776023"/>
          <c:w val="0.87674848014620232"/>
          <c:h val="0.6831922431236193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>
                    <a:lumMod val="50000"/>
                    <a:alpha val="87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730254248799142"/>
                  <c:y val="3.2336788970165546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>
                        <a:solidFill>
                          <a:schemeClr val="accent4">
                            <a:lumMod val="50000"/>
                          </a:schemeClr>
                        </a:solidFill>
                      </a:rPr>
                      <a:t>y = 1,419x - 0,0145</a:t>
                    </a:r>
                    <a:br>
                      <a:rPr lang="en-US" b="1" baseline="0">
                        <a:solidFill>
                          <a:schemeClr val="accent4">
                            <a:lumMod val="50000"/>
                          </a:schemeClr>
                        </a:solidFill>
                      </a:rPr>
                    </a:br>
                    <a:r>
                      <a:rPr lang="en-US" b="1" baseline="0">
                        <a:solidFill>
                          <a:schemeClr val="accent4">
                            <a:lumMod val="50000"/>
                          </a:schemeClr>
                        </a:solidFill>
                      </a:rPr>
                      <a:t>R² = 0,5089</a:t>
                    </a:r>
                    <a:endParaRPr lang="en-US" b="1">
                      <a:solidFill>
                        <a:schemeClr val="accent4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'Q2'!$B$6:$B$65</c:f>
              <c:numCache>
                <c:formatCode>0.0000%</c:formatCode>
                <c:ptCount val="60"/>
                <c:pt idx="0">
                  <c:v>-0.17916218796183628</c:v>
                </c:pt>
                <c:pt idx="1">
                  <c:v>0.11932355767723986</c:v>
                </c:pt>
                <c:pt idx="2">
                  <c:v>8.4362991259056774E-2</c:v>
                </c:pt>
                <c:pt idx="3">
                  <c:v>-4.9602279854320988E-2</c:v>
                </c:pt>
                <c:pt idx="4">
                  <c:v>4.8453524870528841E-2</c:v>
                </c:pt>
                <c:pt idx="5">
                  <c:v>0.12743064099993279</c:v>
                </c:pt>
                <c:pt idx="6">
                  <c:v>-5.9314932299156027E-2</c:v>
                </c:pt>
                <c:pt idx="7">
                  <c:v>-2.3049575111346473E-2</c:v>
                </c:pt>
                <c:pt idx="8">
                  <c:v>0.22045915492534554</c:v>
                </c:pt>
                <c:pt idx="9">
                  <c:v>0.22386504437387406</c:v>
                </c:pt>
                <c:pt idx="10">
                  <c:v>-7.2048716558225437E-2</c:v>
                </c:pt>
                <c:pt idx="11">
                  <c:v>0.12385885269186432</c:v>
                </c:pt>
                <c:pt idx="12">
                  <c:v>-2.4151874299707377E-2</c:v>
                </c:pt>
                <c:pt idx="13">
                  <c:v>7.8874992022555553E-3</c:v>
                </c:pt>
                <c:pt idx="14">
                  <c:v>-3.9861119557536392E-2</c:v>
                </c:pt>
                <c:pt idx="15">
                  <c:v>-1.6362361852732116E-2</c:v>
                </c:pt>
                <c:pt idx="16">
                  <c:v>1.1805525401737426E-3</c:v>
                </c:pt>
                <c:pt idx="17">
                  <c:v>2.9754878272512043E-2</c:v>
                </c:pt>
                <c:pt idx="18">
                  <c:v>-6.7147265061307027E-2</c:v>
                </c:pt>
                <c:pt idx="19">
                  <c:v>-8.3282201834891049E-4</c:v>
                </c:pt>
                <c:pt idx="20">
                  <c:v>-0.14320022604768567</c:v>
                </c:pt>
                <c:pt idx="21">
                  <c:v>6.8702499854481638E-2</c:v>
                </c:pt>
                <c:pt idx="22">
                  <c:v>-7.7199564949722396E-2</c:v>
                </c:pt>
                <c:pt idx="23">
                  <c:v>3.8158090446655614E-2</c:v>
                </c:pt>
                <c:pt idx="24">
                  <c:v>-7.6356553874197597E-2</c:v>
                </c:pt>
                <c:pt idx="25">
                  <c:v>-0.18637470504940007</c:v>
                </c:pt>
                <c:pt idx="26">
                  <c:v>-1.0901792416172579E-2</c:v>
                </c:pt>
                <c:pt idx="27">
                  <c:v>-0.1454788547451181</c:v>
                </c:pt>
                <c:pt idx="28">
                  <c:v>0.12369885832353794</c:v>
                </c:pt>
                <c:pt idx="29">
                  <c:v>5.6120346215879177E-2</c:v>
                </c:pt>
                <c:pt idx="30">
                  <c:v>-0.15861070956935142</c:v>
                </c:pt>
                <c:pt idx="31">
                  <c:v>0.12919755639995587</c:v>
                </c:pt>
                <c:pt idx="32">
                  <c:v>-8.1619555104434027E-2</c:v>
                </c:pt>
                <c:pt idx="33">
                  <c:v>-0.11253353980096087</c:v>
                </c:pt>
                <c:pt idx="34">
                  <c:v>0.24849226174061445</c:v>
                </c:pt>
                <c:pt idx="35">
                  <c:v>-8.209251665922021E-2</c:v>
                </c:pt>
                <c:pt idx="36">
                  <c:v>4.978636727364082E-3</c:v>
                </c:pt>
                <c:pt idx="37">
                  <c:v>2.3427647442274106E-2</c:v>
                </c:pt>
                <c:pt idx="38">
                  <c:v>-0.14209533848001926</c:v>
                </c:pt>
                <c:pt idx="39">
                  <c:v>1.4765175819177488E-2</c:v>
                </c:pt>
                <c:pt idx="40">
                  <c:v>-4.6100073693851424E-3</c:v>
                </c:pt>
                <c:pt idx="41">
                  <c:v>-5.8853440216921279E-2</c:v>
                </c:pt>
                <c:pt idx="42">
                  <c:v>-3.1670849383495923E-2</c:v>
                </c:pt>
                <c:pt idx="43">
                  <c:v>6.4208705578717492E-3</c:v>
                </c:pt>
                <c:pt idx="44">
                  <c:v>0.13580439310520229</c:v>
                </c:pt>
                <c:pt idx="45">
                  <c:v>-2.6134335578181806E-2</c:v>
                </c:pt>
                <c:pt idx="46">
                  <c:v>6.7019652484610101E-2</c:v>
                </c:pt>
                <c:pt idx="47">
                  <c:v>0.16144498458365325</c:v>
                </c:pt>
                <c:pt idx="48">
                  <c:v>9.6370644853104967E-2</c:v>
                </c:pt>
                <c:pt idx="49">
                  <c:v>-9.226525660926807E-2</c:v>
                </c:pt>
                <c:pt idx="50">
                  <c:v>-6.4958106560871837E-2</c:v>
                </c:pt>
                <c:pt idx="51">
                  <c:v>-4.470317455807446E-2</c:v>
                </c:pt>
                <c:pt idx="52">
                  <c:v>-5.664208951728586E-2</c:v>
                </c:pt>
                <c:pt idx="53">
                  <c:v>-3.1120520473589156E-2</c:v>
                </c:pt>
                <c:pt idx="54">
                  <c:v>6.4042483267872236E-2</c:v>
                </c:pt>
                <c:pt idx="55">
                  <c:v>-1.377007948781764E-4</c:v>
                </c:pt>
                <c:pt idx="56">
                  <c:v>0.2208602394868438</c:v>
                </c:pt>
                <c:pt idx="57">
                  <c:v>-5.2340145481867072E-2</c:v>
                </c:pt>
                <c:pt idx="58">
                  <c:v>1.9614455095579967E-2</c:v>
                </c:pt>
                <c:pt idx="59">
                  <c:v>6.3035523089721834E-3</c:v>
                </c:pt>
              </c:numCache>
            </c:numRef>
          </c:xVal>
          <c:yVal>
            <c:numRef>
              <c:f>'Q2'!$C$6:$C$65</c:f>
              <c:numCache>
                <c:formatCode>0.0000%</c:formatCode>
                <c:ptCount val="60"/>
                <c:pt idx="0">
                  <c:v>-0.12536094907559492</c:v>
                </c:pt>
                <c:pt idx="1">
                  <c:v>0.12660237149861223</c:v>
                </c:pt>
                <c:pt idx="2">
                  <c:v>4.5040152998891608E-2</c:v>
                </c:pt>
                <c:pt idx="3">
                  <c:v>1.8146729847257632E-2</c:v>
                </c:pt>
                <c:pt idx="4">
                  <c:v>5.4859654813776977E-2</c:v>
                </c:pt>
                <c:pt idx="5">
                  <c:v>6.9823000235051044E-2</c:v>
                </c:pt>
                <c:pt idx="6">
                  <c:v>-3.9469636845089758E-2</c:v>
                </c:pt>
                <c:pt idx="7">
                  <c:v>-2.7907452888046389E-2</c:v>
                </c:pt>
                <c:pt idx="8">
                  <c:v>0.10730396877719239</c:v>
                </c:pt>
                <c:pt idx="9">
                  <c:v>3.6879792426903354E-2</c:v>
                </c:pt>
                <c:pt idx="10">
                  <c:v>-1.1378327422111808E-2</c:v>
                </c:pt>
                <c:pt idx="11">
                  <c:v>2.5849784710781837E-2</c:v>
                </c:pt>
                <c:pt idx="12">
                  <c:v>4.219696586649857E-2</c:v>
                </c:pt>
                <c:pt idx="13">
                  <c:v>5.2183654680891742E-2</c:v>
                </c:pt>
                <c:pt idx="14">
                  <c:v>5.2448220039403469E-3</c:v>
                </c:pt>
                <c:pt idx="15">
                  <c:v>2.1972342899168103E-2</c:v>
                </c:pt>
                <c:pt idx="16">
                  <c:v>2.250638816172193E-2</c:v>
                </c:pt>
                <c:pt idx="17">
                  <c:v>2.8748749588771876E-2</c:v>
                </c:pt>
                <c:pt idx="18">
                  <c:v>-4.7810835468567764E-2</c:v>
                </c:pt>
                <c:pt idx="19">
                  <c:v>6.8902169733939922E-2</c:v>
                </c:pt>
                <c:pt idx="20">
                  <c:v>-8.5753728514128096E-3</c:v>
                </c:pt>
                <c:pt idx="21">
                  <c:v>4.3371246795398145E-2</c:v>
                </c:pt>
                <c:pt idx="22">
                  <c:v>-5.2826831694060508E-2</c:v>
                </c:pt>
                <c:pt idx="23">
                  <c:v>-3.1602158612574933E-2</c:v>
                </c:pt>
                <c:pt idx="24">
                  <c:v>3.5531621704879605E-2</c:v>
                </c:pt>
                <c:pt idx="25">
                  <c:v>-8.8198378471009711E-2</c:v>
                </c:pt>
                <c:pt idx="26">
                  <c:v>-1.8848896202201956E-4</c:v>
                </c:pt>
                <c:pt idx="27">
                  <c:v>-8.4161666600493484E-2</c:v>
                </c:pt>
                <c:pt idx="28">
                  <c:v>9.0874725063543285E-2</c:v>
                </c:pt>
                <c:pt idx="29">
                  <c:v>-4.2681794939665049E-2</c:v>
                </c:pt>
                <c:pt idx="30">
                  <c:v>-9.3637338679941007E-2</c:v>
                </c:pt>
                <c:pt idx="31">
                  <c:v>7.962174717034233E-2</c:v>
                </c:pt>
                <c:pt idx="32">
                  <c:v>5.3511226685826425E-2</c:v>
                </c:pt>
                <c:pt idx="33">
                  <c:v>-5.921314074139717E-2</c:v>
                </c:pt>
                <c:pt idx="34">
                  <c:v>6.1511191168012326E-2</c:v>
                </c:pt>
                <c:pt idx="35">
                  <c:v>-2.6354160598485284E-2</c:v>
                </c:pt>
                <c:pt idx="36">
                  <c:v>3.4809945910442265E-2</c:v>
                </c:pt>
                <c:pt idx="37">
                  <c:v>1.4400674995814454E-2</c:v>
                </c:pt>
                <c:pt idx="38">
                  <c:v>2.2406807015263328E-3</c:v>
                </c:pt>
                <c:pt idx="39">
                  <c:v>6.4485798237567907E-2</c:v>
                </c:pt>
                <c:pt idx="40">
                  <c:v>3.0897265688344284E-2</c:v>
                </c:pt>
                <c:pt idx="41">
                  <c:v>-1.7958056737520735E-2</c:v>
                </c:pt>
                <c:pt idx="42">
                  <c:v>-4.8961034132291588E-2</c:v>
                </c:pt>
                <c:pt idx="43">
                  <c:v>-2.2221355404649656E-2</c:v>
                </c:pt>
                <c:pt idx="44">
                  <c:v>8.8937602115303369E-2</c:v>
                </c:pt>
                <c:pt idx="45">
                  <c:v>4.3987564489693445E-2</c:v>
                </c:pt>
                <c:pt idx="46">
                  <c:v>1.5654040932324878E-2</c:v>
                </c:pt>
                <c:pt idx="47">
                  <c:v>5.1478973957056424E-2</c:v>
                </c:pt>
                <c:pt idx="48">
                  <c:v>3.077711324867621E-2</c:v>
                </c:pt>
                <c:pt idx="49">
                  <c:v>-4.1856738404565393E-2</c:v>
                </c:pt>
                <c:pt idx="50">
                  <c:v>4.7779523484532398E-2</c:v>
                </c:pt>
                <c:pt idx="51">
                  <c:v>3.4428134616416584E-2</c:v>
                </c:pt>
                <c:pt idx="52">
                  <c:v>1.1079650221202069E-2</c:v>
                </c:pt>
                <c:pt idx="53">
                  <c:v>2.2593040269963668E-2</c:v>
                </c:pt>
                <c:pt idx="54">
                  <c:v>1.9955217423934558E-2</c:v>
                </c:pt>
                <c:pt idx="55">
                  <c:v>-1.0138409969818393E-2</c:v>
                </c:pt>
                <c:pt idx="56">
                  <c:v>5.7059628815432153E-2</c:v>
                </c:pt>
                <c:pt idx="57">
                  <c:v>-2.5231803715150297E-2</c:v>
                </c:pt>
                <c:pt idx="58">
                  <c:v>2.6774637573777418E-2</c:v>
                </c:pt>
                <c:pt idx="59">
                  <c:v>-1.4483759366491782E-2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67-4567-9404-BD932F5684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880192"/>
        <c:axId val="1205871552"/>
      </c:scatterChart>
      <c:valAx>
        <c:axId val="120588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b="1"/>
                  <a:t>Rentabilité</a:t>
                </a:r>
                <a:r>
                  <a:rPr lang="fr-FR" b="1" baseline="0"/>
                  <a:t> excédentaire S&amp;P500</a:t>
                </a:r>
              </a:p>
            </c:rich>
          </c:tx>
          <c:layout>
            <c:manualLayout>
              <c:xMode val="edge"/>
              <c:yMode val="edge"/>
              <c:x val="0.3833821634815251"/>
              <c:y val="0.906720936429037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5871552"/>
        <c:crosses val="autoZero"/>
        <c:crossBetween val="midCat"/>
      </c:valAx>
      <c:valAx>
        <c:axId val="120587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8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Rentabilité excédentaire Disney</a:t>
                </a:r>
                <a:endParaRPr lang="fr-FR" b="1"/>
              </a:p>
            </c:rich>
          </c:tx>
          <c:layout>
            <c:manualLayout>
              <c:xMode val="edge"/>
              <c:yMode val="edge"/>
              <c:x val="2.4059080721861657E-2"/>
              <c:y val="0.287098527714904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588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183775</xdr:rowOff>
    </xdr:from>
    <xdr:to>
      <xdr:col>8</xdr:col>
      <xdr:colOff>739588</xdr:colOff>
      <xdr:row>26</xdr:row>
      <xdr:rowOff>10854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6A96569-D253-424E-9EFC-903DB613F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opLeftCell="A35" zoomScale="98" workbookViewId="0">
      <selection activeCell="C63" sqref="C63"/>
    </sheetView>
  </sheetViews>
  <sheetFormatPr defaultColWidth="8.77734375" defaultRowHeight="14.4" x14ac:dyDescent="0.3"/>
  <cols>
    <col min="1" max="1" width="10.5546875" bestFit="1" customWidth="1"/>
    <col min="2" max="2" width="9.664062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43862</v>
      </c>
      <c r="B2" s="18">
        <v>116.21433258056641</v>
      </c>
      <c r="C2" s="18">
        <v>2954.219970703125</v>
      </c>
    </row>
    <row r="3" spans="1:3" x14ac:dyDescent="0.3">
      <c r="A3" s="2">
        <v>43891</v>
      </c>
      <c r="B3" s="18">
        <v>95.42120361328125</v>
      </c>
      <c r="C3" s="18">
        <v>2584.590087890625</v>
      </c>
    </row>
    <row r="4" spans="1:3" x14ac:dyDescent="0.3">
      <c r="A4" s="2">
        <v>43922</v>
      </c>
      <c r="B4" s="18">
        <v>106.83026123046881</v>
      </c>
      <c r="C4" s="18">
        <v>2912.429931640625</v>
      </c>
    </row>
    <row r="5" spans="1:3" x14ac:dyDescent="0.3">
      <c r="A5" s="2">
        <v>43952</v>
      </c>
      <c r="B5" s="18">
        <v>115.8685989379883</v>
      </c>
      <c r="C5" s="18">
        <v>3044.31005859375</v>
      </c>
    </row>
    <row r="6" spans="1:3" x14ac:dyDescent="0.3">
      <c r="A6" s="2">
        <v>43983</v>
      </c>
      <c r="B6" s="18">
        <v>110.1492538452148</v>
      </c>
      <c r="C6" s="18">
        <v>3100.2900390625</v>
      </c>
    </row>
    <row r="7" spans="1:3" x14ac:dyDescent="0.3">
      <c r="A7" s="2">
        <v>44013</v>
      </c>
      <c r="B7" s="18">
        <v>115.5129928588867</v>
      </c>
      <c r="C7" s="18">
        <v>3271.1201171875</v>
      </c>
    </row>
    <row r="8" spans="1:3" x14ac:dyDescent="0.3">
      <c r="A8" s="2">
        <v>44044</v>
      </c>
      <c r="B8" s="18">
        <v>130.26080322265619</v>
      </c>
      <c r="C8" s="18">
        <v>3500.31005859375</v>
      </c>
    </row>
    <row r="9" spans="1:3" x14ac:dyDescent="0.3">
      <c r="A9" s="2">
        <v>44075</v>
      </c>
      <c r="B9" s="18">
        <v>122.5658721923828</v>
      </c>
      <c r="C9" s="18">
        <v>3363</v>
      </c>
    </row>
    <row r="10" spans="1:3" x14ac:dyDescent="0.3">
      <c r="A10" s="2">
        <v>44105</v>
      </c>
      <c r="B10" s="18">
        <v>119.77040100097661</v>
      </c>
      <c r="C10" s="18">
        <v>3269.9599609375</v>
      </c>
    </row>
    <row r="11" spans="1:3" x14ac:dyDescent="0.3">
      <c r="A11" s="2">
        <v>44136</v>
      </c>
      <c r="B11" s="18">
        <v>146.2038269042969</v>
      </c>
      <c r="C11" s="18">
        <v>3621.6298828125</v>
      </c>
    </row>
    <row r="12" spans="1:3" x14ac:dyDescent="0.3">
      <c r="A12" s="2">
        <v>44166</v>
      </c>
      <c r="B12" s="18">
        <v>178.9690856933594</v>
      </c>
      <c r="C12" s="18">
        <v>3756.070068359375</v>
      </c>
    </row>
    <row r="13" spans="1:3" x14ac:dyDescent="0.3">
      <c r="A13" s="2">
        <v>44197</v>
      </c>
      <c r="B13" s="18">
        <v>166.11784362792969</v>
      </c>
      <c r="C13" s="18">
        <v>3714.239990234375</v>
      </c>
    </row>
    <row r="14" spans="1:3" x14ac:dyDescent="0.3">
      <c r="A14" s="2">
        <v>44228</v>
      </c>
      <c r="B14" s="18">
        <v>186.733154296875</v>
      </c>
      <c r="C14" s="18">
        <v>3811.14990234375</v>
      </c>
    </row>
    <row r="15" spans="1:3" x14ac:dyDescent="0.3">
      <c r="A15" s="2">
        <v>44256</v>
      </c>
      <c r="B15" s="18">
        <v>182.26832580566409</v>
      </c>
      <c r="C15" s="18">
        <v>3972.889892578125</v>
      </c>
    </row>
    <row r="16" spans="1:3" x14ac:dyDescent="0.3">
      <c r="A16" s="2">
        <v>44287</v>
      </c>
      <c r="B16" s="18">
        <v>183.75001525878909</v>
      </c>
      <c r="C16" s="18">
        <v>4181.169921875</v>
      </c>
    </row>
    <row r="17" spans="1:3" x14ac:dyDescent="0.3">
      <c r="A17" s="2">
        <v>44317</v>
      </c>
      <c r="B17" s="18">
        <v>176.4699401855469</v>
      </c>
      <c r="C17" s="18">
        <v>4204.10986328125</v>
      </c>
    </row>
    <row r="18" spans="1:3" x14ac:dyDescent="0.3">
      <c r="A18" s="2">
        <v>44348</v>
      </c>
      <c r="B18" s="18">
        <v>173.6251220703125</v>
      </c>
      <c r="C18" s="18">
        <v>4297.5</v>
      </c>
    </row>
    <row r="19" spans="1:3" x14ac:dyDescent="0.3">
      <c r="A19" s="2">
        <v>44378</v>
      </c>
      <c r="B19" s="18">
        <v>173.87205505371091</v>
      </c>
      <c r="C19" s="18">
        <v>4395.259765625</v>
      </c>
    </row>
    <row r="20" spans="1:3" x14ac:dyDescent="0.3">
      <c r="A20" s="2">
        <v>44409</v>
      </c>
      <c r="B20" s="18">
        <v>179.0876159667969</v>
      </c>
      <c r="C20" s="18">
        <v>4522.68017578125</v>
      </c>
    </row>
    <row r="21" spans="1:3" x14ac:dyDescent="0.3">
      <c r="A21" s="2">
        <v>44440</v>
      </c>
      <c r="B21" s="18">
        <v>167.10565185546881</v>
      </c>
      <c r="C21" s="18">
        <v>4307.5400390625</v>
      </c>
    </row>
    <row r="22" spans="1:3" x14ac:dyDescent="0.3">
      <c r="A22" s="2">
        <v>44470</v>
      </c>
      <c r="B22" s="18">
        <v>167.0068664550781</v>
      </c>
      <c r="C22" s="18">
        <v>4605.3798828125</v>
      </c>
    </row>
    <row r="23" spans="1:3" x14ac:dyDescent="0.3">
      <c r="A23" s="2">
        <v>44501</v>
      </c>
      <c r="B23" s="18">
        <v>143.1318054199219</v>
      </c>
      <c r="C23" s="18">
        <v>4567</v>
      </c>
    </row>
    <row r="24" spans="1:3" x14ac:dyDescent="0.3">
      <c r="A24" s="2">
        <v>44531</v>
      </c>
      <c r="B24" s="18">
        <v>152.9999084472656</v>
      </c>
      <c r="C24" s="18">
        <v>4766.18017578125</v>
      </c>
    </row>
    <row r="25" spans="1:3" x14ac:dyDescent="0.3">
      <c r="A25" s="2">
        <v>44562</v>
      </c>
      <c r="B25" s="18">
        <v>141.22535705566409</v>
      </c>
      <c r="C25" s="18">
        <v>4515.5498046875</v>
      </c>
    </row>
    <row r="26" spans="1:3" x14ac:dyDescent="0.3">
      <c r="A26" s="2">
        <v>44593</v>
      </c>
      <c r="B26" s="18">
        <v>146.64837646484381</v>
      </c>
      <c r="C26" s="18">
        <v>4373.93994140625</v>
      </c>
    </row>
    <row r="27" spans="1:3" x14ac:dyDescent="0.3">
      <c r="A27" s="2">
        <v>44621</v>
      </c>
      <c r="B27" s="18">
        <v>135.48625183105469</v>
      </c>
      <c r="C27" s="18">
        <v>4530.41015625</v>
      </c>
    </row>
    <row r="28" spans="1:3" x14ac:dyDescent="0.3">
      <c r="A28" s="2">
        <v>44652</v>
      </c>
      <c r="B28" s="18">
        <v>110.2677841186523</v>
      </c>
      <c r="C28" s="18">
        <v>4131.93017578125</v>
      </c>
    </row>
    <row r="29" spans="1:3" x14ac:dyDescent="0.3">
      <c r="A29" s="2">
        <v>44682</v>
      </c>
      <c r="B29" s="18">
        <v>109.0923156738281</v>
      </c>
      <c r="C29" s="18">
        <v>4132.14990234375</v>
      </c>
    </row>
    <row r="30" spans="1:3" x14ac:dyDescent="0.3">
      <c r="A30" s="2">
        <v>44713</v>
      </c>
      <c r="B30" s="18">
        <v>93.248054504394531</v>
      </c>
      <c r="C30" s="18">
        <v>3785.3798828125</v>
      </c>
    </row>
    <row r="31" spans="1:3" x14ac:dyDescent="0.3">
      <c r="A31" s="2">
        <v>44743</v>
      </c>
      <c r="B31" s="18">
        <v>104.8052673339844</v>
      </c>
      <c r="C31" s="18">
        <v>4130.2900390625</v>
      </c>
    </row>
    <row r="32" spans="1:3" x14ac:dyDescent="0.3">
      <c r="A32" s="2">
        <v>44774</v>
      </c>
      <c r="B32" s="18">
        <v>110.71230316162109</v>
      </c>
      <c r="C32" s="18">
        <v>3955</v>
      </c>
    </row>
    <row r="33" spans="1:3" x14ac:dyDescent="0.3">
      <c r="A33" s="2">
        <v>44805</v>
      </c>
      <c r="B33" s="18">
        <v>93.178901672363281</v>
      </c>
      <c r="C33" s="18">
        <v>3585.6201171875</v>
      </c>
    </row>
    <row r="34" spans="1:3" x14ac:dyDescent="0.3">
      <c r="A34" s="2">
        <v>44835</v>
      </c>
      <c r="B34" s="18">
        <v>105.2399063110352</v>
      </c>
      <c r="C34" s="18">
        <v>3871.97998046875</v>
      </c>
    </row>
    <row r="35" spans="1:3" x14ac:dyDescent="0.3">
      <c r="A35" s="2">
        <v>44866</v>
      </c>
      <c r="B35" s="18">
        <v>96.675704956054688</v>
      </c>
      <c r="C35" s="18">
        <v>4080.110107421875</v>
      </c>
    </row>
    <row r="36" spans="1:3" x14ac:dyDescent="0.3">
      <c r="A36" s="2">
        <v>44896</v>
      </c>
      <c r="B36" s="18">
        <v>85.819808959960938</v>
      </c>
      <c r="C36" s="18">
        <v>3839.5</v>
      </c>
    </row>
    <row r="37" spans="1:3" x14ac:dyDescent="0.3">
      <c r="A37" s="2">
        <v>44927</v>
      </c>
      <c r="B37" s="18">
        <v>107.1661071777344</v>
      </c>
      <c r="C37" s="18">
        <v>4076.60009765625</v>
      </c>
    </row>
    <row r="38" spans="1:3" x14ac:dyDescent="0.3">
      <c r="A38" s="2">
        <v>44958</v>
      </c>
      <c r="B38" s="18">
        <v>98.39447021484375</v>
      </c>
      <c r="C38" s="18">
        <v>3970.14990234375</v>
      </c>
    </row>
    <row r="39" spans="1:3" x14ac:dyDescent="0.3">
      <c r="A39" s="2">
        <v>44986</v>
      </c>
      <c r="B39" s="18">
        <v>98.908119201660156</v>
      </c>
      <c r="C39" s="18">
        <v>4109.31005859375</v>
      </c>
    </row>
    <row r="40" spans="1:3" x14ac:dyDescent="0.3">
      <c r="A40" s="2">
        <v>45017</v>
      </c>
      <c r="B40" s="18">
        <v>101.24920654296881</v>
      </c>
      <c r="C40" s="18">
        <v>4169.47998046875</v>
      </c>
    </row>
    <row r="41" spans="1:3" x14ac:dyDescent="0.3">
      <c r="A41" s="2">
        <v>45047</v>
      </c>
      <c r="B41" s="18">
        <v>86.886634826660156</v>
      </c>
      <c r="C41" s="18">
        <v>4179.830078125</v>
      </c>
    </row>
    <row r="42" spans="1:3" x14ac:dyDescent="0.3">
      <c r="A42" s="2">
        <v>45078</v>
      </c>
      <c r="B42" s="18">
        <v>88.190528869628906</v>
      </c>
      <c r="C42" s="18">
        <v>4450.3798828125</v>
      </c>
    </row>
    <row r="43" spans="1:3" x14ac:dyDescent="0.3">
      <c r="A43" s="2">
        <v>45108</v>
      </c>
      <c r="B43" s="18">
        <v>87.805282592773438</v>
      </c>
      <c r="C43" s="18">
        <v>4588.9599609375</v>
      </c>
    </row>
    <row r="44" spans="1:3" x14ac:dyDescent="0.3">
      <c r="A44" s="2">
        <v>45139</v>
      </c>
      <c r="B44" s="18">
        <v>82.658859252929688</v>
      </c>
      <c r="C44" s="18">
        <v>4507.66015625</v>
      </c>
    </row>
    <row r="45" spans="1:3" x14ac:dyDescent="0.3">
      <c r="A45" s="2">
        <v>45170</v>
      </c>
      <c r="B45" s="18">
        <v>80.060958862304688</v>
      </c>
      <c r="C45" s="18">
        <v>4288.0498046875</v>
      </c>
    </row>
    <row r="46" spans="1:3" x14ac:dyDescent="0.3">
      <c r="A46" s="2">
        <v>45200</v>
      </c>
      <c r="B46" s="18">
        <v>80.594367980957031</v>
      </c>
      <c r="C46" s="18">
        <v>4193.7998046875</v>
      </c>
    </row>
    <row r="47" spans="1:3" x14ac:dyDescent="0.3">
      <c r="A47" s="2">
        <v>45231</v>
      </c>
      <c r="B47" s="18">
        <v>91.558914184570313</v>
      </c>
      <c r="C47" s="18">
        <v>4567.7998046875</v>
      </c>
    </row>
    <row r="48" spans="1:3" x14ac:dyDescent="0.3">
      <c r="A48" s="2">
        <v>45261</v>
      </c>
      <c r="B48" s="18">
        <v>89.188209533691406</v>
      </c>
      <c r="C48" s="18">
        <v>4769.830078125</v>
      </c>
    </row>
    <row r="49" spans="1:3" x14ac:dyDescent="0.3">
      <c r="A49" s="2">
        <v>45292</v>
      </c>
      <c r="B49" s="18">
        <v>95.187126159667969</v>
      </c>
      <c r="C49" s="18">
        <v>4845.64990234375</v>
      </c>
    </row>
    <row r="50" spans="1:3" x14ac:dyDescent="0.3">
      <c r="A50" s="2">
        <v>45323</v>
      </c>
      <c r="B50" s="18">
        <v>110.57761383056641</v>
      </c>
      <c r="C50" s="18">
        <v>5096.27001953125</v>
      </c>
    </row>
    <row r="51" spans="1:3" x14ac:dyDescent="0.3">
      <c r="A51" s="2">
        <v>45352</v>
      </c>
      <c r="B51" s="18">
        <v>121.2607727050781</v>
      </c>
      <c r="C51" s="18">
        <v>5254.35009765625</v>
      </c>
    </row>
    <row r="52" spans="1:3" x14ac:dyDescent="0.3">
      <c r="A52" s="2">
        <v>45383</v>
      </c>
      <c r="B52" s="18">
        <v>110.101921081543</v>
      </c>
      <c r="C52" s="18">
        <v>5035.68994140625</v>
      </c>
    </row>
    <row r="53" spans="1:3" x14ac:dyDescent="0.3">
      <c r="A53" s="2">
        <v>45413</v>
      </c>
      <c r="B53" s="18">
        <v>102.9765167236328</v>
      </c>
      <c r="C53" s="18">
        <v>5277.509765625</v>
      </c>
    </row>
    <row r="54" spans="1:3" x14ac:dyDescent="0.3">
      <c r="A54" s="2">
        <v>45444</v>
      </c>
      <c r="B54" s="18">
        <v>98.398025512695313</v>
      </c>
      <c r="C54" s="18">
        <v>5460.47998046875</v>
      </c>
    </row>
    <row r="55" spans="1:3" x14ac:dyDescent="0.3">
      <c r="A55" s="2">
        <v>45474</v>
      </c>
      <c r="B55" s="18">
        <v>92.848335266113281</v>
      </c>
      <c r="C55" s="18">
        <v>5522.2998046875</v>
      </c>
    </row>
    <row r="56" spans="1:3" x14ac:dyDescent="0.3">
      <c r="A56" s="2">
        <v>45505</v>
      </c>
      <c r="B56" s="18">
        <v>89.981285095214844</v>
      </c>
      <c r="C56" s="18">
        <v>5648.39990234375</v>
      </c>
    </row>
    <row r="57" spans="1:3" x14ac:dyDescent="0.3">
      <c r="A57" s="2">
        <v>45536</v>
      </c>
      <c r="B57" s="18">
        <v>95.765655517578125</v>
      </c>
      <c r="C57" s="18">
        <v>5762.47998046875</v>
      </c>
    </row>
    <row r="58" spans="1:3" x14ac:dyDescent="0.3">
      <c r="A58" s="2">
        <v>45566</v>
      </c>
      <c r="B58" s="18">
        <v>95.775611877441406</v>
      </c>
      <c r="C58" s="18">
        <v>5705.4501953125</v>
      </c>
    </row>
    <row r="59" spans="1:3" x14ac:dyDescent="0.3">
      <c r="A59" s="2">
        <v>45597</v>
      </c>
      <c r="B59" s="18">
        <v>116.9517822265625</v>
      </c>
      <c r="C59" s="18">
        <v>6032.3798828125</v>
      </c>
    </row>
    <row r="60" spans="1:3" x14ac:dyDescent="0.3">
      <c r="A60" s="2">
        <v>45627</v>
      </c>
      <c r="B60" s="18">
        <v>110.858772277832</v>
      </c>
      <c r="C60" s="18">
        <v>5881.6298828125</v>
      </c>
    </row>
    <row r="61" spans="1:3" x14ac:dyDescent="0.3">
      <c r="A61" s="2">
        <v>45658</v>
      </c>
      <c r="B61" s="18">
        <v>113.05999755859381</v>
      </c>
      <c r="C61" s="18">
        <v>6040.52978515625</v>
      </c>
    </row>
    <row r="62" spans="1:3" x14ac:dyDescent="0.3">
      <c r="A62" s="2">
        <v>45689</v>
      </c>
      <c r="B62" s="18">
        <v>113.8</v>
      </c>
      <c r="C62" s="18">
        <v>5954.5</v>
      </c>
    </row>
    <row r="81" spans="8:8" x14ac:dyDescent="0.3">
      <c r="H8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A607-F295-4BDA-8BB7-763117811022}">
  <dimension ref="A1:C62"/>
  <sheetViews>
    <sheetView topLeftCell="A38" workbookViewId="0">
      <selection activeCell="B63" sqref="B63"/>
    </sheetView>
  </sheetViews>
  <sheetFormatPr defaultColWidth="10.77734375" defaultRowHeight="14.4" x14ac:dyDescent="0.3"/>
  <cols>
    <col min="1" max="1" width="10.33203125" bestFit="1" customWidth="1"/>
    <col min="2" max="2" width="10.88671875" style="9"/>
    <col min="3" max="3" width="15.21875" style="8" customWidth="1"/>
  </cols>
  <sheetData>
    <row r="1" spans="1:3" x14ac:dyDescent="0.3">
      <c r="A1" s="1" t="s">
        <v>0</v>
      </c>
      <c r="B1" s="14" t="s">
        <v>6</v>
      </c>
      <c r="C1" s="6" t="s">
        <v>7</v>
      </c>
    </row>
    <row r="2" spans="1:3" x14ac:dyDescent="0.3">
      <c r="A2" s="2">
        <v>43862</v>
      </c>
      <c r="B2" s="7">
        <v>1.52E-2</v>
      </c>
      <c r="C2" s="8">
        <f>B2/12</f>
        <v>1.2666666666666666E-3</v>
      </c>
    </row>
    <row r="3" spans="1:3" x14ac:dyDescent="0.3">
      <c r="A3" s="2">
        <v>43891</v>
      </c>
      <c r="B3" s="7">
        <v>2.8999999999999998E-3</v>
      </c>
      <c r="C3" s="8">
        <f t="shared" ref="C3:C62" si="0">B3/12</f>
        <v>2.4166666666666664E-4</v>
      </c>
    </row>
    <row r="4" spans="1:3" x14ac:dyDescent="0.3">
      <c r="A4" s="2">
        <v>43922</v>
      </c>
      <c r="B4" s="7">
        <v>1.4000000000000002E-3</v>
      </c>
      <c r="C4" s="8">
        <f t="shared" si="0"/>
        <v>1.1666666666666668E-4</v>
      </c>
    </row>
    <row r="5" spans="1:3" x14ac:dyDescent="0.3">
      <c r="A5" s="2">
        <v>43952</v>
      </c>
      <c r="B5" s="7">
        <v>1.2999999999999999E-3</v>
      </c>
      <c r="C5" s="8">
        <f t="shared" si="0"/>
        <v>1.0833333333333333E-4</v>
      </c>
    </row>
    <row r="6" spans="1:3" x14ac:dyDescent="0.3">
      <c r="A6" s="2">
        <v>43983</v>
      </c>
      <c r="B6" s="7">
        <v>1.6000000000000001E-3</v>
      </c>
      <c r="C6" s="8">
        <f t="shared" si="0"/>
        <v>1.3333333333333334E-4</v>
      </c>
    </row>
    <row r="7" spans="1:3" x14ac:dyDescent="0.3">
      <c r="A7" s="2">
        <v>44013</v>
      </c>
      <c r="B7" s="7">
        <v>1.2999999999999999E-3</v>
      </c>
      <c r="C7" s="8">
        <f t="shared" si="0"/>
        <v>1.0833333333333333E-4</v>
      </c>
    </row>
    <row r="8" spans="1:3" x14ac:dyDescent="0.3">
      <c r="A8" s="2">
        <v>44044</v>
      </c>
      <c r="B8" s="7">
        <v>1E-3</v>
      </c>
      <c r="C8" s="8">
        <f t="shared" si="0"/>
        <v>8.3333333333333331E-5</v>
      </c>
    </row>
    <row r="9" spans="1:3" x14ac:dyDescent="0.3">
      <c r="A9" s="2">
        <v>44075</v>
      </c>
      <c r="B9" s="7">
        <v>1.1000000000000001E-3</v>
      </c>
      <c r="C9" s="8">
        <f t="shared" si="0"/>
        <v>9.1666666666666668E-5</v>
      </c>
    </row>
    <row r="10" spans="1:3" x14ac:dyDescent="0.3">
      <c r="A10" s="2">
        <v>44105</v>
      </c>
      <c r="B10" s="7">
        <v>1E-3</v>
      </c>
      <c r="C10" s="8">
        <f t="shared" si="0"/>
        <v>8.3333333333333331E-5</v>
      </c>
    </row>
    <row r="11" spans="1:3" x14ac:dyDescent="0.3">
      <c r="A11" s="2">
        <v>44136</v>
      </c>
      <c r="B11" s="7">
        <v>8.9999999999999998E-4</v>
      </c>
      <c r="C11" s="8">
        <f t="shared" si="0"/>
        <v>7.4999999999999993E-5</v>
      </c>
    </row>
    <row r="12" spans="1:3" x14ac:dyDescent="0.3">
      <c r="A12" s="2">
        <v>44166</v>
      </c>
      <c r="B12" s="7">
        <v>8.9999999999999998E-4</v>
      </c>
      <c r="C12" s="8">
        <f t="shared" si="0"/>
        <v>7.4999999999999993E-5</v>
      </c>
    </row>
    <row r="13" spans="1:3" x14ac:dyDescent="0.3">
      <c r="A13" s="2">
        <v>44197</v>
      </c>
      <c r="B13" s="7">
        <v>8.0000000000000004E-4</v>
      </c>
      <c r="C13" s="8">
        <f t="shared" si="0"/>
        <v>6.666666666666667E-5</v>
      </c>
    </row>
    <row r="14" spans="1:3" x14ac:dyDescent="0.3">
      <c r="A14" s="2">
        <v>44228</v>
      </c>
      <c r="B14" s="7">
        <v>4.0000000000000002E-4</v>
      </c>
      <c r="C14" s="8">
        <f t="shared" si="0"/>
        <v>3.3333333333333335E-5</v>
      </c>
    </row>
    <row r="15" spans="1:3" x14ac:dyDescent="0.3">
      <c r="A15" s="2">
        <v>44256</v>
      </c>
      <c r="B15" s="7">
        <v>2.9999999999999997E-4</v>
      </c>
      <c r="C15" s="8">
        <f t="shared" si="0"/>
        <v>2.4999999999999998E-5</v>
      </c>
    </row>
    <row r="16" spans="1:3" x14ac:dyDescent="0.3">
      <c r="A16" s="2">
        <v>44287</v>
      </c>
      <c r="B16" s="7">
        <v>2.0000000000000001E-4</v>
      </c>
      <c r="C16" s="8">
        <f t="shared" si="0"/>
        <v>1.6666666666666667E-5</v>
      </c>
    </row>
    <row r="17" spans="1:3" x14ac:dyDescent="0.3">
      <c r="A17" s="2">
        <v>44317</v>
      </c>
      <c r="B17" s="7">
        <v>2.0000000000000001E-4</v>
      </c>
      <c r="C17" s="8">
        <f t="shared" si="0"/>
        <v>1.6666666666666667E-5</v>
      </c>
    </row>
    <row r="18" spans="1:3" x14ac:dyDescent="0.3">
      <c r="A18" s="2">
        <v>44348</v>
      </c>
      <c r="B18" s="7">
        <v>4.0000000000000002E-4</v>
      </c>
      <c r="C18" s="8">
        <f t="shared" si="0"/>
        <v>3.3333333333333335E-5</v>
      </c>
    </row>
    <row r="19" spans="1:3" x14ac:dyDescent="0.3">
      <c r="A19" s="2">
        <v>44378</v>
      </c>
      <c r="B19" s="7">
        <v>5.0000000000000001E-4</v>
      </c>
      <c r="C19" s="8">
        <f t="shared" si="0"/>
        <v>4.1666666666666665E-5</v>
      </c>
    </row>
    <row r="20" spans="1:3" x14ac:dyDescent="0.3">
      <c r="A20" s="2">
        <v>44409</v>
      </c>
      <c r="B20" s="7">
        <v>5.0000000000000001E-4</v>
      </c>
      <c r="C20" s="8">
        <f t="shared" si="0"/>
        <v>4.1666666666666665E-5</v>
      </c>
    </row>
    <row r="21" spans="1:3" x14ac:dyDescent="0.3">
      <c r="A21" s="2">
        <v>44440</v>
      </c>
      <c r="B21" s="7">
        <v>4.0000000000000002E-4</v>
      </c>
      <c r="C21" s="8">
        <f t="shared" si="0"/>
        <v>3.3333333333333335E-5</v>
      </c>
    </row>
    <row r="22" spans="1:3" x14ac:dyDescent="0.3">
      <c r="A22" s="2">
        <v>44470</v>
      </c>
      <c r="B22" s="7">
        <v>5.0000000000000001E-4</v>
      </c>
      <c r="C22" s="8">
        <f t="shared" si="0"/>
        <v>4.1666666666666665E-5</v>
      </c>
    </row>
    <row r="23" spans="1:3" x14ac:dyDescent="0.3">
      <c r="A23" s="2">
        <v>44501</v>
      </c>
      <c r="B23" s="7">
        <v>5.0000000000000001E-4</v>
      </c>
      <c r="C23" s="8">
        <f t="shared" si="0"/>
        <v>4.1666666666666665E-5</v>
      </c>
    </row>
    <row r="24" spans="1:3" x14ac:dyDescent="0.3">
      <c r="A24" s="2">
        <v>44531</v>
      </c>
      <c r="B24" s="7">
        <v>5.9999999999999995E-4</v>
      </c>
      <c r="C24" s="8">
        <f t="shared" si="0"/>
        <v>4.9999999999999996E-5</v>
      </c>
    </row>
    <row r="25" spans="1:3" x14ac:dyDescent="0.3">
      <c r="A25" s="2">
        <v>44562</v>
      </c>
      <c r="B25" s="7">
        <v>1.5E-3</v>
      </c>
      <c r="C25" s="8">
        <f t="shared" si="0"/>
        <v>1.25E-4</v>
      </c>
    </row>
    <row r="26" spans="1:3" x14ac:dyDescent="0.3">
      <c r="A26" s="2">
        <v>44593</v>
      </c>
      <c r="B26" s="7">
        <v>3.3E-3</v>
      </c>
      <c r="C26" s="8">
        <f t="shared" si="0"/>
        <v>2.7500000000000002E-4</v>
      </c>
    </row>
    <row r="27" spans="1:3" x14ac:dyDescent="0.3">
      <c r="A27" s="2">
        <v>44621</v>
      </c>
      <c r="B27" s="7">
        <v>4.4000000000000003E-3</v>
      </c>
      <c r="C27" s="8">
        <f t="shared" si="0"/>
        <v>3.6666666666666667E-4</v>
      </c>
    </row>
    <row r="28" spans="1:3" x14ac:dyDescent="0.3">
      <c r="A28" s="2">
        <v>44652</v>
      </c>
      <c r="B28" s="7">
        <v>7.6E-3</v>
      </c>
      <c r="C28" s="8">
        <f t="shared" si="0"/>
        <v>6.333333333333333E-4</v>
      </c>
    </row>
    <row r="29" spans="1:3" x14ac:dyDescent="0.3">
      <c r="A29" s="2">
        <v>44682</v>
      </c>
      <c r="B29" s="7">
        <v>9.7999999999999997E-3</v>
      </c>
      <c r="C29" s="8">
        <f t="shared" si="0"/>
        <v>8.166666666666666E-4</v>
      </c>
    </row>
    <row r="30" spans="1:3" x14ac:dyDescent="0.3">
      <c r="A30" s="2">
        <v>44713</v>
      </c>
      <c r="B30" s="7">
        <v>1.49E-2</v>
      </c>
      <c r="C30" s="8">
        <f t="shared" si="0"/>
        <v>1.2416666666666667E-3</v>
      </c>
    </row>
    <row r="31" spans="1:3" x14ac:dyDescent="0.3">
      <c r="A31" s="2">
        <v>44743</v>
      </c>
      <c r="B31" s="7">
        <v>2.23E-2</v>
      </c>
      <c r="C31" s="8">
        <f t="shared" si="0"/>
        <v>1.8583333333333334E-3</v>
      </c>
    </row>
    <row r="32" spans="1:3" x14ac:dyDescent="0.3">
      <c r="A32" s="2">
        <v>44774</v>
      </c>
      <c r="B32" s="7">
        <v>2.63E-2</v>
      </c>
      <c r="C32" s="8">
        <f t="shared" si="0"/>
        <v>2.1916666666666668E-3</v>
      </c>
    </row>
    <row r="33" spans="1:3" x14ac:dyDescent="0.3">
      <c r="A33" s="2">
        <v>44805</v>
      </c>
      <c r="B33" s="7">
        <v>3.1300000000000001E-2</v>
      </c>
      <c r="C33" s="8">
        <f t="shared" si="0"/>
        <v>2.6083333333333336E-3</v>
      </c>
    </row>
    <row r="34" spans="1:3" x14ac:dyDescent="0.3">
      <c r="A34" s="2">
        <v>44835</v>
      </c>
      <c r="B34" s="7">
        <v>3.7200000000000004E-2</v>
      </c>
      <c r="C34" s="8">
        <f t="shared" si="0"/>
        <v>3.1000000000000003E-3</v>
      </c>
    </row>
    <row r="35" spans="1:3" x14ac:dyDescent="0.3">
      <c r="A35" s="2">
        <v>44866</v>
      </c>
      <c r="B35" s="7">
        <v>4.1500000000000002E-2</v>
      </c>
      <c r="C35" s="8">
        <f t="shared" si="0"/>
        <v>3.4583333333333337E-3</v>
      </c>
    </row>
    <row r="36" spans="1:3" x14ac:dyDescent="0.3">
      <c r="A36" s="2">
        <v>44896</v>
      </c>
      <c r="B36" s="7">
        <v>4.2500000000000003E-2</v>
      </c>
      <c r="C36" s="8">
        <f t="shared" si="0"/>
        <v>3.5416666666666669E-3</v>
      </c>
    </row>
    <row r="37" spans="1:3" x14ac:dyDescent="0.3">
      <c r="A37" s="2">
        <v>44927</v>
      </c>
      <c r="B37" s="7">
        <v>4.5400000000000003E-2</v>
      </c>
      <c r="C37" s="8">
        <f t="shared" si="0"/>
        <v>3.7833333333333334E-3</v>
      </c>
    </row>
    <row r="38" spans="1:3" x14ac:dyDescent="0.3">
      <c r="A38" s="2">
        <v>44958</v>
      </c>
      <c r="B38" s="7">
        <v>4.6500000000000007E-2</v>
      </c>
      <c r="C38" s="8">
        <f t="shared" si="0"/>
        <v>3.8750000000000004E-3</v>
      </c>
    </row>
    <row r="39" spans="1:3" x14ac:dyDescent="0.3">
      <c r="A39" s="2">
        <v>44986</v>
      </c>
      <c r="B39" s="7">
        <v>4.6900000000000004E-2</v>
      </c>
      <c r="C39" s="8">
        <f t="shared" si="0"/>
        <v>3.908333333333334E-3</v>
      </c>
    </row>
    <row r="40" spans="1:3" x14ac:dyDescent="0.3">
      <c r="A40" s="2">
        <v>45017</v>
      </c>
      <c r="B40" s="7">
        <v>4.9200000000000001E-2</v>
      </c>
      <c r="C40" s="8">
        <f t="shared" si="0"/>
        <v>4.1000000000000003E-3</v>
      </c>
    </row>
    <row r="41" spans="1:3" x14ac:dyDescent="0.3">
      <c r="A41" s="2">
        <v>45047</v>
      </c>
      <c r="B41" s="7">
        <v>5.1399999999999994E-2</v>
      </c>
      <c r="C41" s="8">
        <f t="shared" si="0"/>
        <v>4.2833333333333326E-3</v>
      </c>
    </row>
    <row r="42" spans="1:3" x14ac:dyDescent="0.3">
      <c r="A42" s="2">
        <v>45078</v>
      </c>
      <c r="B42" s="7">
        <v>5.16E-2</v>
      </c>
      <c r="C42" s="8">
        <f t="shared" si="0"/>
        <v>4.3E-3</v>
      </c>
    </row>
    <row r="43" spans="1:3" x14ac:dyDescent="0.3">
      <c r="A43" s="2">
        <v>45108</v>
      </c>
      <c r="B43" s="7">
        <v>5.2499999999999998E-2</v>
      </c>
      <c r="C43" s="8">
        <f t="shared" si="0"/>
        <v>4.3749999999999995E-3</v>
      </c>
    </row>
    <row r="44" spans="1:3" x14ac:dyDescent="0.3">
      <c r="A44" s="2">
        <v>45139</v>
      </c>
      <c r="B44" s="7">
        <v>5.2999999999999999E-2</v>
      </c>
      <c r="C44" s="8">
        <f t="shared" si="0"/>
        <v>4.4166666666666668E-3</v>
      </c>
    </row>
    <row r="45" spans="1:3" x14ac:dyDescent="0.3">
      <c r="A45" s="2">
        <v>45170</v>
      </c>
      <c r="B45" s="7">
        <v>5.3200000000000004E-2</v>
      </c>
      <c r="C45" s="8">
        <f t="shared" si="0"/>
        <v>4.4333333333333334E-3</v>
      </c>
    </row>
    <row r="46" spans="1:3" x14ac:dyDescent="0.3">
      <c r="A46" s="2">
        <v>45200</v>
      </c>
      <c r="B46" s="7">
        <v>5.3399999999999996E-2</v>
      </c>
      <c r="C46" s="8">
        <f t="shared" si="0"/>
        <v>4.45E-3</v>
      </c>
    </row>
    <row r="47" spans="1:3" x14ac:dyDescent="0.3">
      <c r="A47" s="2">
        <v>45231</v>
      </c>
      <c r="B47" s="7">
        <v>5.2699999999999997E-2</v>
      </c>
      <c r="C47" s="8">
        <f t="shared" si="0"/>
        <v>4.3916666666666661E-3</v>
      </c>
    </row>
    <row r="48" spans="1:3" x14ac:dyDescent="0.3">
      <c r="A48" s="2">
        <v>45261</v>
      </c>
      <c r="B48" s="7">
        <v>5.2400000000000002E-2</v>
      </c>
      <c r="C48" s="8">
        <f t="shared" si="0"/>
        <v>4.3666666666666671E-3</v>
      </c>
    </row>
    <row r="49" spans="1:3" x14ac:dyDescent="0.3">
      <c r="A49" s="2">
        <v>45292</v>
      </c>
      <c r="B49" s="7">
        <v>5.2199999999999996E-2</v>
      </c>
      <c r="C49" s="8">
        <f t="shared" si="0"/>
        <v>4.3499999999999997E-3</v>
      </c>
    </row>
    <row r="50" spans="1:3" x14ac:dyDescent="0.3">
      <c r="A50" s="2">
        <v>45323</v>
      </c>
      <c r="B50" s="7">
        <v>5.2400000000000002E-2</v>
      </c>
      <c r="C50" s="8">
        <f t="shared" si="0"/>
        <v>4.3666666666666671E-3</v>
      </c>
    </row>
    <row r="51" spans="1:3" x14ac:dyDescent="0.3">
      <c r="A51" s="2">
        <v>45352</v>
      </c>
      <c r="B51" s="7">
        <v>5.2400000000000002E-2</v>
      </c>
      <c r="C51" s="8">
        <f t="shared" si="0"/>
        <v>4.3666666666666671E-3</v>
      </c>
    </row>
    <row r="52" spans="1:3" x14ac:dyDescent="0.3">
      <c r="A52" s="2">
        <v>45383</v>
      </c>
      <c r="B52" s="7">
        <v>5.2400000000000002E-2</v>
      </c>
      <c r="C52" s="8">
        <f t="shared" si="0"/>
        <v>4.3666666666666671E-3</v>
      </c>
    </row>
    <row r="53" spans="1:3" x14ac:dyDescent="0.3">
      <c r="A53" s="2">
        <v>45413</v>
      </c>
      <c r="B53" s="7">
        <v>5.2499999999999998E-2</v>
      </c>
      <c r="C53" s="8">
        <f t="shared" si="0"/>
        <v>4.3749999999999995E-3</v>
      </c>
    </row>
    <row r="54" spans="1:3" x14ac:dyDescent="0.3">
      <c r="A54" s="2">
        <v>45444</v>
      </c>
      <c r="B54" s="7">
        <v>5.2400000000000002E-2</v>
      </c>
      <c r="C54" s="8">
        <f t="shared" si="0"/>
        <v>4.3666666666666671E-3</v>
      </c>
    </row>
    <row r="55" spans="1:3" x14ac:dyDescent="0.3">
      <c r="A55" s="2">
        <v>45474</v>
      </c>
      <c r="B55" s="7">
        <v>5.2000000000000005E-2</v>
      </c>
      <c r="C55" s="8">
        <f t="shared" si="0"/>
        <v>4.333333333333334E-3</v>
      </c>
    </row>
    <row r="56" spans="1:3" x14ac:dyDescent="0.3">
      <c r="A56" s="2">
        <v>45505</v>
      </c>
      <c r="B56" s="7">
        <v>5.0499999999999996E-2</v>
      </c>
      <c r="C56" s="8">
        <f t="shared" si="0"/>
        <v>4.208333333333333E-3</v>
      </c>
    </row>
    <row r="57" spans="1:3" x14ac:dyDescent="0.3">
      <c r="A57" s="2">
        <v>45536</v>
      </c>
      <c r="B57" s="7">
        <v>4.7199999999999999E-2</v>
      </c>
      <c r="C57" s="8">
        <f t="shared" si="0"/>
        <v>3.933333333333333E-3</v>
      </c>
    </row>
    <row r="58" spans="1:3" x14ac:dyDescent="0.3">
      <c r="A58" s="2">
        <v>45566</v>
      </c>
      <c r="B58" s="7">
        <v>4.5100000000000001E-2</v>
      </c>
      <c r="C58" s="8">
        <f t="shared" si="0"/>
        <v>3.7583333333333336E-3</v>
      </c>
    </row>
    <row r="59" spans="1:3" x14ac:dyDescent="0.3">
      <c r="A59" s="2">
        <v>45597</v>
      </c>
      <c r="B59" s="7">
        <v>4.4199999999999996E-2</v>
      </c>
      <c r="C59" s="8">
        <f t="shared" si="0"/>
        <v>3.6833333333333332E-3</v>
      </c>
    </row>
    <row r="60" spans="1:3" x14ac:dyDescent="0.3">
      <c r="A60" s="2">
        <v>45627</v>
      </c>
      <c r="B60" s="7">
        <v>4.2699999999999995E-2</v>
      </c>
      <c r="C60" s="8">
        <f t="shared" si="0"/>
        <v>3.5583333333333331E-3</v>
      </c>
    </row>
    <row r="61" spans="1:3" x14ac:dyDescent="0.3">
      <c r="A61" s="2">
        <v>45658</v>
      </c>
      <c r="B61" s="7">
        <v>4.2099999999999999E-2</v>
      </c>
      <c r="C61" s="8">
        <f t="shared" si="0"/>
        <v>3.5083333333333334E-3</v>
      </c>
    </row>
    <row r="62" spans="1:3" x14ac:dyDescent="0.3">
      <c r="A62" s="2">
        <v>45689</v>
      </c>
      <c r="B62" s="9">
        <v>4.2200000000000001E-2</v>
      </c>
      <c r="C62" s="8">
        <f t="shared" si="0"/>
        <v>3.5166666666666666E-3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55B2-DA00-48EB-B164-BF70579ACF79}">
  <dimension ref="A1:C65"/>
  <sheetViews>
    <sheetView topLeftCell="A49" workbookViewId="0">
      <selection activeCell="B65" sqref="B65"/>
    </sheetView>
  </sheetViews>
  <sheetFormatPr defaultColWidth="10.77734375" defaultRowHeight="14.4" x14ac:dyDescent="0.3"/>
  <cols>
    <col min="1" max="1" width="10.33203125" bestFit="1" customWidth="1"/>
  </cols>
  <sheetData>
    <row r="1" spans="1:3" x14ac:dyDescent="0.3">
      <c r="A1" s="13" t="s">
        <v>11</v>
      </c>
      <c r="B1" s="8"/>
      <c r="C1" s="8"/>
    </row>
    <row r="2" spans="1:3" x14ac:dyDescent="0.3">
      <c r="A2" s="11" t="s">
        <v>12</v>
      </c>
      <c r="B2" s="8"/>
      <c r="C2" s="8"/>
    </row>
    <row r="4" spans="1:3" x14ac:dyDescent="0.3">
      <c r="A4" s="1" t="s">
        <v>0</v>
      </c>
      <c r="B4" s="3" t="s">
        <v>4</v>
      </c>
      <c r="C4" s="4" t="s">
        <v>5</v>
      </c>
    </row>
    <row r="5" spans="1:3" x14ac:dyDescent="0.3">
      <c r="A5" s="2">
        <v>43862</v>
      </c>
    </row>
    <row r="6" spans="1:3" x14ac:dyDescent="0.3">
      <c r="A6" s="2">
        <v>43891</v>
      </c>
      <c r="B6" s="5">
        <f>(Data!B3-Data!B2)/Data!B2</f>
        <v>-0.17892052129516961</v>
      </c>
      <c r="C6" s="5">
        <f>(Data!C3-Data!C2)/Data!C2</f>
        <v>-0.12511928240892825</v>
      </c>
    </row>
    <row r="7" spans="1:3" x14ac:dyDescent="0.3">
      <c r="A7" s="2">
        <v>43922</v>
      </c>
      <c r="B7" s="5">
        <f>(Data!B4-Data!B3)/Data!B3</f>
        <v>0.11956522434390653</v>
      </c>
      <c r="C7" s="5">
        <f>(Data!C4-Data!C3)/Data!C3</f>
        <v>0.12684403816527889</v>
      </c>
    </row>
    <row r="8" spans="1:3" x14ac:dyDescent="0.3">
      <c r="A8" s="2">
        <v>43952</v>
      </c>
      <c r="B8" s="5">
        <f>(Data!B5-Data!B4)/Data!B4</f>
        <v>8.4604657925723442E-2</v>
      </c>
      <c r="C8" s="5">
        <f>(Data!C5-Data!C4)/Data!C4</f>
        <v>4.5281819665558276E-2</v>
      </c>
    </row>
    <row r="9" spans="1:3" x14ac:dyDescent="0.3">
      <c r="A9" s="2">
        <v>43983</v>
      </c>
      <c r="B9" s="5">
        <f>(Data!B6-Data!B5)/Data!B5</f>
        <v>-4.936061318765432E-2</v>
      </c>
      <c r="C9" s="5">
        <f>(Data!C6-Data!C5)/Data!C5</f>
        <v>1.83883965139243E-2</v>
      </c>
    </row>
    <row r="10" spans="1:3" x14ac:dyDescent="0.3">
      <c r="A10" s="2">
        <v>44013</v>
      </c>
      <c r="B10" s="5">
        <f>(Data!B7-Data!B6)/Data!B6</f>
        <v>4.8695191537195509E-2</v>
      </c>
      <c r="C10" s="5">
        <f>(Data!C7-Data!C6)/Data!C6</f>
        <v>5.5101321480443645E-2</v>
      </c>
    </row>
    <row r="11" spans="1:3" x14ac:dyDescent="0.3">
      <c r="A11" s="2">
        <v>44044</v>
      </c>
      <c r="B11" s="5">
        <f>(Data!B8-Data!B7)/Data!B7</f>
        <v>0.12767230766659945</v>
      </c>
      <c r="C11" s="5">
        <f>(Data!C8-Data!C7)/Data!C7</f>
        <v>7.0064666901717712E-2</v>
      </c>
    </row>
    <row r="12" spans="1:3" x14ac:dyDescent="0.3">
      <c r="A12" s="2">
        <v>44075</v>
      </c>
      <c r="B12" s="5">
        <f>(Data!B9-Data!B8)/Data!B8</f>
        <v>-5.9073265632489359E-2</v>
      </c>
      <c r="C12" s="5">
        <f>(Data!C9-Data!C8)/Data!C8</f>
        <v>-3.922797017842309E-2</v>
      </c>
    </row>
    <row r="13" spans="1:3" x14ac:dyDescent="0.3">
      <c r="A13" s="2">
        <v>44105</v>
      </c>
      <c r="B13" s="5">
        <f>(Data!B10-Data!B9)/Data!B9</f>
        <v>-2.2807908444679805E-2</v>
      </c>
      <c r="C13" s="5">
        <f>(Data!C10-Data!C9)/Data!C9</f>
        <v>-2.7665786221379721E-2</v>
      </c>
    </row>
    <row r="14" spans="1:3" x14ac:dyDescent="0.3">
      <c r="A14" s="2">
        <v>44136</v>
      </c>
      <c r="B14" s="5">
        <f>(Data!B11-Data!B10)/Data!B10</f>
        <v>0.22070082159201221</v>
      </c>
      <c r="C14" s="5">
        <f>(Data!C11-Data!C10)/Data!C10</f>
        <v>0.10754563544385906</v>
      </c>
    </row>
    <row r="15" spans="1:3" x14ac:dyDescent="0.3">
      <c r="A15" s="2">
        <v>44166</v>
      </c>
      <c r="B15" s="5">
        <f>(Data!B12-Data!B11)/Data!B11</f>
        <v>0.22410671104054072</v>
      </c>
      <c r="C15" s="5">
        <f>(Data!C12-Data!C11)/Data!C11</f>
        <v>3.7121459093570022E-2</v>
      </c>
    </row>
    <row r="16" spans="1:3" x14ac:dyDescent="0.3">
      <c r="A16" s="2">
        <v>44197</v>
      </c>
      <c r="B16" s="5">
        <f>(Data!B13-Data!B12)/Data!B12</f>
        <v>-7.1807049891558769E-2</v>
      </c>
      <c r="C16" s="5">
        <f>(Data!C13-Data!C12)/Data!C12</f>
        <v>-1.1136660755445142E-2</v>
      </c>
    </row>
    <row r="17" spans="1:3" x14ac:dyDescent="0.3">
      <c r="A17" s="2">
        <v>44228</v>
      </c>
      <c r="B17" s="5">
        <f>(Data!B14-Data!B13)/Data!B13</f>
        <v>0.12410051935853099</v>
      </c>
      <c r="C17" s="5">
        <f>(Data!C14-Data!C13)/Data!C13</f>
        <v>2.6091451377448505E-2</v>
      </c>
    </row>
    <row r="18" spans="1:3" x14ac:dyDescent="0.3">
      <c r="A18" s="2">
        <v>44256</v>
      </c>
      <c r="B18" s="5">
        <f>(Data!B15-Data!B14)/Data!B14</f>
        <v>-2.3910207633040709E-2</v>
      </c>
      <c r="C18" s="5">
        <f>(Data!C15-Data!C14)/Data!C14</f>
        <v>4.2438632533165238E-2</v>
      </c>
    </row>
    <row r="19" spans="1:3" x14ac:dyDescent="0.3">
      <c r="A19" s="2">
        <v>44287</v>
      </c>
      <c r="B19" s="5">
        <f>(Data!B16-Data!B15)/Data!B15</f>
        <v>8.1291658689222213E-3</v>
      </c>
      <c r="C19" s="5">
        <f>(Data!C16-Data!C15)/Data!C15</f>
        <v>5.242532134755841E-2</v>
      </c>
    </row>
    <row r="20" spans="1:3" x14ac:dyDescent="0.3">
      <c r="A20" s="2">
        <v>44317</v>
      </c>
      <c r="B20" s="5">
        <f>(Data!B17-Data!B16)/Data!B16</f>
        <v>-3.9619452890869725E-2</v>
      </c>
      <c r="C20" s="5">
        <f>(Data!C17-Data!C16)/Data!C16</f>
        <v>5.4864886706070138E-3</v>
      </c>
    </row>
    <row r="21" spans="1:3" x14ac:dyDescent="0.3">
      <c r="A21" s="2">
        <v>44348</v>
      </c>
      <c r="B21" s="5">
        <f>(Data!B18-Data!B17)/Data!B17</f>
        <v>-1.6120695186065449E-2</v>
      </c>
      <c r="C21" s="5">
        <f>(Data!C18-Data!C17)/Data!C17</f>
        <v>2.2214009565834771E-2</v>
      </c>
    </row>
    <row r="22" spans="1:3" x14ac:dyDescent="0.3">
      <c r="A22" s="2">
        <v>44378</v>
      </c>
      <c r="B22" s="5">
        <f>(Data!B19-Data!B18)/Data!B18</f>
        <v>1.4222192068404093E-3</v>
      </c>
      <c r="C22" s="5">
        <f>(Data!C19-Data!C18)/Data!C18</f>
        <v>2.2748054828388597E-2</v>
      </c>
    </row>
    <row r="23" spans="1:3" x14ac:dyDescent="0.3">
      <c r="A23" s="2">
        <v>44409</v>
      </c>
      <c r="B23" s="5">
        <f>(Data!B20-Data!B19)/Data!B19</f>
        <v>2.999654493917871E-2</v>
      </c>
      <c r="C23" s="5">
        <f>(Data!C20-Data!C19)/Data!C19</f>
        <v>2.8990416255438543E-2</v>
      </c>
    </row>
    <row r="24" spans="1:3" x14ac:dyDescent="0.3">
      <c r="A24" s="2">
        <v>44440</v>
      </c>
      <c r="B24" s="5">
        <f>(Data!B21-Data!B20)/Data!B20</f>
        <v>-6.6905598394640359E-2</v>
      </c>
      <c r="C24" s="5">
        <f>(Data!C21-Data!C20)/Data!C20</f>
        <v>-4.7569168801901096E-2</v>
      </c>
    </row>
    <row r="25" spans="1:3" x14ac:dyDescent="0.3">
      <c r="A25" s="2">
        <v>44470</v>
      </c>
      <c r="B25" s="5">
        <f>(Data!B22-Data!B21)/Data!B21</f>
        <v>-5.9115535168224387E-4</v>
      </c>
      <c r="C25" s="5">
        <f>(Data!C22-Data!C21)/Data!C21</f>
        <v>6.914383640060659E-2</v>
      </c>
    </row>
    <row r="26" spans="1:3" x14ac:dyDescent="0.3">
      <c r="A26" s="2">
        <v>44501</v>
      </c>
      <c r="B26" s="5">
        <f>(Data!B23-Data!B22)/Data!B22</f>
        <v>-0.14295855938101901</v>
      </c>
      <c r="C26" s="5">
        <f>(Data!C23-Data!C22)/Data!C22</f>
        <v>-8.3337061847461435E-3</v>
      </c>
    </row>
    <row r="27" spans="1:3" x14ac:dyDescent="0.3">
      <c r="A27" s="2">
        <v>44531</v>
      </c>
      <c r="B27" s="5">
        <f>(Data!B24-Data!B23)/Data!B23</f>
        <v>6.8944166521148306E-2</v>
      </c>
      <c r="C27" s="5">
        <f>(Data!C24-Data!C23)/Data!C23</f>
        <v>4.3612913462064813E-2</v>
      </c>
    </row>
    <row r="28" spans="1:3" x14ac:dyDescent="0.3">
      <c r="A28" s="2">
        <v>44562</v>
      </c>
      <c r="B28" s="5">
        <f>(Data!B25-Data!B24)/Data!B24</f>
        <v>-7.6957898283055728E-2</v>
      </c>
      <c r="C28" s="5">
        <f>(Data!C25-Data!C24)/Data!C24</f>
        <v>-5.258516502739384E-2</v>
      </c>
    </row>
    <row r="29" spans="1:3" x14ac:dyDescent="0.3">
      <c r="A29" s="2">
        <v>44593</v>
      </c>
      <c r="B29" s="5">
        <f>(Data!B26-Data!B25)/Data!B25</f>
        <v>3.8399757113322282E-2</v>
      </c>
      <c r="C29" s="5">
        <f>(Data!C26-Data!C25)/Data!C25</f>
        <v>-3.1360491945908266E-2</v>
      </c>
    </row>
    <row r="30" spans="1:3" x14ac:dyDescent="0.3">
      <c r="A30" s="2">
        <v>44621</v>
      </c>
      <c r="B30" s="5">
        <f>(Data!B27-Data!B26)/Data!B26</f>
        <v>-7.6114887207530929E-2</v>
      </c>
      <c r="C30" s="5">
        <f>(Data!C27-Data!C26)/Data!C26</f>
        <v>3.5773288371546273E-2</v>
      </c>
    </row>
    <row r="31" spans="1:3" x14ac:dyDescent="0.3">
      <c r="A31" s="2">
        <v>44652</v>
      </c>
      <c r="B31" s="5">
        <f>(Data!B28-Data!B27)/Data!B27</f>
        <v>-0.1861330383827334</v>
      </c>
      <c r="C31" s="5">
        <f>(Data!C28-Data!C27)/Data!C27</f>
        <v>-8.7956711804343043E-2</v>
      </c>
    </row>
    <row r="32" spans="1:3" x14ac:dyDescent="0.3">
      <c r="A32" s="2">
        <v>44682</v>
      </c>
      <c r="B32" s="5">
        <f>(Data!B29-Data!B28)/Data!B28</f>
        <v>-1.0660125749505913E-2</v>
      </c>
      <c r="C32" s="5">
        <f>(Data!C29-Data!C28)/Data!C28</f>
        <v>5.3177704644647078E-5</v>
      </c>
    </row>
    <row r="33" spans="1:3" x14ac:dyDescent="0.3">
      <c r="A33" s="2">
        <v>44713</v>
      </c>
      <c r="B33" s="5">
        <f>(Data!B30-Data!B29)/Data!B29</f>
        <v>-0.14523718807845143</v>
      </c>
      <c r="C33" s="5">
        <f>(Data!C30-Data!C29)/Data!C29</f>
        <v>-8.3919999933826817E-2</v>
      </c>
    </row>
    <row r="34" spans="1:3" x14ac:dyDescent="0.3">
      <c r="A34" s="2">
        <v>44743</v>
      </c>
      <c r="B34" s="5">
        <f>(Data!B31-Data!B30)/Data!B30</f>
        <v>0.12394052499020461</v>
      </c>
      <c r="C34" s="5">
        <f>(Data!C31-Data!C30)/Data!C30</f>
        <v>9.1116391730209953E-2</v>
      </c>
    </row>
    <row r="35" spans="1:3" x14ac:dyDescent="0.3">
      <c r="A35" s="2">
        <v>44774</v>
      </c>
      <c r="B35" s="5">
        <f>(Data!B32-Data!B31)/Data!B31</f>
        <v>5.6362012882545845E-2</v>
      </c>
      <c r="C35" s="5">
        <f>(Data!C32-Data!C31)/Data!C31</f>
        <v>-4.2440128272998381E-2</v>
      </c>
    </row>
    <row r="36" spans="1:3" x14ac:dyDescent="0.3">
      <c r="A36" s="2">
        <v>44805</v>
      </c>
      <c r="B36" s="5">
        <f>(Data!B33-Data!B32)/Data!B32</f>
        <v>-0.15836904290268475</v>
      </c>
      <c r="C36" s="5">
        <f>(Data!C33-Data!C32)/Data!C32</f>
        <v>-9.3395672013274339E-2</v>
      </c>
    </row>
    <row r="37" spans="1:3" x14ac:dyDescent="0.3">
      <c r="A37" s="2">
        <v>44835</v>
      </c>
      <c r="B37" s="5">
        <f>(Data!B34-Data!B33)/Data!B33</f>
        <v>0.12943922306662253</v>
      </c>
      <c r="C37" s="5">
        <f>(Data!C34-Data!C33)/Data!C33</f>
        <v>7.9863413837008998E-2</v>
      </c>
    </row>
    <row r="38" spans="1:3" x14ac:dyDescent="0.3">
      <c r="A38" s="2">
        <v>44866</v>
      </c>
      <c r="B38" s="5">
        <f>(Data!B35-Data!B34)/Data!B34</f>
        <v>-8.1377888437767359E-2</v>
      </c>
      <c r="C38" s="5">
        <f>(Data!C35-Data!C34)/Data!C34</f>
        <v>5.3752893352493093E-2</v>
      </c>
    </row>
    <row r="39" spans="1:3" x14ac:dyDescent="0.3">
      <c r="A39" s="2">
        <v>44896</v>
      </c>
      <c r="B39" s="5">
        <f>(Data!B36-Data!B35)/Data!B35</f>
        <v>-0.1122918731342942</v>
      </c>
      <c r="C39" s="5">
        <f>(Data!C36-Data!C35)/Data!C35</f>
        <v>-5.8971474074730502E-2</v>
      </c>
    </row>
    <row r="40" spans="1:3" x14ac:dyDescent="0.3">
      <c r="A40" s="2">
        <v>44927</v>
      </c>
      <c r="B40" s="5">
        <f>(Data!B37-Data!B36)/Data!B36</f>
        <v>0.24873392840728112</v>
      </c>
      <c r="C40" s="5">
        <f>(Data!C37-Data!C36)/Data!C36</f>
        <v>6.1752857834678994E-2</v>
      </c>
    </row>
    <row r="41" spans="1:3" x14ac:dyDescent="0.3">
      <c r="A41" s="2">
        <v>44958</v>
      </c>
      <c r="B41" s="5">
        <f>(Data!B38-Data!B37)/Data!B37</f>
        <v>-8.1850849992553543E-2</v>
      </c>
      <c r="C41" s="5">
        <f>(Data!C38-Data!C37)/Data!C37</f>
        <v>-2.6112493931818616E-2</v>
      </c>
    </row>
    <row r="42" spans="1:3" x14ac:dyDescent="0.3">
      <c r="A42" s="2">
        <v>44986</v>
      </c>
      <c r="B42" s="5">
        <f>(Data!B39-Data!B38)/Data!B38</f>
        <v>5.2203033940307489E-3</v>
      </c>
      <c r="C42" s="5">
        <f>(Data!C39-Data!C38)/Data!C38</f>
        <v>3.5051612577108933E-2</v>
      </c>
    </row>
    <row r="43" spans="1:3" x14ac:dyDescent="0.3">
      <c r="A43" s="2">
        <v>45017</v>
      </c>
      <c r="B43" s="5">
        <f>(Data!B40-Data!B39)/Data!B39</f>
        <v>2.3669314108940773E-2</v>
      </c>
      <c r="C43" s="5">
        <f>(Data!C40-Data!C39)/Data!C39</f>
        <v>1.464234166248112E-2</v>
      </c>
    </row>
    <row r="44" spans="1:3" x14ac:dyDescent="0.3">
      <c r="A44" s="2">
        <v>45047</v>
      </c>
      <c r="B44" s="5">
        <f>(Data!B41-Data!B40)/Data!B40</f>
        <v>-0.14185367181335259</v>
      </c>
      <c r="C44" s="5">
        <f>(Data!C41-Data!C40)/Data!C40</f>
        <v>2.4823473681929993E-3</v>
      </c>
    </row>
    <row r="45" spans="1:3" x14ac:dyDescent="0.3">
      <c r="A45" s="2">
        <v>45078</v>
      </c>
      <c r="B45" s="5">
        <f>(Data!B42-Data!B41)/Data!B41</f>
        <v>1.5006842485844154E-2</v>
      </c>
      <c r="C45" s="5">
        <f>(Data!C42-Data!C41)/Data!C41</f>
        <v>6.4727464904234575E-2</v>
      </c>
    </row>
    <row r="46" spans="1:3" x14ac:dyDescent="0.3">
      <c r="A46" s="2">
        <v>45108</v>
      </c>
      <c r="B46" s="5">
        <f>(Data!B43-Data!B42)/Data!B42</f>
        <v>-4.3683407027184755E-3</v>
      </c>
      <c r="C46" s="5">
        <f>(Data!C43-Data!C42)/Data!C42</f>
        <v>3.1138932355010952E-2</v>
      </c>
    </row>
    <row r="47" spans="1:3" x14ac:dyDescent="0.3">
      <c r="A47" s="2">
        <v>45139</v>
      </c>
      <c r="B47" s="5">
        <f>(Data!B44-Data!B43)/Data!B43</f>
        <v>-5.8611773550254612E-2</v>
      </c>
      <c r="C47" s="5">
        <f>(Data!C44-Data!C43)/Data!C43</f>
        <v>-1.7716390070854068E-2</v>
      </c>
    </row>
    <row r="48" spans="1:3" x14ac:dyDescent="0.3">
      <c r="A48" s="2">
        <v>45170</v>
      </c>
      <c r="B48" s="5">
        <f>(Data!B45-Data!B44)/Data!B44</f>
        <v>-3.1429182716829256E-2</v>
      </c>
      <c r="C48" s="5">
        <f>(Data!C45-Data!C44)/Data!C44</f>
        <v>-4.871936746562492E-2</v>
      </c>
    </row>
    <row r="49" spans="1:3" x14ac:dyDescent="0.3">
      <c r="A49" s="2">
        <v>45200</v>
      </c>
      <c r="B49" s="5">
        <f>(Data!B46-Data!B45)/Data!B45</f>
        <v>6.6625372245384161E-3</v>
      </c>
      <c r="C49" s="5">
        <f>(Data!C46-Data!C45)/Data!C45</f>
        <v>-2.1979688737982988E-2</v>
      </c>
    </row>
    <row r="50" spans="1:3" x14ac:dyDescent="0.3">
      <c r="A50" s="2">
        <v>45231</v>
      </c>
      <c r="B50" s="5">
        <f>(Data!B47-Data!B46)/Data!B46</f>
        <v>0.13604605977186895</v>
      </c>
      <c r="C50" s="5">
        <f>(Data!C47-Data!C46)/Data!C46</f>
        <v>8.9179268781970036E-2</v>
      </c>
    </row>
    <row r="51" spans="1:3" x14ac:dyDescent="0.3">
      <c r="A51" s="2">
        <v>45261</v>
      </c>
      <c r="B51" s="5">
        <f>(Data!B48-Data!B47)/Data!B47</f>
        <v>-2.5892668911515138E-2</v>
      </c>
      <c r="C51" s="5">
        <f>(Data!C48-Data!C47)/Data!C47</f>
        <v>4.4229231156360113E-2</v>
      </c>
    </row>
    <row r="52" spans="1:3" x14ac:dyDescent="0.3">
      <c r="A52" s="2">
        <v>45292</v>
      </c>
      <c r="B52" s="5">
        <f>(Data!B49-Data!B48)/Data!B48</f>
        <v>6.7261319151276769E-2</v>
      </c>
      <c r="C52" s="5">
        <f>(Data!C49-Data!C48)/Data!C48</f>
        <v>1.5895707598991546E-2</v>
      </c>
    </row>
    <row r="53" spans="1:3" x14ac:dyDescent="0.3">
      <c r="A53" s="2">
        <v>45323</v>
      </c>
      <c r="B53" s="5">
        <f>(Data!B50-Data!B49)/Data!B49</f>
        <v>0.16168665125031992</v>
      </c>
      <c r="C53" s="5">
        <f>(Data!C50-Data!C49)/Data!C49</f>
        <v>5.1720640623723092E-2</v>
      </c>
    </row>
    <row r="54" spans="1:3" x14ac:dyDescent="0.3">
      <c r="A54" s="2">
        <v>45352</v>
      </c>
      <c r="B54" s="5">
        <f>(Data!B51-Data!B50)/Data!B50</f>
        <v>9.6612311519771635E-2</v>
      </c>
      <c r="C54" s="5">
        <f>(Data!C51-Data!C50)/Data!C50</f>
        <v>3.1018779915342878E-2</v>
      </c>
    </row>
    <row r="55" spans="1:3" x14ac:dyDescent="0.3">
      <c r="A55" s="2">
        <v>45383</v>
      </c>
      <c r="B55" s="5">
        <f>(Data!B52-Data!B51)/Data!B51</f>
        <v>-9.2023589942601403E-2</v>
      </c>
      <c r="C55" s="5">
        <f>(Data!C52-Data!C51)/Data!C51</f>
        <v>-4.1615071737898725E-2</v>
      </c>
    </row>
    <row r="56" spans="1:3" x14ac:dyDescent="0.3">
      <c r="A56" s="2">
        <v>45413</v>
      </c>
      <c r="B56" s="5">
        <f>(Data!B53-Data!B52)/Data!B52</f>
        <v>-6.4716439894205169E-2</v>
      </c>
      <c r="C56" s="5">
        <f>(Data!C53-Data!C52)/Data!C52</f>
        <v>4.8021190151199065E-2</v>
      </c>
    </row>
    <row r="57" spans="1:3" x14ac:dyDescent="0.3">
      <c r="A57" s="2">
        <v>45444</v>
      </c>
      <c r="B57" s="5">
        <f>(Data!B54-Data!B53)/Data!B53</f>
        <v>-4.4461507891407792E-2</v>
      </c>
      <c r="C57" s="5">
        <f>(Data!C54-Data!C53)/Data!C53</f>
        <v>3.4669801283083251E-2</v>
      </c>
    </row>
    <row r="58" spans="1:3" x14ac:dyDescent="0.3">
      <c r="A58" s="2">
        <v>45474</v>
      </c>
      <c r="B58" s="5">
        <f>(Data!B55-Data!B54)/Data!B54</f>
        <v>-5.6400422850619192E-2</v>
      </c>
      <c r="C58" s="5">
        <f>(Data!C55-Data!C54)/Data!C54</f>
        <v>1.1321316887868735E-2</v>
      </c>
    </row>
    <row r="59" spans="1:3" x14ac:dyDescent="0.3">
      <c r="A59" s="2">
        <v>45505</v>
      </c>
      <c r="B59" s="5">
        <f>(Data!B56-Data!B55)/Data!B55</f>
        <v>-3.0878853806922488E-2</v>
      </c>
      <c r="C59" s="5">
        <f>(Data!C56-Data!C55)/Data!C55</f>
        <v>2.2834706936630336E-2</v>
      </c>
    </row>
    <row r="60" spans="1:3" x14ac:dyDescent="0.3">
      <c r="A60" s="2">
        <v>45536</v>
      </c>
      <c r="B60" s="5">
        <f>(Data!B57-Data!B56)/Data!B56</f>
        <v>6.4284149934538903E-2</v>
      </c>
      <c r="C60" s="5">
        <f>(Data!C57-Data!C56)/Data!C56</f>
        <v>2.0196884090601226E-2</v>
      </c>
    </row>
    <row r="61" spans="1:3" x14ac:dyDescent="0.3">
      <c r="A61" s="2">
        <v>45566</v>
      </c>
      <c r="B61" s="5">
        <f>(Data!B58-Data!B57)/Data!B57</f>
        <v>1.0396587178849023E-4</v>
      </c>
      <c r="C61" s="5">
        <f>(Data!C58-Data!C57)/Data!C57</f>
        <v>-9.8967433031517272E-3</v>
      </c>
    </row>
    <row r="62" spans="1:3" x14ac:dyDescent="0.3">
      <c r="A62" s="2">
        <v>45597</v>
      </c>
      <c r="B62" s="5">
        <f>(Data!B59-Data!B58)/Data!B58</f>
        <v>0.22110190615351047</v>
      </c>
      <c r="C62" s="5">
        <f>(Data!C59-Data!C58)/Data!C58</f>
        <v>5.7301295482098821E-2</v>
      </c>
    </row>
    <row r="63" spans="1:3" x14ac:dyDescent="0.3">
      <c r="A63" s="2">
        <v>45627</v>
      </c>
      <c r="B63" s="5">
        <f>(Data!B60-Data!B59)/Data!B59</f>
        <v>-5.2098478815200404E-2</v>
      </c>
      <c r="C63" s="5">
        <f>(Data!C60-Data!C59)/Data!C59</f>
        <v>-2.4990137048483629E-2</v>
      </c>
    </row>
    <row r="64" spans="1:3" x14ac:dyDescent="0.3">
      <c r="A64" s="2">
        <v>45658</v>
      </c>
      <c r="B64" s="5">
        <f>(Data!B61-Data!B60)/Data!B60</f>
        <v>1.9856121762246635E-2</v>
      </c>
      <c r="C64" s="5">
        <f>(Data!C61-Data!C60)/Data!C60</f>
        <v>2.7016304240444086E-2</v>
      </c>
    </row>
    <row r="65" spans="1:3" x14ac:dyDescent="0.3">
      <c r="A65" s="2">
        <v>45689</v>
      </c>
      <c r="B65" s="5">
        <f>(Data!B62-Data!B61)/Data!B61</f>
        <v>6.5452189756388503E-3</v>
      </c>
      <c r="C65" s="5">
        <f>(Data!C62-Data!C61)/Data!C61</f>
        <v>-1.4242092699825116E-2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932C-FD6B-4C6B-BE4F-D216922A44C2}">
  <dimension ref="A1:C65"/>
  <sheetViews>
    <sheetView topLeftCell="A35" workbookViewId="0">
      <selection activeCell="A66" sqref="A66"/>
    </sheetView>
  </sheetViews>
  <sheetFormatPr defaultColWidth="10.77734375" defaultRowHeight="14.4" x14ac:dyDescent="0.3"/>
  <cols>
    <col min="1" max="1" width="10.33203125" bestFit="1" customWidth="1"/>
    <col min="2" max="2" width="13.6640625" style="8" customWidth="1"/>
    <col min="3" max="3" width="14.6640625" style="8" customWidth="1"/>
  </cols>
  <sheetData>
    <row r="1" spans="1:3" x14ac:dyDescent="0.3">
      <c r="A1" s="13" t="s">
        <v>10</v>
      </c>
    </row>
    <row r="2" spans="1:3" x14ac:dyDescent="0.3">
      <c r="A2" s="11" t="s">
        <v>13</v>
      </c>
    </row>
    <row r="4" spans="1:3" x14ac:dyDescent="0.3">
      <c r="A4" s="1" t="s">
        <v>0</v>
      </c>
      <c r="B4" s="12" t="s">
        <v>8</v>
      </c>
      <c r="C4" s="10" t="s">
        <v>9</v>
      </c>
    </row>
    <row r="5" spans="1:3" x14ac:dyDescent="0.3">
      <c r="A5" s="2">
        <v>43862</v>
      </c>
    </row>
    <row r="6" spans="1:3" x14ac:dyDescent="0.3">
      <c r="A6" s="2">
        <v>43891</v>
      </c>
      <c r="B6" s="15">
        <f>'Q1'!B6-TB!$C$3</f>
        <v>-0.17916218796183628</v>
      </c>
      <c r="C6" s="15">
        <f>'Q1'!C6-TB!$C$3</f>
        <v>-0.12536094907559492</v>
      </c>
    </row>
    <row r="7" spans="1:3" x14ac:dyDescent="0.3">
      <c r="A7" s="2">
        <v>43922</v>
      </c>
      <c r="B7" s="15">
        <f>'Q1'!B7-TB!$C$3</f>
        <v>0.11932355767723986</v>
      </c>
      <c r="C7" s="15">
        <f>'Q1'!C7-TB!$C$3</f>
        <v>0.12660237149861223</v>
      </c>
    </row>
    <row r="8" spans="1:3" x14ac:dyDescent="0.3">
      <c r="A8" s="2">
        <v>43952</v>
      </c>
      <c r="B8" s="15">
        <f>'Q1'!B8-TB!$C$3</f>
        <v>8.4362991259056774E-2</v>
      </c>
      <c r="C8" s="15">
        <f>'Q1'!C8-TB!$C$3</f>
        <v>4.5040152998891608E-2</v>
      </c>
    </row>
    <row r="9" spans="1:3" x14ac:dyDescent="0.3">
      <c r="A9" s="2">
        <v>43983</v>
      </c>
      <c r="B9" s="15">
        <f>'Q1'!B9-TB!$C$3</f>
        <v>-4.9602279854320988E-2</v>
      </c>
      <c r="C9" s="15">
        <f>'Q1'!C9-TB!$C$3</f>
        <v>1.8146729847257632E-2</v>
      </c>
    </row>
    <row r="10" spans="1:3" x14ac:dyDescent="0.3">
      <c r="A10" s="2">
        <v>44013</v>
      </c>
      <c r="B10" s="15">
        <f>'Q1'!B10-TB!$C$3</f>
        <v>4.8453524870528841E-2</v>
      </c>
      <c r="C10" s="15">
        <f>'Q1'!C10-TB!$C$3</f>
        <v>5.4859654813776977E-2</v>
      </c>
    </row>
    <row r="11" spans="1:3" x14ac:dyDescent="0.3">
      <c r="A11" s="2">
        <v>44044</v>
      </c>
      <c r="B11" s="15">
        <f>'Q1'!B11-TB!$C$3</f>
        <v>0.12743064099993279</v>
      </c>
      <c r="C11" s="15">
        <f>'Q1'!C11-TB!$C$3</f>
        <v>6.9823000235051044E-2</v>
      </c>
    </row>
    <row r="12" spans="1:3" x14ac:dyDescent="0.3">
      <c r="A12" s="2">
        <v>44075</v>
      </c>
      <c r="B12" s="15">
        <f>'Q1'!B12-TB!$C$3</f>
        <v>-5.9314932299156027E-2</v>
      </c>
      <c r="C12" s="15">
        <f>'Q1'!C12-TB!$C$3</f>
        <v>-3.9469636845089758E-2</v>
      </c>
    </row>
    <row r="13" spans="1:3" x14ac:dyDescent="0.3">
      <c r="A13" s="2">
        <v>44105</v>
      </c>
      <c r="B13" s="15">
        <f>'Q1'!B13-TB!$C$3</f>
        <v>-2.3049575111346473E-2</v>
      </c>
      <c r="C13" s="15">
        <f>'Q1'!C13-TB!$C$3</f>
        <v>-2.7907452888046389E-2</v>
      </c>
    </row>
    <row r="14" spans="1:3" x14ac:dyDescent="0.3">
      <c r="A14" s="2">
        <v>44136</v>
      </c>
      <c r="B14" s="15">
        <f>'Q1'!B14-TB!$C$3</f>
        <v>0.22045915492534554</v>
      </c>
      <c r="C14" s="15">
        <f>'Q1'!C14-TB!$C$3</f>
        <v>0.10730396877719239</v>
      </c>
    </row>
    <row r="15" spans="1:3" x14ac:dyDescent="0.3">
      <c r="A15" s="2">
        <v>44166</v>
      </c>
      <c r="B15" s="15">
        <f>'Q1'!B15-TB!$C$3</f>
        <v>0.22386504437387406</v>
      </c>
      <c r="C15" s="15">
        <f>'Q1'!C15-TB!$C$3</f>
        <v>3.6879792426903354E-2</v>
      </c>
    </row>
    <row r="16" spans="1:3" x14ac:dyDescent="0.3">
      <c r="A16" s="2">
        <v>44197</v>
      </c>
      <c r="B16" s="15">
        <f>'Q1'!B16-TB!$C$3</f>
        <v>-7.2048716558225437E-2</v>
      </c>
      <c r="C16" s="15">
        <f>'Q1'!C16-TB!$C$3</f>
        <v>-1.1378327422111808E-2</v>
      </c>
    </row>
    <row r="17" spans="1:3" x14ac:dyDescent="0.3">
      <c r="A17" s="2">
        <v>44228</v>
      </c>
      <c r="B17" s="15">
        <f>'Q1'!B17-TB!$C$3</f>
        <v>0.12385885269186432</v>
      </c>
      <c r="C17" s="15">
        <f>'Q1'!C17-TB!$C$3</f>
        <v>2.5849784710781837E-2</v>
      </c>
    </row>
    <row r="18" spans="1:3" x14ac:dyDescent="0.3">
      <c r="A18" s="2">
        <v>44256</v>
      </c>
      <c r="B18" s="15">
        <f>'Q1'!B18-TB!$C$3</f>
        <v>-2.4151874299707377E-2</v>
      </c>
      <c r="C18" s="15">
        <f>'Q1'!C18-TB!$C$3</f>
        <v>4.219696586649857E-2</v>
      </c>
    </row>
    <row r="19" spans="1:3" x14ac:dyDescent="0.3">
      <c r="A19" s="2">
        <v>44287</v>
      </c>
      <c r="B19" s="15">
        <f>'Q1'!B19-TB!$C$3</f>
        <v>7.8874992022555553E-3</v>
      </c>
      <c r="C19" s="15">
        <f>'Q1'!C19-TB!$C$3</f>
        <v>5.2183654680891742E-2</v>
      </c>
    </row>
    <row r="20" spans="1:3" x14ac:dyDescent="0.3">
      <c r="A20" s="2">
        <v>44317</v>
      </c>
      <c r="B20" s="15">
        <f>'Q1'!B20-TB!$C$3</f>
        <v>-3.9861119557536392E-2</v>
      </c>
      <c r="C20" s="15">
        <f>'Q1'!C20-TB!$C$3</f>
        <v>5.2448220039403469E-3</v>
      </c>
    </row>
    <row r="21" spans="1:3" x14ac:dyDescent="0.3">
      <c r="A21" s="2">
        <v>44348</v>
      </c>
      <c r="B21" s="15">
        <f>'Q1'!B21-TB!$C$3</f>
        <v>-1.6362361852732116E-2</v>
      </c>
      <c r="C21" s="15">
        <f>'Q1'!C21-TB!$C$3</f>
        <v>2.1972342899168103E-2</v>
      </c>
    </row>
    <row r="22" spans="1:3" x14ac:dyDescent="0.3">
      <c r="A22" s="2">
        <v>44378</v>
      </c>
      <c r="B22" s="15">
        <f>'Q1'!B22-TB!$C$3</f>
        <v>1.1805525401737426E-3</v>
      </c>
      <c r="C22" s="15">
        <f>'Q1'!C22-TB!$C$3</f>
        <v>2.250638816172193E-2</v>
      </c>
    </row>
    <row r="23" spans="1:3" x14ac:dyDescent="0.3">
      <c r="A23" s="2">
        <v>44409</v>
      </c>
      <c r="B23" s="15">
        <f>'Q1'!B23-TB!$C$3</f>
        <v>2.9754878272512043E-2</v>
      </c>
      <c r="C23" s="15">
        <f>'Q1'!C23-TB!$C$3</f>
        <v>2.8748749588771876E-2</v>
      </c>
    </row>
    <row r="24" spans="1:3" x14ac:dyDescent="0.3">
      <c r="A24" s="2">
        <v>44440</v>
      </c>
      <c r="B24" s="15">
        <f>'Q1'!B24-TB!$C$3</f>
        <v>-6.7147265061307027E-2</v>
      </c>
      <c r="C24" s="15">
        <f>'Q1'!C24-TB!$C$3</f>
        <v>-4.7810835468567764E-2</v>
      </c>
    </row>
    <row r="25" spans="1:3" x14ac:dyDescent="0.3">
      <c r="A25" s="2">
        <v>44470</v>
      </c>
      <c r="B25" s="15">
        <f>'Q1'!B25-TB!$C$3</f>
        <v>-8.3282201834891049E-4</v>
      </c>
      <c r="C25" s="15">
        <f>'Q1'!C25-TB!$C$3</f>
        <v>6.8902169733939922E-2</v>
      </c>
    </row>
    <row r="26" spans="1:3" x14ac:dyDescent="0.3">
      <c r="A26" s="2">
        <v>44501</v>
      </c>
      <c r="B26" s="15">
        <f>'Q1'!B26-TB!$C$3</f>
        <v>-0.14320022604768567</v>
      </c>
      <c r="C26" s="15">
        <f>'Q1'!C26-TB!$C$3</f>
        <v>-8.5753728514128096E-3</v>
      </c>
    </row>
    <row r="27" spans="1:3" x14ac:dyDescent="0.3">
      <c r="A27" s="2">
        <v>44531</v>
      </c>
      <c r="B27" s="15">
        <f>'Q1'!B27-TB!$C$3</f>
        <v>6.8702499854481638E-2</v>
      </c>
      <c r="C27" s="15">
        <f>'Q1'!C27-TB!$C$3</f>
        <v>4.3371246795398145E-2</v>
      </c>
    </row>
    <row r="28" spans="1:3" x14ac:dyDescent="0.3">
      <c r="A28" s="2">
        <v>44562</v>
      </c>
      <c r="B28" s="15">
        <f>'Q1'!B28-TB!$C$3</f>
        <v>-7.7199564949722396E-2</v>
      </c>
      <c r="C28" s="15">
        <f>'Q1'!C28-TB!$C$3</f>
        <v>-5.2826831694060508E-2</v>
      </c>
    </row>
    <row r="29" spans="1:3" x14ac:dyDescent="0.3">
      <c r="A29" s="2">
        <v>44593</v>
      </c>
      <c r="B29" s="15">
        <f>'Q1'!B29-TB!$C$3</f>
        <v>3.8158090446655614E-2</v>
      </c>
      <c r="C29" s="15">
        <f>'Q1'!C29-TB!$C$3</f>
        <v>-3.1602158612574933E-2</v>
      </c>
    </row>
    <row r="30" spans="1:3" x14ac:dyDescent="0.3">
      <c r="A30" s="2">
        <v>44621</v>
      </c>
      <c r="B30" s="15">
        <f>'Q1'!B30-TB!$C$3</f>
        <v>-7.6356553874197597E-2</v>
      </c>
      <c r="C30" s="15">
        <f>'Q1'!C30-TB!$C$3</f>
        <v>3.5531621704879605E-2</v>
      </c>
    </row>
    <row r="31" spans="1:3" x14ac:dyDescent="0.3">
      <c r="A31" s="2">
        <v>44652</v>
      </c>
      <c r="B31" s="15">
        <f>'Q1'!B31-TB!$C$3</f>
        <v>-0.18637470504940007</v>
      </c>
      <c r="C31" s="15">
        <f>'Q1'!C31-TB!$C$3</f>
        <v>-8.8198378471009711E-2</v>
      </c>
    </row>
    <row r="32" spans="1:3" x14ac:dyDescent="0.3">
      <c r="A32" s="2">
        <v>44682</v>
      </c>
      <c r="B32" s="15">
        <f>'Q1'!B32-TB!$C$3</f>
        <v>-1.0901792416172579E-2</v>
      </c>
      <c r="C32" s="15">
        <f>'Q1'!C32-TB!$C$3</f>
        <v>-1.8848896202201956E-4</v>
      </c>
    </row>
    <row r="33" spans="1:3" x14ac:dyDescent="0.3">
      <c r="A33" s="2">
        <v>44713</v>
      </c>
      <c r="B33" s="15">
        <f>'Q1'!B33-TB!$C$3</f>
        <v>-0.1454788547451181</v>
      </c>
      <c r="C33" s="15">
        <f>'Q1'!C33-TB!$C$3</f>
        <v>-8.4161666600493484E-2</v>
      </c>
    </row>
    <row r="34" spans="1:3" x14ac:dyDescent="0.3">
      <c r="A34" s="2">
        <v>44743</v>
      </c>
      <c r="B34" s="15">
        <f>'Q1'!B34-TB!$C$3</f>
        <v>0.12369885832353794</v>
      </c>
      <c r="C34" s="15">
        <f>'Q1'!C34-TB!$C$3</f>
        <v>9.0874725063543285E-2</v>
      </c>
    </row>
    <row r="35" spans="1:3" x14ac:dyDescent="0.3">
      <c r="A35" s="2">
        <v>44774</v>
      </c>
      <c r="B35" s="15">
        <f>'Q1'!B35-TB!$C$3</f>
        <v>5.6120346215879177E-2</v>
      </c>
      <c r="C35" s="15">
        <f>'Q1'!C35-TB!$C$3</f>
        <v>-4.2681794939665049E-2</v>
      </c>
    </row>
    <row r="36" spans="1:3" x14ac:dyDescent="0.3">
      <c r="A36" s="2">
        <v>44805</v>
      </c>
      <c r="B36" s="15">
        <f>'Q1'!B36-TB!$C$3</f>
        <v>-0.15861070956935142</v>
      </c>
      <c r="C36" s="15">
        <f>'Q1'!C36-TB!$C$3</f>
        <v>-9.3637338679941007E-2</v>
      </c>
    </row>
    <row r="37" spans="1:3" x14ac:dyDescent="0.3">
      <c r="A37" s="2">
        <v>44835</v>
      </c>
      <c r="B37" s="15">
        <f>'Q1'!B37-TB!$C$3</f>
        <v>0.12919755639995587</v>
      </c>
      <c r="C37" s="15">
        <f>'Q1'!C37-TB!$C$3</f>
        <v>7.962174717034233E-2</v>
      </c>
    </row>
    <row r="38" spans="1:3" x14ac:dyDescent="0.3">
      <c r="A38" s="2">
        <v>44866</v>
      </c>
      <c r="B38" s="15">
        <f>'Q1'!B38-TB!$C$3</f>
        <v>-8.1619555104434027E-2</v>
      </c>
      <c r="C38" s="15">
        <f>'Q1'!C38-TB!$C$3</f>
        <v>5.3511226685826425E-2</v>
      </c>
    </row>
    <row r="39" spans="1:3" x14ac:dyDescent="0.3">
      <c r="A39" s="2">
        <v>44896</v>
      </c>
      <c r="B39" s="15">
        <f>'Q1'!B39-TB!$C$3</f>
        <v>-0.11253353980096087</v>
      </c>
      <c r="C39" s="15">
        <f>'Q1'!C39-TB!$C$3</f>
        <v>-5.921314074139717E-2</v>
      </c>
    </row>
    <row r="40" spans="1:3" x14ac:dyDescent="0.3">
      <c r="A40" s="2">
        <v>44927</v>
      </c>
      <c r="B40" s="15">
        <f>'Q1'!B40-TB!$C$3</f>
        <v>0.24849226174061445</v>
      </c>
      <c r="C40" s="15">
        <f>'Q1'!C40-TB!$C$3</f>
        <v>6.1511191168012326E-2</v>
      </c>
    </row>
    <row r="41" spans="1:3" x14ac:dyDescent="0.3">
      <c r="A41" s="2">
        <v>44958</v>
      </c>
      <c r="B41" s="15">
        <f>'Q1'!B41-TB!$C$3</f>
        <v>-8.209251665922021E-2</v>
      </c>
      <c r="C41" s="15">
        <f>'Q1'!C41-TB!$C$3</f>
        <v>-2.6354160598485284E-2</v>
      </c>
    </row>
    <row r="42" spans="1:3" x14ac:dyDescent="0.3">
      <c r="A42" s="2">
        <v>44986</v>
      </c>
      <c r="B42" s="15">
        <f>'Q1'!B42-TB!$C$3</f>
        <v>4.978636727364082E-3</v>
      </c>
      <c r="C42" s="15">
        <f>'Q1'!C42-TB!$C$3</f>
        <v>3.4809945910442265E-2</v>
      </c>
    </row>
    <row r="43" spans="1:3" x14ac:dyDescent="0.3">
      <c r="A43" s="2">
        <v>45017</v>
      </c>
      <c r="B43" s="15">
        <f>'Q1'!B43-TB!$C$3</f>
        <v>2.3427647442274106E-2</v>
      </c>
      <c r="C43" s="15">
        <f>'Q1'!C43-TB!$C$3</f>
        <v>1.4400674995814454E-2</v>
      </c>
    </row>
    <row r="44" spans="1:3" x14ac:dyDescent="0.3">
      <c r="A44" s="2">
        <v>45047</v>
      </c>
      <c r="B44" s="15">
        <f>'Q1'!B44-TB!$C$3</f>
        <v>-0.14209533848001926</v>
      </c>
      <c r="C44" s="15">
        <f>'Q1'!C44-TB!$C$3</f>
        <v>2.2406807015263328E-3</v>
      </c>
    </row>
    <row r="45" spans="1:3" x14ac:dyDescent="0.3">
      <c r="A45" s="2">
        <v>45078</v>
      </c>
      <c r="B45" s="15">
        <f>'Q1'!B45-TB!$C$3</f>
        <v>1.4765175819177488E-2</v>
      </c>
      <c r="C45" s="15">
        <f>'Q1'!C45-TB!$C$3</f>
        <v>6.4485798237567907E-2</v>
      </c>
    </row>
    <row r="46" spans="1:3" x14ac:dyDescent="0.3">
      <c r="A46" s="2">
        <v>45108</v>
      </c>
      <c r="B46" s="15">
        <f>'Q1'!B46-TB!$C$3</f>
        <v>-4.6100073693851424E-3</v>
      </c>
      <c r="C46" s="15">
        <f>'Q1'!C46-TB!$C$3</f>
        <v>3.0897265688344284E-2</v>
      </c>
    </row>
    <row r="47" spans="1:3" x14ac:dyDescent="0.3">
      <c r="A47" s="2">
        <v>45139</v>
      </c>
      <c r="B47" s="15">
        <f>'Q1'!B47-TB!$C$3</f>
        <v>-5.8853440216921279E-2</v>
      </c>
      <c r="C47" s="15">
        <f>'Q1'!C47-TB!$C$3</f>
        <v>-1.7958056737520735E-2</v>
      </c>
    </row>
    <row r="48" spans="1:3" x14ac:dyDescent="0.3">
      <c r="A48" s="2">
        <v>45170</v>
      </c>
      <c r="B48" s="15">
        <f>'Q1'!B48-TB!$C$3</f>
        <v>-3.1670849383495923E-2</v>
      </c>
      <c r="C48" s="15">
        <f>'Q1'!C48-TB!$C$3</f>
        <v>-4.8961034132291588E-2</v>
      </c>
    </row>
    <row r="49" spans="1:3" x14ac:dyDescent="0.3">
      <c r="A49" s="2">
        <v>45200</v>
      </c>
      <c r="B49" s="15">
        <f>'Q1'!B49-TB!$C$3</f>
        <v>6.4208705578717492E-3</v>
      </c>
      <c r="C49" s="15">
        <f>'Q1'!C49-TB!$C$3</f>
        <v>-2.2221355404649656E-2</v>
      </c>
    </row>
    <row r="50" spans="1:3" x14ac:dyDescent="0.3">
      <c r="A50" s="2">
        <v>45231</v>
      </c>
      <c r="B50" s="15">
        <f>'Q1'!B50-TB!$C$3</f>
        <v>0.13580439310520229</v>
      </c>
      <c r="C50" s="15">
        <f>'Q1'!C50-TB!$C$3</f>
        <v>8.8937602115303369E-2</v>
      </c>
    </row>
    <row r="51" spans="1:3" x14ac:dyDescent="0.3">
      <c r="A51" s="2">
        <v>45261</v>
      </c>
      <c r="B51" s="15">
        <f>'Q1'!B51-TB!$C$3</f>
        <v>-2.6134335578181806E-2</v>
      </c>
      <c r="C51" s="15">
        <f>'Q1'!C51-TB!$C$3</f>
        <v>4.3987564489693445E-2</v>
      </c>
    </row>
    <row r="52" spans="1:3" x14ac:dyDescent="0.3">
      <c r="A52" s="2">
        <v>45292</v>
      </c>
      <c r="B52" s="15">
        <f>'Q1'!B52-TB!$C$3</f>
        <v>6.7019652484610101E-2</v>
      </c>
      <c r="C52" s="15">
        <f>'Q1'!C52-TB!$C$3</f>
        <v>1.5654040932324878E-2</v>
      </c>
    </row>
    <row r="53" spans="1:3" x14ac:dyDescent="0.3">
      <c r="A53" s="2">
        <v>45323</v>
      </c>
      <c r="B53" s="15">
        <f>'Q1'!B53-TB!$C$3</f>
        <v>0.16144498458365325</v>
      </c>
      <c r="C53" s="15">
        <f>'Q1'!C53-TB!$C$3</f>
        <v>5.1478973957056424E-2</v>
      </c>
    </row>
    <row r="54" spans="1:3" x14ac:dyDescent="0.3">
      <c r="A54" s="2">
        <v>45352</v>
      </c>
      <c r="B54" s="15">
        <f>'Q1'!B54-TB!$C$3</f>
        <v>9.6370644853104967E-2</v>
      </c>
      <c r="C54" s="15">
        <f>'Q1'!C54-TB!$C$3</f>
        <v>3.077711324867621E-2</v>
      </c>
    </row>
    <row r="55" spans="1:3" x14ac:dyDescent="0.3">
      <c r="A55" s="2">
        <v>45383</v>
      </c>
      <c r="B55" s="15">
        <f>'Q1'!B55-TB!$C$3</f>
        <v>-9.226525660926807E-2</v>
      </c>
      <c r="C55" s="15">
        <f>'Q1'!C55-TB!$C$3</f>
        <v>-4.1856738404565393E-2</v>
      </c>
    </row>
    <row r="56" spans="1:3" x14ac:dyDescent="0.3">
      <c r="A56" s="2">
        <v>45413</v>
      </c>
      <c r="B56" s="15">
        <f>'Q1'!B56-TB!$C$3</f>
        <v>-6.4958106560871837E-2</v>
      </c>
      <c r="C56" s="15">
        <f>'Q1'!C56-TB!$C$3</f>
        <v>4.7779523484532398E-2</v>
      </c>
    </row>
    <row r="57" spans="1:3" x14ac:dyDescent="0.3">
      <c r="A57" s="2">
        <v>45444</v>
      </c>
      <c r="B57" s="15">
        <f>'Q1'!B57-TB!$C$3</f>
        <v>-4.470317455807446E-2</v>
      </c>
      <c r="C57" s="15">
        <f>'Q1'!C57-TB!$C$3</f>
        <v>3.4428134616416584E-2</v>
      </c>
    </row>
    <row r="58" spans="1:3" x14ac:dyDescent="0.3">
      <c r="A58" s="2">
        <v>45474</v>
      </c>
      <c r="B58" s="15">
        <f>'Q1'!B58-TB!$C$3</f>
        <v>-5.664208951728586E-2</v>
      </c>
      <c r="C58" s="15">
        <f>'Q1'!C58-TB!$C$3</f>
        <v>1.1079650221202069E-2</v>
      </c>
    </row>
    <row r="59" spans="1:3" x14ac:dyDescent="0.3">
      <c r="A59" s="2">
        <v>45505</v>
      </c>
      <c r="B59" s="15">
        <f>'Q1'!B59-TB!$C$3</f>
        <v>-3.1120520473589156E-2</v>
      </c>
      <c r="C59" s="15">
        <f>'Q1'!C59-TB!$C$3</f>
        <v>2.2593040269963668E-2</v>
      </c>
    </row>
    <row r="60" spans="1:3" x14ac:dyDescent="0.3">
      <c r="A60" s="2">
        <v>45536</v>
      </c>
      <c r="B60" s="15">
        <f>'Q1'!B60-TB!$C$3</f>
        <v>6.4042483267872236E-2</v>
      </c>
      <c r="C60" s="15">
        <f>'Q1'!C60-TB!$C$3</f>
        <v>1.9955217423934558E-2</v>
      </c>
    </row>
    <row r="61" spans="1:3" x14ac:dyDescent="0.3">
      <c r="A61" s="2">
        <v>45566</v>
      </c>
      <c r="B61" s="15">
        <f>'Q1'!B61-TB!$C$3</f>
        <v>-1.377007948781764E-4</v>
      </c>
      <c r="C61" s="15">
        <f>'Q1'!C61-TB!$C$3</f>
        <v>-1.0138409969818393E-2</v>
      </c>
    </row>
    <row r="62" spans="1:3" x14ac:dyDescent="0.3">
      <c r="A62" s="2">
        <v>45597</v>
      </c>
      <c r="B62" s="15">
        <f>'Q1'!B62-TB!$C$3</f>
        <v>0.2208602394868438</v>
      </c>
      <c r="C62" s="15">
        <f>'Q1'!C62-TB!$C$3</f>
        <v>5.7059628815432153E-2</v>
      </c>
    </row>
    <row r="63" spans="1:3" x14ac:dyDescent="0.3">
      <c r="A63" s="2">
        <v>45627</v>
      </c>
      <c r="B63" s="15">
        <f>'Q1'!B63-TB!$C$3</f>
        <v>-5.2340145481867072E-2</v>
      </c>
      <c r="C63" s="15">
        <f>'Q1'!C63-TB!$C$3</f>
        <v>-2.5231803715150297E-2</v>
      </c>
    </row>
    <row r="64" spans="1:3" x14ac:dyDescent="0.3">
      <c r="A64" s="2">
        <v>45658</v>
      </c>
      <c r="B64" s="15">
        <f>'Q1'!B64-TB!$C$3</f>
        <v>1.9614455095579967E-2</v>
      </c>
      <c r="C64" s="15">
        <f>'Q1'!C64-TB!$C$3</f>
        <v>2.6774637573777418E-2</v>
      </c>
    </row>
    <row r="65" spans="1:3" x14ac:dyDescent="0.3">
      <c r="A65" s="2">
        <v>45689</v>
      </c>
      <c r="B65" s="15">
        <f>'Q1'!B65-TB!$C$3</f>
        <v>6.3035523089721834E-3</v>
      </c>
      <c r="C65" s="15">
        <f>'Q1'!C65-TB!$C$3</f>
        <v>-1.4483759366491782E-2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404C-1763-4684-9A61-66033E8856B1}">
  <dimension ref="A1:F5"/>
  <sheetViews>
    <sheetView tabSelected="1" zoomScale="96" workbookViewId="0">
      <selection activeCell="G5" sqref="G5"/>
    </sheetView>
  </sheetViews>
  <sheetFormatPr defaultColWidth="10.77734375" defaultRowHeight="14.4" x14ac:dyDescent="0.3"/>
  <cols>
    <col min="1" max="1" width="37.88671875" style="21" customWidth="1"/>
    <col min="5" max="5" width="15.88671875" customWidth="1"/>
  </cols>
  <sheetData>
    <row r="1" spans="1:6" x14ac:dyDescent="0.3">
      <c r="A1" s="19" t="s">
        <v>14</v>
      </c>
      <c r="B1" s="8"/>
      <c r="C1" s="8"/>
    </row>
    <row r="2" spans="1:6" x14ac:dyDescent="0.3">
      <c r="A2" s="20" t="s">
        <v>15</v>
      </c>
      <c r="B2" s="8"/>
      <c r="C2" s="8"/>
    </row>
    <row r="3" spans="1:6" ht="15" thickBot="1" x14ac:dyDescent="0.35"/>
    <row r="4" spans="1:6" ht="15" thickBot="1" x14ac:dyDescent="0.35">
      <c r="A4" s="22" t="s">
        <v>17</v>
      </c>
      <c r="B4" s="17">
        <f>SLOPE('Q2'!B6:B65, 'Q2'!C6:C65)</f>
        <v>1.4116776489767537</v>
      </c>
      <c r="E4" s="24" t="s">
        <v>16</v>
      </c>
      <c r="F4" s="25">
        <f>INTERCEPT('Q2'!B5:B65,'Q2'!C5:C65)</f>
        <v>-1.3722082837482628E-2</v>
      </c>
    </row>
    <row r="5" spans="1:6" ht="15" thickBot="1" x14ac:dyDescent="0.35">
      <c r="A5" s="23" t="s">
        <v>18</v>
      </c>
      <c r="B5" s="16">
        <f>_xlfn.COVARIANCE.S('Q2'!B5:B65,'Q2'!C5:C65)/_xlfn.VAR.S('Q2'!C5:C65)</f>
        <v>1.4116776489767535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Data</vt:lpstr>
      <vt:lpstr>TB</vt:lpstr>
      <vt:lpstr>Q1</vt:lpstr>
      <vt:lpstr>Q2</vt:lpstr>
      <vt:lpstr>Q3-4</vt:lpstr>
      <vt:lpstr>r_Disney</vt:lpstr>
      <vt:lpstr>r_exed_Disney</vt:lpstr>
      <vt:lpstr>r_exed_S_P500</vt:lpstr>
      <vt:lpstr>r_S_P500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Cêlestine Cstl</dc:creator>
  <cp:lastModifiedBy>Joanne Atallah</cp:lastModifiedBy>
  <dcterms:created xsi:type="dcterms:W3CDTF">2025-03-01T09:36:12Z</dcterms:created>
  <dcterms:modified xsi:type="dcterms:W3CDTF">2025-03-04T08:36:31Z</dcterms:modified>
</cp:coreProperties>
</file>