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ison\Videos\testExtel\"/>
    </mc:Choice>
  </mc:AlternateContent>
  <bookViews>
    <workbookView xWindow="-120" yWindow="-120" windowWidth="29040" windowHeight="16440" tabRatio="565" firstSheet="2" activeTab="3"/>
  </bookViews>
  <sheets>
    <sheet name="REC ACT (2)" sheetId="20" r:id="rId1"/>
    <sheet name="Feuil1" sheetId="21" r:id="rId2"/>
    <sheet name="Feuil3" sheetId="23" r:id="rId3"/>
    <sheet name="Feuil2" sheetId="24" r:id="rId4"/>
  </sheets>
  <definedNames>
    <definedName name="_xlnm.Data_Form">'REC ACT (2)'!$A$1:$X$11</definedName>
    <definedName name="_xlnm.Print_Titles" localSheetId="0">'REC ACT (2)'!$1:$5</definedName>
  </definedName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4" l="1"/>
  <c r="F3" i="24"/>
  <c r="H3" i="24"/>
  <c r="I3" i="24"/>
  <c r="F4" i="24"/>
  <c r="I4" i="24"/>
  <c r="F5" i="24"/>
  <c r="I5" i="24"/>
  <c r="D5" i="20" l="1"/>
  <c r="E5" i="20"/>
  <c r="F5" i="20"/>
  <c r="G5" i="20"/>
  <c r="H5" i="20"/>
  <c r="I5" i="20"/>
  <c r="K5" i="20"/>
  <c r="L5" i="20"/>
  <c r="J5" i="20"/>
  <c r="M5" i="20" l="1"/>
  <c r="N5" i="20"/>
  <c r="O5" i="20"/>
  <c r="P5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W9" i="20" s="1"/>
  <c r="Q9" i="20"/>
  <c r="P8" i="20"/>
  <c r="O8" i="20"/>
  <c r="N8" i="20"/>
  <c r="M8" i="20"/>
  <c r="L8" i="20"/>
  <c r="K8" i="20"/>
  <c r="J8" i="20"/>
  <c r="I8" i="20"/>
  <c r="H8" i="20"/>
  <c r="G8" i="20"/>
  <c r="F8" i="20"/>
  <c r="E8" i="20"/>
  <c r="Q6" i="20" s="1"/>
  <c r="D8" i="20"/>
  <c r="W3" i="20"/>
  <c r="Q3" i="20" l="1"/>
  <c r="W6" i="20"/>
  <c r="U3" i="20" l="1"/>
  <c r="R3" i="20"/>
  <c r="R9" i="20"/>
  <c r="R6" i="20"/>
  <c r="V3" i="20" l="1"/>
  <c r="V9" i="20"/>
  <c r="V6" i="20"/>
</calcChain>
</file>

<file path=xl/sharedStrings.xml><?xml version="1.0" encoding="utf-8"?>
<sst xmlns="http://schemas.openxmlformats.org/spreadsheetml/2006/main" count="55" uniqueCount="46">
  <si>
    <t>Principes d'orientation scolaire et professionnelles</t>
  </si>
  <si>
    <t>Organisation administration et législation scolaires</t>
  </si>
  <si>
    <t>Ethique et déontologie professionnelle</t>
  </si>
  <si>
    <t>TOTAL COURS</t>
  </si>
  <si>
    <t>% COURS</t>
  </si>
  <si>
    <t>Stage</t>
  </si>
  <si>
    <t>Travail de Fin de cycle</t>
  </si>
  <si>
    <t>TOTAUX GENERAUX</t>
  </si>
  <si>
    <t>% GENERAL</t>
  </si>
  <si>
    <t>ECHECS</t>
  </si>
  <si>
    <t>DECISION DU JURY</t>
  </si>
  <si>
    <t>N°</t>
  </si>
  <si>
    <t>NOM ET POSTNOM</t>
  </si>
  <si>
    <t>TJ</t>
  </si>
  <si>
    <t>EX</t>
  </si>
  <si>
    <t>TOT</t>
  </si>
  <si>
    <t>S</t>
  </si>
  <si>
    <t>Economies des entreprises de voyage</t>
  </si>
  <si>
    <t>Planification et analyse des projets touristiques</t>
  </si>
  <si>
    <t>Relations publiques et protocole</t>
  </si>
  <si>
    <t>Statistiques touristiques et hôtelières</t>
  </si>
  <si>
    <t>Marketing touristique et hôtelier</t>
  </si>
  <si>
    <t>Seminaire de Pratique professionnelle</t>
  </si>
  <si>
    <t>Organisation politique et administrative de la R.D.C</t>
  </si>
  <si>
    <t>Etude pratique d'une langue congolaise (KISWAHILI et LINGALA)</t>
  </si>
  <si>
    <t>Anglais III</t>
  </si>
  <si>
    <t>Informatique II</t>
  </si>
  <si>
    <t>DIYABANZA NTALULU RHEMA</t>
  </si>
  <si>
    <t>NYEMBA KAPENA RUTH</t>
  </si>
  <si>
    <t>G3 ACCUEIL ET TOURISME  SESSION DE NOVEMBRE 2021
Recours</t>
  </si>
  <si>
    <t>nongolola</t>
  </si>
  <si>
    <t>total</t>
  </si>
  <si>
    <t>tj</t>
  </si>
  <si>
    <t>cours2</t>
  </si>
  <si>
    <t>exem</t>
  </si>
  <si>
    <t>Bulletin de deliberation</t>
  </si>
  <si>
    <t>Nom et postnom</t>
  </si>
  <si>
    <t>Refecence</t>
  </si>
  <si>
    <t>nom</t>
  </si>
  <si>
    <t>post</t>
  </si>
  <si>
    <t>cousr1</t>
  </si>
  <si>
    <t xml:space="preserve">jison </t>
  </si>
  <si>
    <t>exeme</t>
  </si>
  <si>
    <t>blessing</t>
  </si>
  <si>
    <t>leo k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</si>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</sst>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36"/>
      <color theme="1"/>
      <name val="Times New Roman"/>
      <family val="1"/>
    </font>
    <font>
      <b/>
      <i/>
      <u/>
      <sz val="20"/>
      <color theme="1"/>
      <name val="Georgia"/>
      <family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medium">
        <color auto="1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3" fillId="0" borderId="0" xfId="0" applyFont="1" applyFill="1"/>
    <xf numFmtId="0" fontId="5" fillId="0" borderId="4" xfId="0" applyFont="1" applyFill="1" applyBorder="1" applyAlignment="1">
      <alignment horizontal="center" textRotation="90" wrapText="1"/>
    </xf>
    <xf numFmtId="0" fontId="6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textRotation="90" wrapText="1"/>
    </xf>
    <xf numFmtId="0" fontId="12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textRotation="90" wrapText="1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6" fillId="0" borderId="1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textRotation="90" wrapText="1"/>
    </xf>
    <xf numFmtId="0" fontId="4" fillId="0" borderId="9" xfId="0" applyFont="1" applyFill="1" applyBorder="1" applyAlignment="1">
      <alignment horizontal="center" vertical="center" textRotation="90" wrapText="1"/>
    </xf>
    <xf numFmtId="0" fontId="4" fillId="0" borderId="8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0" fontId="2" fillId="0" borderId="24" xfId="0" applyFont="1" applyBorder="1"/>
    <xf numFmtId="0" fontId="2" fillId="0" borderId="25" xfId="0" applyFont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3"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57152</xdr:rowOff>
    </xdr:from>
    <xdr:to>
      <xdr:col>1</xdr:col>
      <xdr:colOff>200025</xdr:colOff>
      <xdr:row>0</xdr:row>
      <xdr:rowOff>619126</xdr:rowOff>
    </xdr:to>
    <xdr:pic>
      <xdr:nvPicPr>
        <xdr:cNvPr id="2" name="Image 1" descr="D:\Logo.JP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97" t="2486"/>
        <a:stretch>
          <a:fillRect/>
        </a:stretch>
      </xdr:blipFill>
      <xdr:spPr>
        <a:xfrm>
          <a:off x="38100" y="57152"/>
          <a:ext cx="460375" cy="561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</xdr:row>
      <xdr:rowOff>88900</xdr:rowOff>
    </xdr:from>
    <xdr:to>
      <xdr:col>11</xdr:col>
      <xdr:colOff>311150</xdr:colOff>
      <xdr:row>7</xdr:row>
      <xdr:rowOff>152400</xdr:rowOff>
    </xdr:to>
    <xdr:sp macro="" textlink="">
      <xdr:nvSpPr>
        <xdr:cNvPr id="5" name="ZoneTexte 4"/>
        <xdr:cNvSpPr txBox="1"/>
      </xdr:nvSpPr>
      <xdr:spPr>
        <a:xfrm>
          <a:off x="2901950" y="279400"/>
          <a:ext cx="5791200" cy="1168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REPUBLIQUE DEMOCRATIQUE DU CONGO</a:t>
          </a:r>
          <a:endParaRPr lang="fr-FR" sz="2000">
            <a:solidFill>
              <a:srgbClr val="0070C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fr-FR" sz="1800" b="1" i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MINISTERE DE L’ENSEIGNEMENT SUPERIEUR ET UNIVERSITAIRE</a:t>
          </a:r>
          <a:endParaRPr lang="fr-FR" sz="180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fr-FR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INSTITUT SUPERIEUR PEDAGOGIQUE DE LUBUMBASHI</a:t>
          </a:r>
        </a:p>
        <a:p>
          <a:endParaRPr lang="fr-FR" sz="1100"/>
        </a:p>
      </xdr:txBody>
    </xdr:sp>
    <xdr:clientData/>
  </xdr:twoCellAnchor>
  <xdr:twoCellAnchor editAs="oneCell">
    <xdr:from>
      <xdr:col>2</xdr:col>
      <xdr:colOff>295426</xdr:colOff>
      <xdr:row>1</xdr:row>
      <xdr:rowOff>88900</xdr:rowOff>
    </xdr:from>
    <xdr:to>
      <xdr:col>3</xdr:col>
      <xdr:colOff>152400</xdr:colOff>
      <xdr:row>7</xdr:row>
      <xdr:rowOff>107950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426" y="279400"/>
          <a:ext cx="892024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543076</xdr:colOff>
      <xdr:row>1</xdr:row>
      <xdr:rowOff>95250</xdr:rowOff>
    </xdr:from>
    <xdr:to>
      <xdr:col>12</xdr:col>
      <xdr:colOff>673100</xdr:colOff>
      <xdr:row>7</xdr:row>
      <xdr:rowOff>114300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5076" y="285750"/>
          <a:ext cx="892024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A2" workbookViewId="0">
      <selection activeCell="D1" sqref="D1:P1"/>
    </sheetView>
  </sheetViews>
  <sheetFormatPr baseColWidth="10" defaultColWidth="11" defaultRowHeight="14.5"/>
  <cols>
    <col min="1" max="1" width="4.26953125" customWidth="1"/>
    <col min="2" max="2" width="30.54296875" customWidth="1"/>
    <col min="3" max="3" width="4.453125" customWidth="1"/>
    <col min="4" max="4" width="5.7265625" customWidth="1"/>
    <col min="5" max="5" width="5.54296875" customWidth="1"/>
    <col min="6" max="6" width="4" customWidth="1"/>
    <col min="7" max="7" width="3.81640625" customWidth="1"/>
    <col min="8" max="8" width="5.453125" customWidth="1"/>
    <col min="9" max="10" width="4" customWidth="1"/>
    <col min="11" max="11" width="4.453125" customWidth="1"/>
    <col min="12" max="12" width="4" customWidth="1"/>
    <col min="13" max="13" width="5.26953125" customWidth="1"/>
    <col min="14" max="14" width="6" customWidth="1"/>
    <col min="15" max="16" width="4.453125" customWidth="1"/>
    <col min="17" max="17" width="5.26953125" customWidth="1"/>
    <col min="18" max="18" width="6.54296875" customWidth="1"/>
    <col min="19" max="19" width="4.7265625" customWidth="1"/>
    <col min="20" max="20" width="4.26953125" customWidth="1"/>
    <col min="21" max="21" width="5.453125" customWidth="1"/>
    <col min="22" max="22" width="6.26953125" customWidth="1"/>
    <col min="23" max="23" width="4.26953125" customWidth="1"/>
    <col min="24" max="24" width="7.26953125" customWidth="1"/>
  </cols>
  <sheetData>
    <row r="1" spans="1:24" ht="202.5" customHeight="1" thickBot="1">
      <c r="A1" s="48" t="s">
        <v>29</v>
      </c>
      <c r="B1" s="49"/>
      <c r="C1" s="50"/>
      <c r="D1" s="3" t="s">
        <v>0</v>
      </c>
      <c r="E1" s="3" t="s">
        <v>1</v>
      </c>
      <c r="F1" s="3" t="s">
        <v>2</v>
      </c>
      <c r="G1" s="3" t="s">
        <v>17</v>
      </c>
      <c r="H1" s="3" t="s">
        <v>18</v>
      </c>
      <c r="I1" s="3" t="s">
        <v>19</v>
      </c>
      <c r="J1" s="3" t="s">
        <v>20</v>
      </c>
      <c r="K1" s="7" t="s">
        <v>21</v>
      </c>
      <c r="L1" s="3" t="s">
        <v>22</v>
      </c>
      <c r="M1" s="7" t="s">
        <v>23</v>
      </c>
      <c r="N1" s="11" t="s">
        <v>24</v>
      </c>
      <c r="O1" s="3" t="s">
        <v>25</v>
      </c>
      <c r="P1" s="3" t="s">
        <v>26</v>
      </c>
      <c r="Q1" s="45" t="s">
        <v>3</v>
      </c>
      <c r="R1" s="45" t="s">
        <v>4</v>
      </c>
      <c r="S1" s="45" t="s">
        <v>5</v>
      </c>
      <c r="T1" s="45" t="s">
        <v>6</v>
      </c>
      <c r="U1" s="45" t="s">
        <v>7</v>
      </c>
      <c r="V1" s="45" t="s">
        <v>8</v>
      </c>
      <c r="W1" s="45" t="s">
        <v>9</v>
      </c>
      <c r="X1" s="45" t="s">
        <v>10</v>
      </c>
    </row>
    <row r="2" spans="1:24" ht="15.5" thickBot="1">
      <c r="A2" s="51"/>
      <c r="B2" s="52"/>
      <c r="C2" s="53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8">
        <v>11</v>
      </c>
      <c r="O2" s="4">
        <v>12</v>
      </c>
      <c r="P2" s="4">
        <v>13</v>
      </c>
      <c r="Q2" s="46"/>
      <c r="R2" s="46"/>
      <c r="S2" s="46"/>
      <c r="T2" s="46"/>
      <c r="U2" s="46"/>
      <c r="V2" s="46"/>
      <c r="W2" s="46"/>
      <c r="X2" s="47"/>
    </row>
    <row r="3" spans="1:24" ht="16" thickBot="1">
      <c r="A3" s="31" t="s">
        <v>11</v>
      </c>
      <c r="B3" s="31" t="s">
        <v>12</v>
      </c>
      <c r="C3" s="9" t="s">
        <v>13</v>
      </c>
      <c r="D3" s="10">
        <v>20</v>
      </c>
      <c r="E3" s="10">
        <v>10</v>
      </c>
      <c r="F3" s="10">
        <v>10</v>
      </c>
      <c r="G3" s="10">
        <v>30</v>
      </c>
      <c r="H3" s="10">
        <v>50</v>
      </c>
      <c r="I3" s="10">
        <v>30</v>
      </c>
      <c r="J3" s="10">
        <v>30</v>
      </c>
      <c r="K3" s="10">
        <v>30</v>
      </c>
      <c r="L3" s="10">
        <v>40</v>
      </c>
      <c r="M3" s="10">
        <v>10</v>
      </c>
      <c r="N3" s="6">
        <v>20</v>
      </c>
      <c r="O3" s="10">
        <v>20</v>
      </c>
      <c r="P3" s="10">
        <v>20</v>
      </c>
      <c r="Q3" s="31">
        <f>SUM(D5:P5)</f>
        <v>691</v>
      </c>
      <c r="R3" s="33">
        <f>(Q3/$Q$3)*100</f>
        <v>100</v>
      </c>
      <c r="S3" s="19">
        <v>400</v>
      </c>
      <c r="T3" s="19">
        <v>200</v>
      </c>
      <c r="U3" s="19">
        <f>SUM(Q3,S3:T5)</f>
        <v>1291</v>
      </c>
      <c r="V3" s="33">
        <f>(U3/$U$3)*100</f>
        <v>100</v>
      </c>
      <c r="W3" s="19">
        <f>IF(D5&lt;20,1,)+IF(E5&lt;10,1,)+IF(F5&lt;10,1,)+IF(G5&lt;30,1,)+IF(H5&lt;50,1,)+IF(I5&lt;30,1,)+IF(J5&lt;30,1,)+IF(K5&lt;30,1,)+IF(L5&lt;20,1,)+IF(M5&lt;10,1,)+IF(N5&lt;20,1)+IF(O5&lt;20,1,)+IF(P5&lt;20,1,)</f>
        <v>0</v>
      </c>
      <c r="X3" s="47"/>
    </row>
    <row r="4" spans="1:24" ht="16" thickBot="1">
      <c r="A4" s="31"/>
      <c r="B4" s="31"/>
      <c r="C4" s="9" t="s">
        <v>14</v>
      </c>
      <c r="D4" s="10">
        <v>20</v>
      </c>
      <c r="E4" s="10">
        <v>10</v>
      </c>
      <c r="F4" s="10">
        <v>10</v>
      </c>
      <c r="G4" s="10">
        <v>30</v>
      </c>
      <c r="H4" s="10">
        <v>50</v>
      </c>
      <c r="I4" s="10">
        <v>30</v>
      </c>
      <c r="J4" s="10">
        <v>30</v>
      </c>
      <c r="K4" s="10">
        <v>30</v>
      </c>
      <c r="L4" s="10"/>
      <c r="M4" s="10">
        <v>10</v>
      </c>
      <c r="N4" s="6">
        <v>20</v>
      </c>
      <c r="O4" s="10">
        <v>20</v>
      </c>
      <c r="P4" s="10">
        <v>20</v>
      </c>
      <c r="Q4" s="31"/>
      <c r="R4" s="34"/>
      <c r="S4" s="20"/>
      <c r="T4" s="20"/>
      <c r="U4" s="20"/>
      <c r="V4" s="34"/>
      <c r="W4" s="20"/>
      <c r="X4" s="47"/>
    </row>
    <row r="5" spans="1:24" ht="19.5" customHeight="1" thickBot="1">
      <c r="A5" s="32"/>
      <c r="B5" s="32"/>
      <c r="C5" s="9" t="s">
        <v>15</v>
      </c>
      <c r="D5" s="4">
        <f t="shared" ref="D5:P5" si="0">SUM(D2:D4)</f>
        <v>41</v>
      </c>
      <c r="E5" s="4">
        <f t="shared" si="0"/>
        <v>22</v>
      </c>
      <c r="F5" s="4">
        <f t="shared" si="0"/>
        <v>23</v>
      </c>
      <c r="G5" s="4">
        <f t="shared" si="0"/>
        <v>64</v>
      </c>
      <c r="H5" s="4">
        <f t="shared" si="0"/>
        <v>105</v>
      </c>
      <c r="I5" s="4">
        <f t="shared" si="0"/>
        <v>66</v>
      </c>
      <c r="J5" s="4">
        <f t="shared" si="0"/>
        <v>67</v>
      </c>
      <c r="K5" s="4">
        <f t="shared" si="0"/>
        <v>68</v>
      </c>
      <c r="L5" s="4">
        <f t="shared" si="0"/>
        <v>49</v>
      </c>
      <c r="M5" s="4">
        <f t="shared" si="0"/>
        <v>30</v>
      </c>
      <c r="N5" s="8">
        <f t="shared" si="0"/>
        <v>51</v>
      </c>
      <c r="O5" s="4">
        <f t="shared" si="0"/>
        <v>52</v>
      </c>
      <c r="P5" s="4">
        <f t="shared" si="0"/>
        <v>53</v>
      </c>
      <c r="Q5" s="32"/>
      <c r="R5" s="35"/>
      <c r="S5" s="21"/>
      <c r="T5" s="21"/>
      <c r="U5" s="21"/>
      <c r="V5" s="35"/>
      <c r="W5" s="21"/>
      <c r="X5" s="46"/>
    </row>
    <row r="6" spans="1:24" s="2" customFormat="1" ht="15" customHeight="1" thickBot="1">
      <c r="A6" s="25">
        <v>1</v>
      </c>
      <c r="B6" s="39" t="s">
        <v>27</v>
      </c>
      <c r="C6" s="5" t="s">
        <v>13</v>
      </c>
      <c r="D6" s="6">
        <v>10</v>
      </c>
      <c r="E6" s="6">
        <v>5</v>
      </c>
      <c r="F6" s="6">
        <v>7</v>
      </c>
      <c r="G6" s="6">
        <v>27</v>
      </c>
      <c r="H6" s="6">
        <v>40</v>
      </c>
      <c r="I6" s="6">
        <v>16</v>
      </c>
      <c r="J6" s="6">
        <v>15</v>
      </c>
      <c r="K6" s="6">
        <v>15</v>
      </c>
      <c r="L6" s="6">
        <v>24</v>
      </c>
      <c r="M6" s="6">
        <v>8</v>
      </c>
      <c r="N6" s="6">
        <v>10</v>
      </c>
      <c r="O6" s="6">
        <v>10</v>
      </c>
      <c r="P6" s="6">
        <v>12</v>
      </c>
      <c r="Q6" s="31">
        <f t="shared" ref="Q6" si="1">SUM(D8:P8)</f>
        <v>382</v>
      </c>
      <c r="R6" s="33">
        <f t="shared" ref="R6" si="2">(Q6/$Q$3)*100</f>
        <v>55.282199710564392</v>
      </c>
      <c r="S6" s="25">
        <v>256</v>
      </c>
      <c r="T6" s="25">
        <v>149</v>
      </c>
      <c r="U6" s="42">
        <v>782</v>
      </c>
      <c r="V6" s="33">
        <f t="shared" ref="V6" si="3">(U6/$U$3)*100</f>
        <v>60.573199070487995</v>
      </c>
      <c r="W6" s="19">
        <f t="shared" ref="W6" si="4">IF(D8&lt;20,1,)+IF(E8&lt;10,1,)+IF(F8&lt;10,1,)+IF(G8&lt;30,1,)+IF(H8&lt;50,1,)+IF(I8&lt;30,1,)+IF(J8&lt;30,1,)+IF(K8&lt;30,1,)+IF(L8&lt;20,1,)+IF(M8&lt;10,1,)+IF(N8&lt;20,1)+IF(O8&lt;20,1,)+IF(P8&lt;20,1,)</f>
        <v>0</v>
      </c>
      <c r="X6" s="22" t="s">
        <v>16</v>
      </c>
    </row>
    <row r="7" spans="1:24" s="2" customFormat="1" ht="16.5" customHeight="1" thickBot="1">
      <c r="A7" s="26"/>
      <c r="B7" s="40"/>
      <c r="C7" s="5" t="s">
        <v>14</v>
      </c>
      <c r="D7" s="6">
        <v>10</v>
      </c>
      <c r="E7" s="6">
        <v>5</v>
      </c>
      <c r="F7" s="6">
        <v>4</v>
      </c>
      <c r="G7" s="6">
        <v>21</v>
      </c>
      <c r="H7" s="6">
        <v>38</v>
      </c>
      <c r="I7" s="6">
        <v>18</v>
      </c>
      <c r="J7" s="6">
        <v>18</v>
      </c>
      <c r="K7" s="6">
        <v>21</v>
      </c>
      <c r="L7" s="6"/>
      <c r="M7" s="6">
        <v>9</v>
      </c>
      <c r="N7" s="6">
        <v>14</v>
      </c>
      <c r="O7" s="6">
        <v>11</v>
      </c>
      <c r="P7" s="6">
        <v>14</v>
      </c>
      <c r="Q7" s="31"/>
      <c r="R7" s="34"/>
      <c r="S7" s="26"/>
      <c r="T7" s="26"/>
      <c r="U7" s="43"/>
      <c r="V7" s="34"/>
      <c r="W7" s="20"/>
      <c r="X7" s="23"/>
    </row>
    <row r="8" spans="1:24" s="2" customFormat="1" ht="16.5" customHeight="1" thickBot="1">
      <c r="A8" s="27"/>
      <c r="B8" s="41"/>
      <c r="C8" s="5" t="s">
        <v>15</v>
      </c>
      <c r="D8" s="4">
        <f>SUM(D6:D7)</f>
        <v>20</v>
      </c>
      <c r="E8" s="4">
        <f>SUM(E6:E7)</f>
        <v>10</v>
      </c>
      <c r="F8" s="4">
        <f>SUM(F6:F7)</f>
        <v>11</v>
      </c>
      <c r="G8" s="4">
        <f>SUM(G6:G7)</f>
        <v>48</v>
      </c>
      <c r="H8" s="4">
        <f t="shared" ref="H8:P8" si="5">SUM(H6:H7)</f>
        <v>78</v>
      </c>
      <c r="I8" s="4">
        <f t="shared" si="5"/>
        <v>34</v>
      </c>
      <c r="J8" s="4">
        <f t="shared" si="5"/>
        <v>33</v>
      </c>
      <c r="K8" s="4">
        <f t="shared" si="5"/>
        <v>36</v>
      </c>
      <c r="L8" s="4">
        <f t="shared" si="5"/>
        <v>24</v>
      </c>
      <c r="M8" s="4">
        <f t="shared" si="5"/>
        <v>17</v>
      </c>
      <c r="N8" s="8">
        <f t="shared" si="5"/>
        <v>24</v>
      </c>
      <c r="O8" s="4">
        <f t="shared" si="5"/>
        <v>21</v>
      </c>
      <c r="P8" s="4">
        <f t="shared" si="5"/>
        <v>26</v>
      </c>
      <c r="Q8" s="32"/>
      <c r="R8" s="35"/>
      <c r="S8" s="27"/>
      <c r="T8" s="27"/>
      <c r="U8" s="44"/>
      <c r="V8" s="35"/>
      <c r="W8" s="21"/>
      <c r="X8" s="24"/>
    </row>
    <row r="9" spans="1:24" s="1" customFormat="1" ht="16.5" customHeight="1" thickBot="1">
      <c r="A9" s="25">
        <v>2</v>
      </c>
      <c r="B9" s="28" t="s">
        <v>28</v>
      </c>
      <c r="C9" s="9" t="s">
        <v>13</v>
      </c>
      <c r="D9" s="10">
        <v>4</v>
      </c>
      <c r="E9" s="10">
        <v>6</v>
      </c>
      <c r="F9" s="10">
        <v>6</v>
      </c>
      <c r="G9" s="10">
        <v>15</v>
      </c>
      <c r="H9" s="10">
        <v>15</v>
      </c>
      <c r="I9" s="10">
        <v>11</v>
      </c>
      <c r="J9" s="10">
        <v>6</v>
      </c>
      <c r="K9" s="10">
        <v>12</v>
      </c>
      <c r="L9" s="10">
        <v>24</v>
      </c>
      <c r="M9" s="10">
        <v>5</v>
      </c>
      <c r="N9" s="6">
        <v>10</v>
      </c>
      <c r="O9" s="10">
        <v>7</v>
      </c>
      <c r="P9" s="10">
        <v>10</v>
      </c>
      <c r="Q9" s="31">
        <f t="shared" ref="Q9" si="6">SUM(D11:P11)</f>
        <v>305</v>
      </c>
      <c r="R9" s="33">
        <f t="shared" ref="R9" si="7">(Q9/$Q$3)*100</f>
        <v>44.138929088277855</v>
      </c>
      <c r="S9" s="36">
        <v>260</v>
      </c>
      <c r="T9" s="36">
        <v>141</v>
      </c>
      <c r="U9" s="19">
        <v>693</v>
      </c>
      <c r="V9" s="33">
        <f t="shared" ref="V9" si="8">(U9/$U$3)*100</f>
        <v>53.67931835786213</v>
      </c>
      <c r="W9" s="19">
        <f t="shared" ref="W9" si="9">IF(D11&lt;20,1,)+IF(E11&lt;10,1,)+IF(F11&lt;10,1,)+IF(G11&lt;30,1,)+IF(H11&lt;50,1,)+IF(I11&lt;30,1,)+IF(J11&lt;30,1,)+IF(K11&lt;30,1,)+IF(L11&lt;20,1,)+IF(M11&lt;10,1,)+IF(N11&lt;20,1)+IF(O11&lt;20,1,)+IF(P11&lt;20,1,)</f>
        <v>2</v>
      </c>
      <c r="X9" s="22" t="s">
        <v>16</v>
      </c>
    </row>
    <row r="10" spans="1:24" s="1" customFormat="1" ht="16.5" customHeight="1" thickBot="1">
      <c r="A10" s="26"/>
      <c r="B10" s="29"/>
      <c r="C10" s="9" t="s">
        <v>14</v>
      </c>
      <c r="D10" s="10">
        <v>12</v>
      </c>
      <c r="E10" s="10">
        <v>4</v>
      </c>
      <c r="F10" s="10">
        <v>5</v>
      </c>
      <c r="G10" s="10">
        <v>15</v>
      </c>
      <c r="H10" s="10">
        <v>33</v>
      </c>
      <c r="I10" s="10">
        <v>20</v>
      </c>
      <c r="J10" s="10">
        <v>24</v>
      </c>
      <c r="K10" s="10">
        <v>21</v>
      </c>
      <c r="L10" s="10"/>
      <c r="M10" s="10">
        <v>5</v>
      </c>
      <c r="N10" s="6">
        <v>10</v>
      </c>
      <c r="O10" s="10">
        <v>13</v>
      </c>
      <c r="P10" s="10">
        <v>12</v>
      </c>
      <c r="Q10" s="31"/>
      <c r="R10" s="34"/>
      <c r="S10" s="37"/>
      <c r="T10" s="37"/>
      <c r="U10" s="20"/>
      <c r="V10" s="34"/>
      <c r="W10" s="20"/>
      <c r="X10" s="23"/>
    </row>
    <row r="11" spans="1:24" s="1" customFormat="1" ht="16.5" customHeight="1" thickBot="1">
      <c r="A11" s="27"/>
      <c r="B11" s="30"/>
      <c r="C11" s="9" t="s">
        <v>15</v>
      </c>
      <c r="D11" s="4">
        <f>SUM(D9:D10)</f>
        <v>16</v>
      </c>
      <c r="E11" s="4">
        <f>SUM(E9:E10)</f>
        <v>10</v>
      </c>
      <c r="F11" s="4">
        <f>SUM(F9:F10)</f>
        <v>11</v>
      </c>
      <c r="G11" s="4">
        <f>SUM(G9:G10)</f>
        <v>30</v>
      </c>
      <c r="H11" s="4">
        <f t="shared" ref="H11:P11" si="10">SUM(H9:H10)</f>
        <v>48</v>
      </c>
      <c r="I11" s="4">
        <f t="shared" si="10"/>
        <v>31</v>
      </c>
      <c r="J11" s="4">
        <f t="shared" si="10"/>
        <v>30</v>
      </c>
      <c r="K11" s="4">
        <f t="shared" si="10"/>
        <v>33</v>
      </c>
      <c r="L11" s="4">
        <f t="shared" si="10"/>
        <v>24</v>
      </c>
      <c r="M11" s="4">
        <f t="shared" si="10"/>
        <v>10</v>
      </c>
      <c r="N11" s="8">
        <f t="shared" si="10"/>
        <v>20</v>
      </c>
      <c r="O11" s="4">
        <f t="shared" si="10"/>
        <v>20</v>
      </c>
      <c r="P11" s="4">
        <f t="shared" si="10"/>
        <v>22</v>
      </c>
      <c r="Q11" s="32"/>
      <c r="R11" s="35"/>
      <c r="S11" s="38"/>
      <c r="T11" s="38"/>
      <c r="U11" s="21"/>
      <c r="V11" s="35"/>
      <c r="W11" s="21"/>
      <c r="X11" s="24"/>
    </row>
  </sheetData>
  <mergeCells count="38">
    <mergeCell ref="V1:V2"/>
    <mergeCell ref="W1:W2"/>
    <mergeCell ref="X1:X5"/>
    <mergeCell ref="A3:A5"/>
    <mergeCell ref="B3:B5"/>
    <mergeCell ref="Q3:Q5"/>
    <mergeCell ref="R3:R5"/>
    <mergeCell ref="S3:S5"/>
    <mergeCell ref="T3:T5"/>
    <mergeCell ref="U3:U5"/>
    <mergeCell ref="A1:C2"/>
    <mergeCell ref="Q1:Q2"/>
    <mergeCell ref="R1:R2"/>
    <mergeCell ref="S1:S2"/>
    <mergeCell ref="T1:T2"/>
    <mergeCell ref="U1:U2"/>
    <mergeCell ref="V3:V5"/>
    <mergeCell ref="W3:W5"/>
    <mergeCell ref="A6:A8"/>
    <mergeCell ref="B6:B8"/>
    <mergeCell ref="Q6:Q8"/>
    <mergeCell ref="R6:R8"/>
    <mergeCell ref="S6:S8"/>
    <mergeCell ref="T6:T8"/>
    <mergeCell ref="U6:U8"/>
    <mergeCell ref="V6:V8"/>
    <mergeCell ref="W9:W11"/>
    <mergeCell ref="X9:X11"/>
    <mergeCell ref="W6:W8"/>
    <mergeCell ref="X6:X8"/>
    <mergeCell ref="A9:A11"/>
    <mergeCell ref="B9:B11"/>
    <mergeCell ref="Q9:Q11"/>
    <mergeCell ref="R9:R11"/>
    <mergeCell ref="S9:S11"/>
    <mergeCell ref="T9:T11"/>
    <mergeCell ref="U9:U11"/>
    <mergeCell ref="V9:V11"/>
  </mergeCells>
  <conditionalFormatting sqref="H5">
    <cfRule type="cellIs" dxfId="2" priority="3" operator="lessThan">
      <formula>50</formula>
    </cfRule>
  </conditionalFormatting>
  <conditionalFormatting sqref="H8">
    <cfRule type="cellIs" dxfId="1" priority="2" operator="lessThan">
      <formula>50</formula>
    </cfRule>
  </conditionalFormatting>
  <conditionalFormatting sqref="H11">
    <cfRule type="cellIs" dxfId="0" priority="1" operator="lessThan">
      <formula>50</formula>
    </cfRule>
  </conditionalFormatting>
  <printOptions horizontalCentered="1"/>
  <pageMargins left="0.118110236220472" right="0.118110236220472" top="0.74803149606299202" bottom="0.94488188976377996" header="0.31496062992126" footer="0.31496062992126"/>
  <pageSetup paperSize="9" orientation="landscape" r:id="rId1"/>
  <headerFooter>
    <oddHeader>&amp;LDEUXIEME SESSION 2021&amp;CISP-LUBUMBASHI&amp;RANNEE ACADEMIQUE 2020 - 2021</oddHeader>
    <oddFooter>&amp;LSecrétaire du jury: ASS2 DEO KITENGE K.
Vérificateur: ASS2 KAKOBE WA MALOBA PATRICK&amp;CFait à Lubumbashi, le 30 / 12 / 2021
Les membres&amp;RPrésident du jury:  Dr. KATUFYA WA KATUFYA 
Président de la séance: Prof. MAYELE ILO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D1" workbookViewId="0">
      <selection activeCell="D12" sqref="D12"/>
    </sheetView>
  </sheetViews>
  <sheetFormatPr baseColWidth="10" defaultRowHeight="14.5"/>
  <cols>
    <col min="2" max="2" width="10.90625" customWidth="1"/>
    <col min="3" max="3" width="14.81640625" bestFit="1" customWidth="1"/>
    <col min="4" max="4" width="10.90625" customWidth="1"/>
    <col min="11" max="11" width="10.90625" customWidth="1"/>
  </cols>
  <sheetData>
    <row r="1" spans="1:13" ht="15" thickBot="1"/>
    <row r="2" spans="1:13">
      <c r="A2" t="s">
        <v>37</v>
      </c>
      <c r="C2" s="54"/>
      <c r="D2" s="55"/>
      <c r="E2" s="55"/>
      <c r="F2" s="55"/>
      <c r="G2" s="55"/>
      <c r="H2" s="55"/>
      <c r="I2" s="55"/>
      <c r="J2" s="55"/>
      <c r="K2" s="55"/>
      <c r="L2" s="55"/>
      <c r="M2" s="56"/>
    </row>
    <row r="3" spans="1:13">
      <c r="A3">
        <v>1</v>
      </c>
      <c r="C3" s="57"/>
      <c r="D3" s="58"/>
      <c r="E3" s="58"/>
      <c r="F3" s="58"/>
      <c r="G3" s="58"/>
      <c r="H3" s="58"/>
      <c r="I3" s="58"/>
      <c r="J3" s="58"/>
      <c r="K3" s="58"/>
      <c r="L3" s="58"/>
      <c r="M3" s="59"/>
    </row>
    <row r="4" spans="1:13">
      <c r="C4" s="57"/>
      <c r="D4" s="58"/>
      <c r="E4" s="58"/>
      <c r="F4" s="58"/>
      <c r="G4" s="58"/>
      <c r="H4" s="58"/>
      <c r="I4" s="58"/>
      <c r="J4" s="58"/>
      <c r="K4" s="58"/>
      <c r="L4" s="58"/>
      <c r="M4" s="59"/>
    </row>
    <row r="5" spans="1:13">
      <c r="C5" s="57"/>
      <c r="D5" s="58"/>
      <c r="E5" s="58"/>
      <c r="F5" s="58"/>
      <c r="G5" s="58"/>
      <c r="H5" s="58"/>
      <c r="I5" s="58"/>
      <c r="J5" s="58"/>
      <c r="K5" s="58"/>
      <c r="L5" s="58"/>
      <c r="M5" s="59"/>
    </row>
    <row r="6" spans="1:13" ht="14.5" customHeight="1">
      <c r="C6" s="57"/>
      <c r="D6" s="58"/>
      <c r="E6" s="58"/>
      <c r="F6" s="58"/>
      <c r="G6" s="58"/>
      <c r="H6" s="58"/>
      <c r="I6" s="58"/>
      <c r="J6" s="58"/>
      <c r="K6" s="58"/>
      <c r="L6" s="58"/>
      <c r="M6" s="59"/>
    </row>
    <row r="7" spans="1:13" ht="14.5" customHeight="1">
      <c r="C7" s="57"/>
      <c r="D7" s="58"/>
      <c r="E7" s="58"/>
      <c r="F7" s="58"/>
      <c r="G7" s="58"/>
      <c r="H7" s="58"/>
      <c r="I7" s="58"/>
      <c r="J7" s="58"/>
      <c r="K7" s="58"/>
      <c r="L7" s="58"/>
      <c r="M7" s="59"/>
    </row>
    <row r="8" spans="1:13">
      <c r="C8" s="57"/>
      <c r="D8" s="58"/>
      <c r="E8" s="58"/>
      <c r="F8" s="58"/>
      <c r="G8" s="58"/>
      <c r="H8" s="58"/>
      <c r="I8" s="58"/>
      <c r="J8" s="58"/>
      <c r="K8" s="58"/>
      <c r="L8" s="58"/>
      <c r="M8" s="59"/>
    </row>
    <row r="9" spans="1:13">
      <c r="C9" s="57"/>
      <c r="D9" s="58"/>
      <c r="E9" s="58"/>
      <c r="F9" s="58"/>
      <c r="G9" s="58"/>
      <c r="H9" s="58"/>
      <c r="I9" s="58"/>
      <c r="J9" s="58"/>
      <c r="K9" s="58"/>
      <c r="L9" s="58"/>
      <c r="M9" s="59"/>
    </row>
    <row r="10" spans="1:13">
      <c r="C10" s="57"/>
      <c r="D10" s="58"/>
      <c r="E10" s="58"/>
      <c r="F10" s="58"/>
      <c r="G10" s="58"/>
      <c r="H10" s="58"/>
      <c r="I10" s="58"/>
      <c r="J10" s="58"/>
      <c r="K10" s="58"/>
      <c r="L10" s="58"/>
      <c r="M10" s="59"/>
    </row>
    <row r="11" spans="1:13" ht="25">
      <c r="C11" s="13"/>
      <c r="D11" s="12"/>
      <c r="E11" s="12"/>
      <c r="F11" s="60" t="s">
        <v>35</v>
      </c>
      <c r="G11" s="61"/>
      <c r="H11" s="61"/>
      <c r="I11" s="61"/>
      <c r="J11" s="61"/>
      <c r="K11" s="61"/>
      <c r="L11" s="12"/>
      <c r="M11" s="14"/>
    </row>
    <row r="12" spans="1:13">
      <c r="C12" s="13" t="s">
        <v>36</v>
      </c>
      <c r="D12" s="12"/>
      <c r="E12" s="12"/>
      <c r="F12" s="12"/>
      <c r="G12" s="12"/>
      <c r="H12" s="12"/>
      <c r="I12" s="12"/>
      <c r="J12" s="12"/>
      <c r="K12" s="12"/>
      <c r="L12" s="12"/>
      <c r="M12" s="14"/>
    </row>
    <row r="13" spans="1:13">
      <c r="C13" s="13"/>
      <c r="D13" s="12"/>
      <c r="E13" s="12"/>
      <c r="F13" s="12"/>
      <c r="G13" s="12"/>
      <c r="H13" s="12"/>
      <c r="I13" s="12"/>
      <c r="J13" s="12"/>
      <c r="K13" s="12"/>
      <c r="L13" s="12"/>
      <c r="M13" s="14"/>
    </row>
    <row r="14" spans="1:13"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4"/>
    </row>
    <row r="15" spans="1:13"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4"/>
    </row>
    <row r="16" spans="1:13"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4"/>
    </row>
    <row r="17" spans="3:13"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4"/>
    </row>
    <row r="18" spans="3:13">
      <c r="C18" s="13"/>
      <c r="D18" s="12"/>
      <c r="E18" s="12"/>
      <c r="F18" s="12"/>
      <c r="G18" s="12"/>
      <c r="H18" s="12"/>
      <c r="I18" s="12"/>
      <c r="J18" s="12"/>
      <c r="K18" s="12"/>
      <c r="L18" s="12"/>
      <c r="M18" s="14"/>
    </row>
    <row r="19" spans="3:13">
      <c r="C19" s="13"/>
      <c r="D19" s="12"/>
      <c r="E19" s="12"/>
      <c r="F19" s="12"/>
      <c r="G19" s="12"/>
      <c r="H19" s="12"/>
      <c r="I19" s="12"/>
      <c r="J19" s="12"/>
      <c r="K19" s="12"/>
      <c r="L19" s="12"/>
      <c r="M19" s="14"/>
    </row>
    <row r="20" spans="3:13"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4"/>
    </row>
    <row r="21" spans="3:13"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4"/>
    </row>
    <row r="22" spans="3:13"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4"/>
    </row>
    <row r="23" spans="3:13"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4"/>
    </row>
    <row r="24" spans="3:13"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4"/>
    </row>
    <row r="25" spans="3:13"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4"/>
    </row>
    <row r="26" spans="3:13" ht="15" thickBot="1"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7"/>
    </row>
  </sheetData>
  <mergeCells count="2">
    <mergeCell ref="C2:M10"/>
    <mergeCell ref="F11:K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workbookViewId="0">
      <selection sqref="A1:B2"/>
    </sheetView>
  </sheetViews>
  <sheetFormatPr baseColWidth="10" defaultRowHeight="14.5"/>
  <sheetData>
    <row r="3" spans="1:10">
      <c r="I3" s="18"/>
      <c r="J3" s="18"/>
    </row>
    <row r="6" spans="1:10">
      <c r="A6" s="63"/>
      <c r="B6" s="63"/>
      <c r="D6" s="62"/>
      <c r="E6" s="1"/>
      <c r="F6" s="1"/>
      <c r="G6" s="1"/>
      <c r="H6" s="1"/>
      <c r="I6" s="1"/>
      <c r="J6" s="1"/>
    </row>
    <row r="7" spans="1:10">
      <c r="A7" s="63"/>
      <c r="B7" s="63"/>
      <c r="C7" s="18"/>
      <c r="D7" s="62"/>
      <c r="E7" s="1"/>
      <c r="F7" s="1"/>
      <c r="G7" s="1"/>
      <c r="H7" s="1"/>
      <c r="I7" s="1"/>
      <c r="J7" s="1"/>
    </row>
    <row r="8" spans="1:10">
      <c r="A8" s="63"/>
      <c r="B8" s="63"/>
      <c r="D8" s="62"/>
      <c r="E8" s="1"/>
      <c r="F8" s="1"/>
      <c r="G8" s="1"/>
      <c r="H8" s="1"/>
      <c r="I8" s="1"/>
      <c r="J8" s="1"/>
    </row>
    <row r="9" spans="1:10">
      <c r="A9" s="63"/>
      <c r="B9" s="63"/>
      <c r="D9" s="62"/>
      <c r="E9" s="1"/>
      <c r="F9" s="1"/>
      <c r="G9" s="1"/>
      <c r="H9" s="1"/>
      <c r="I9" s="1"/>
      <c r="J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15" sqref="H15"/>
    </sheetView>
  </sheetViews>
  <sheetFormatPr baseColWidth="10" defaultRowHeight="14.5"/>
  <sheetData>
    <row r="1" spans="1:9" ht="15" thickTop="1">
      <c r="A1" s="65" t="s">
        <v>45</v>
      </c>
      <c r="B1" t="s">
        <v>38</v>
      </c>
      <c r="C1" t="s">
        <v>39</v>
      </c>
      <c r="D1" s="81" t="s">
        <v>40</v>
      </c>
      <c r="E1" s="82"/>
      <c r="F1" s="83"/>
      <c r="G1" s="81" t="s">
        <v>33</v>
      </c>
      <c r="H1" s="82"/>
      <c r="I1" s="83"/>
    </row>
    <row r="2" spans="1:9">
      <c r="D2" s="84" t="s">
        <v>32</v>
      </c>
      <c r="E2" s="85" t="s">
        <v>34</v>
      </c>
      <c r="F2" s="77" t="s">
        <v>31</v>
      </c>
      <c r="G2" s="84" t="s">
        <v>32</v>
      </c>
      <c r="H2" s="85" t="s">
        <v>42</v>
      </c>
      <c r="I2" s="77" t="s">
        <v>31</v>
      </c>
    </row>
    <row r="3" spans="1:9">
      <c r="B3" s="18"/>
      <c r="C3" s="18"/>
      <c r="D3" s="67">
        <v>50</v>
      </c>
      <c r="E3" s="66">
        <f>D3*2</f>
        <v>100</v>
      </c>
      <c r="F3" s="68">
        <f>D3+E3</f>
        <v>150</v>
      </c>
      <c r="G3" s="67">
        <v>40</v>
      </c>
      <c r="H3" s="66">
        <f>G3*2</f>
        <v>80</v>
      </c>
      <c r="I3" s="68">
        <f>G3+H3</f>
        <v>120</v>
      </c>
    </row>
    <row r="4" spans="1:9">
      <c r="A4">
        <v>1</v>
      </c>
      <c r="B4" s="64" t="s">
        <v>41</v>
      </c>
      <c r="C4" s="64" t="s">
        <v>30</v>
      </c>
      <c r="D4" s="75">
        <v>50</v>
      </c>
      <c r="E4" s="76">
        <v>50</v>
      </c>
      <c r="F4" s="77">
        <f>D4+E4</f>
        <v>100</v>
      </c>
      <c r="G4" s="69">
        <v>40</v>
      </c>
      <c r="H4" s="70">
        <v>47</v>
      </c>
      <c r="I4" s="71">
        <f>G4+H4</f>
        <v>87</v>
      </c>
    </row>
    <row r="5" spans="1:9" ht="15" thickBot="1">
      <c r="A5">
        <v>2</v>
      </c>
      <c r="B5" s="64" t="s">
        <v>43</v>
      </c>
      <c r="C5" s="64" t="s">
        <v>44</v>
      </c>
      <c r="D5" s="78">
        <v>50</v>
      </c>
      <c r="E5" s="79">
        <v>50</v>
      </c>
      <c r="F5" s="80">
        <f>D5+E5</f>
        <v>100</v>
      </c>
      <c r="G5" s="72">
        <v>40</v>
      </c>
      <c r="H5" s="73">
        <v>48</v>
      </c>
      <c r="I5" s="74">
        <f>G5+H5</f>
        <v>88</v>
      </c>
    </row>
    <row r="6" spans="1:9" ht="15" thickTop="1"/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REC ACT (2)</vt:lpstr>
      <vt:lpstr>Feuil1</vt:lpstr>
      <vt:lpstr>Feuil3</vt:lpstr>
      <vt:lpstr>Feuil2</vt:lpstr>
      <vt:lpstr>Grille</vt:lpstr>
      <vt:lpstr>'REC ACT (2)'!Impression_des_titres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CFM</dc:creator>
  <cp:lastModifiedBy>jison nongolola</cp:lastModifiedBy>
  <cp:lastPrinted>2022-12-08T10:59:18Z</cp:lastPrinted>
  <dcterms:created xsi:type="dcterms:W3CDTF">2019-02-25T04:37:00Z</dcterms:created>
  <dcterms:modified xsi:type="dcterms:W3CDTF">2022-12-08T13:59:21Z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E8C455B5E0C54C49A8A4803AF9F21533</vt:lpwstr>
  </property>
  <property fmtid="{D5CDD505-2E9C-101B-9397-08002B2CF9AE}" pid="3" name="KSOProductBuildVer">
    <vt:lpwstr>1036-11.2.0.11029</vt:lpwstr>
  </property>
</Properties>
</file>