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Ex1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0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1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2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3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6.xml" ContentType="application/vnd.openxmlformats-officedocument.drawing+xml"/>
  <Override PartName="/xl/charts/chart14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8.xml" ContentType="application/vnd.openxmlformats-officedocument.drawing+xml"/>
  <Override PartName="/xl/charts/chart16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7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9.xml" ContentType="application/vnd.openxmlformats-officedocument.drawing+xml"/>
  <Override PartName="/xl/charts/chart18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Owner\Documents\PhD_thesis_defense\Ch4-GenomeBC_Dryas\Tables\"/>
    </mc:Choice>
  </mc:AlternateContent>
  <xr:revisionPtr revIDLastSave="0" documentId="13_ncr:1_{D11919AF-9260-406D-A8F1-01630749AC1E}" xr6:coauthVersionLast="47" xr6:coauthVersionMax="47" xr10:uidLastSave="{00000000-0000-0000-0000-000000000000}"/>
  <bookViews>
    <workbookView xWindow="-108" yWindow="-108" windowWidth="23256" windowHeight="12576" tabRatio="865" activeTab="1" xr2:uid="{CA11A4A7-370E-46DF-B237-AB784505E2C7}"/>
  </bookViews>
  <sheets>
    <sheet name="Hyper_hypometh" sheetId="12" r:id="rId1"/>
    <sheet name="Gene_TE_Intergeneic" sheetId="16" r:id="rId2"/>
    <sheet name="DEG_GO_terms" sheetId="13" r:id="rId3"/>
    <sheet name="CpG_DMR_TEs " sheetId="14" r:id="rId4"/>
    <sheet name="MCpGSites_TEs" sheetId="6" r:id="rId5"/>
    <sheet name="CpG_DMR_genetypes" sheetId="2" r:id="rId6"/>
    <sheet name="MCpG_genetypes" sheetId="7" r:id="rId7"/>
    <sheet name="Summary+Bismark_data" sheetId="15" r:id="rId8"/>
    <sheet name="CHH_DMR_genetypes" sheetId="8" r:id="rId9"/>
    <sheet name="CHH_total_genetypes" sheetId="10" r:id="rId10"/>
    <sheet name="CHH_DMR_TEs" sheetId="9" r:id="rId11"/>
    <sheet name="CHH_general_TEs" sheetId="11" r:id="rId12"/>
  </sheets>
  <definedNames>
    <definedName name="_xlchart.v1.0" hidden="1">MCpGSites_TEs!$B$2:$B$17</definedName>
    <definedName name="_xlchart.v1.1" hidden="1">MCpGSites_TEs!$D$2:$D$17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8" i="12" l="1"/>
  <c r="E28" i="12"/>
  <c r="F28" i="12"/>
  <c r="E27" i="12"/>
  <c r="F27" i="12"/>
  <c r="D27" i="12"/>
  <c r="K13" i="7"/>
  <c r="K14" i="7"/>
  <c r="K15" i="7"/>
  <c r="K16" i="7"/>
  <c r="K17" i="7"/>
  <c r="K18" i="7"/>
  <c r="K19" i="7"/>
  <c r="K12" i="7"/>
  <c r="J13" i="7"/>
  <c r="J14" i="7"/>
  <c r="J15" i="7"/>
  <c r="J16" i="7"/>
  <c r="J17" i="7"/>
  <c r="J18" i="7"/>
  <c r="J19" i="7"/>
  <c r="J12" i="7"/>
  <c r="K6" i="10"/>
  <c r="J6" i="10"/>
  <c r="D7" i="9"/>
  <c r="D8" i="9"/>
  <c r="D9" i="9"/>
  <c r="D11" i="9"/>
  <c r="N24" i="14"/>
  <c r="N25" i="14"/>
  <c r="N26" i="14"/>
  <c r="N27" i="14"/>
  <c r="N28" i="14"/>
  <c r="N29" i="14"/>
  <c r="N30" i="14"/>
  <c r="N31" i="14"/>
  <c r="N32" i="14"/>
  <c r="N33" i="14"/>
  <c r="N34" i="14"/>
  <c r="N35" i="14"/>
  <c r="N36" i="14"/>
  <c r="N37" i="14"/>
  <c r="N38" i="14"/>
  <c r="N39" i="14"/>
  <c r="N40" i="14"/>
  <c r="N23" i="14"/>
  <c r="J11" i="8"/>
  <c r="F23" i="14"/>
  <c r="H3" i="12"/>
  <c r="I3" i="12"/>
  <c r="H10" i="12"/>
  <c r="I10" i="12"/>
  <c r="H4" i="12"/>
  <c r="I4" i="12"/>
  <c r="H5" i="12"/>
  <c r="I5" i="12"/>
  <c r="H11" i="12"/>
  <c r="I11" i="12"/>
  <c r="H6" i="12"/>
  <c r="I6" i="12"/>
  <c r="H7" i="12"/>
  <c r="I7" i="12"/>
  <c r="H12" i="12"/>
  <c r="I12" i="12"/>
  <c r="H8" i="12"/>
  <c r="I8" i="12"/>
  <c r="H9" i="12"/>
  <c r="I9" i="12"/>
  <c r="H13" i="12"/>
  <c r="I13" i="12"/>
  <c r="H14" i="12"/>
  <c r="I14" i="12"/>
  <c r="H16" i="12"/>
  <c r="I16" i="12"/>
  <c r="H17" i="12"/>
  <c r="I17" i="12"/>
  <c r="H19" i="12"/>
  <c r="I19" i="12"/>
  <c r="H20" i="12"/>
  <c r="I20" i="12"/>
  <c r="H21" i="12"/>
  <c r="I21" i="12"/>
  <c r="H22" i="12"/>
  <c r="I22" i="12"/>
  <c r="H23" i="12"/>
  <c r="I23" i="12"/>
  <c r="H24" i="12"/>
  <c r="I24" i="12"/>
  <c r="H25" i="12"/>
  <c r="I25" i="12"/>
  <c r="H26" i="12"/>
  <c r="I26" i="12"/>
  <c r="H30" i="12"/>
  <c r="I30" i="12"/>
  <c r="H31" i="12"/>
  <c r="I31" i="12"/>
  <c r="H32" i="12"/>
  <c r="I32" i="12"/>
  <c r="H33" i="12"/>
  <c r="I33" i="12"/>
  <c r="H34" i="12"/>
  <c r="I34" i="12"/>
  <c r="H35" i="12"/>
  <c r="I35" i="12"/>
  <c r="H37" i="12"/>
  <c r="I37" i="12"/>
  <c r="H38" i="12"/>
  <c r="I38" i="12"/>
  <c r="H39" i="12"/>
  <c r="I39" i="12"/>
  <c r="H40" i="12"/>
  <c r="I40" i="12"/>
  <c r="H41" i="12"/>
  <c r="I41" i="12"/>
  <c r="H43" i="12"/>
  <c r="I43" i="12"/>
  <c r="H44" i="12"/>
  <c r="I44" i="12"/>
  <c r="H45" i="12"/>
  <c r="I45" i="12"/>
  <c r="I2" i="12"/>
  <c r="H2" i="12"/>
  <c r="C29" i="15"/>
  <c r="D29" i="15"/>
  <c r="E29" i="15"/>
  <c r="F29" i="15"/>
  <c r="G29" i="15"/>
  <c r="H29" i="15"/>
  <c r="I29" i="15"/>
  <c r="J29" i="15"/>
  <c r="K29" i="15"/>
  <c r="L29" i="15"/>
  <c r="M29" i="15"/>
  <c r="N29" i="15"/>
  <c r="O29" i="15"/>
  <c r="P29" i="15"/>
  <c r="Q29" i="15"/>
  <c r="R29" i="15"/>
  <c r="S29" i="15"/>
  <c r="T29" i="15"/>
  <c r="U29" i="15"/>
  <c r="V29" i="15"/>
  <c r="W29" i="15"/>
  <c r="X29" i="15"/>
  <c r="C30" i="15"/>
  <c r="D30" i="15"/>
  <c r="E30" i="15"/>
  <c r="F30" i="15"/>
  <c r="G30" i="15"/>
  <c r="H30" i="15"/>
  <c r="I30" i="15"/>
  <c r="J30" i="15"/>
  <c r="K30" i="15"/>
  <c r="L30" i="15"/>
  <c r="M30" i="15"/>
  <c r="N30" i="15"/>
  <c r="O30" i="15"/>
  <c r="P30" i="15"/>
  <c r="Q30" i="15"/>
  <c r="R30" i="15"/>
  <c r="S30" i="15"/>
  <c r="T30" i="15"/>
  <c r="U30" i="15"/>
  <c r="V30" i="15"/>
  <c r="W30" i="15"/>
  <c r="X30" i="15"/>
  <c r="C31" i="15"/>
  <c r="D31" i="15"/>
  <c r="E31" i="15"/>
  <c r="F31" i="15"/>
  <c r="G31" i="15"/>
  <c r="H31" i="15"/>
  <c r="I31" i="15"/>
  <c r="J31" i="15"/>
  <c r="K31" i="15"/>
  <c r="L31" i="15"/>
  <c r="M31" i="15"/>
  <c r="N31" i="15"/>
  <c r="O31" i="15"/>
  <c r="P31" i="15"/>
  <c r="Q31" i="15"/>
  <c r="R31" i="15"/>
  <c r="S31" i="15"/>
  <c r="T31" i="15"/>
  <c r="U31" i="15"/>
  <c r="V31" i="15"/>
  <c r="W31" i="15"/>
  <c r="X31" i="15"/>
  <c r="B30" i="15"/>
  <c r="B31" i="15"/>
  <c r="B29" i="15"/>
  <c r="X12" i="15"/>
  <c r="W12" i="15"/>
  <c r="V12" i="15"/>
  <c r="U12" i="15"/>
  <c r="T12" i="15"/>
  <c r="S12" i="15"/>
  <c r="R12" i="15"/>
  <c r="Q12" i="15"/>
  <c r="P12" i="15"/>
  <c r="O12" i="15"/>
  <c r="N12" i="15"/>
  <c r="M12" i="15"/>
  <c r="L12" i="15"/>
  <c r="K12" i="15"/>
  <c r="J12" i="15"/>
  <c r="I12" i="15"/>
  <c r="H12" i="15"/>
  <c r="G12" i="15"/>
  <c r="F12" i="15"/>
  <c r="E12" i="15"/>
  <c r="D12" i="15"/>
  <c r="C12" i="15"/>
  <c r="B12" i="15"/>
  <c r="X11" i="15"/>
  <c r="W11" i="15"/>
  <c r="V11" i="15"/>
  <c r="U11" i="15"/>
  <c r="T11" i="15"/>
  <c r="S11" i="15"/>
  <c r="R11" i="15"/>
  <c r="Q11" i="15"/>
  <c r="P11" i="15"/>
  <c r="O11" i="15"/>
  <c r="N11" i="15"/>
  <c r="M11" i="15"/>
  <c r="L11" i="15"/>
  <c r="K11" i="15"/>
  <c r="J11" i="15"/>
  <c r="I11" i="15"/>
  <c r="H11" i="15"/>
  <c r="G11" i="15"/>
  <c r="F11" i="15"/>
  <c r="E11" i="15"/>
  <c r="D11" i="15"/>
  <c r="C11" i="15"/>
  <c r="B11" i="15"/>
  <c r="X10" i="15"/>
  <c r="W10" i="15"/>
  <c r="V10" i="15"/>
  <c r="U10" i="15"/>
  <c r="T10" i="15"/>
  <c r="S10" i="15"/>
  <c r="R10" i="15"/>
  <c r="Q10" i="15"/>
  <c r="P10" i="15"/>
  <c r="O10" i="15"/>
  <c r="N10" i="15"/>
  <c r="M10" i="15"/>
  <c r="L10" i="15"/>
  <c r="K10" i="15"/>
  <c r="J10" i="15"/>
  <c r="I10" i="15"/>
  <c r="H10" i="15"/>
  <c r="G10" i="15"/>
  <c r="F10" i="15"/>
  <c r="E10" i="15"/>
  <c r="D10" i="15"/>
  <c r="C10" i="15"/>
  <c r="B10" i="15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2" i="6"/>
  <c r="D23" i="14"/>
  <c r="E23" i="14"/>
  <c r="G23" i="14"/>
  <c r="K23" i="14"/>
  <c r="M23" i="14"/>
  <c r="H23" i="14"/>
  <c r="I23" i="14"/>
  <c r="L23" i="14"/>
  <c r="J23" i="14"/>
  <c r="D24" i="14"/>
  <c r="E24" i="14"/>
  <c r="G24" i="14"/>
  <c r="K24" i="14"/>
  <c r="M24" i="14"/>
  <c r="H24" i="14"/>
  <c r="I24" i="14"/>
  <c r="L24" i="14"/>
  <c r="J24" i="14"/>
  <c r="D25" i="14"/>
  <c r="E25" i="14"/>
  <c r="G25" i="14"/>
  <c r="K25" i="14"/>
  <c r="M25" i="14"/>
  <c r="H25" i="14"/>
  <c r="I25" i="14"/>
  <c r="L25" i="14"/>
  <c r="J25" i="14"/>
  <c r="D26" i="14"/>
  <c r="E26" i="14"/>
  <c r="G26" i="14"/>
  <c r="K26" i="14"/>
  <c r="M26" i="14"/>
  <c r="H26" i="14"/>
  <c r="I26" i="14"/>
  <c r="L26" i="14"/>
  <c r="J26" i="14"/>
  <c r="D27" i="14"/>
  <c r="E27" i="14"/>
  <c r="G27" i="14"/>
  <c r="K27" i="14"/>
  <c r="M27" i="14"/>
  <c r="H27" i="14"/>
  <c r="I27" i="14"/>
  <c r="L27" i="14"/>
  <c r="J27" i="14"/>
  <c r="D28" i="14"/>
  <c r="E28" i="14"/>
  <c r="G28" i="14"/>
  <c r="K28" i="14"/>
  <c r="M28" i="14"/>
  <c r="H28" i="14"/>
  <c r="I28" i="14"/>
  <c r="L28" i="14"/>
  <c r="J28" i="14"/>
  <c r="D29" i="14"/>
  <c r="E29" i="14"/>
  <c r="G29" i="14"/>
  <c r="K29" i="14"/>
  <c r="M29" i="14"/>
  <c r="H29" i="14"/>
  <c r="I29" i="14"/>
  <c r="L29" i="14"/>
  <c r="J29" i="14"/>
  <c r="D30" i="14"/>
  <c r="E30" i="14"/>
  <c r="G30" i="14"/>
  <c r="K30" i="14"/>
  <c r="M30" i="14"/>
  <c r="H30" i="14"/>
  <c r="I30" i="14"/>
  <c r="L30" i="14"/>
  <c r="J30" i="14"/>
  <c r="D31" i="14"/>
  <c r="E31" i="14"/>
  <c r="G31" i="14"/>
  <c r="K31" i="14"/>
  <c r="M31" i="14"/>
  <c r="H31" i="14"/>
  <c r="I31" i="14"/>
  <c r="L31" i="14"/>
  <c r="J31" i="14"/>
  <c r="D32" i="14"/>
  <c r="E32" i="14"/>
  <c r="G32" i="14"/>
  <c r="K32" i="14"/>
  <c r="M32" i="14"/>
  <c r="H32" i="14"/>
  <c r="I32" i="14"/>
  <c r="L32" i="14"/>
  <c r="J32" i="14"/>
  <c r="D33" i="14"/>
  <c r="E33" i="14"/>
  <c r="G33" i="14"/>
  <c r="K33" i="14"/>
  <c r="M33" i="14"/>
  <c r="H33" i="14"/>
  <c r="I33" i="14"/>
  <c r="L33" i="14"/>
  <c r="J33" i="14"/>
  <c r="D34" i="14"/>
  <c r="E34" i="14"/>
  <c r="G34" i="14"/>
  <c r="K34" i="14"/>
  <c r="M34" i="14"/>
  <c r="H34" i="14"/>
  <c r="I34" i="14"/>
  <c r="L34" i="14"/>
  <c r="J34" i="14"/>
  <c r="D35" i="14"/>
  <c r="E35" i="14"/>
  <c r="G35" i="14"/>
  <c r="K35" i="14"/>
  <c r="M35" i="14"/>
  <c r="H35" i="14"/>
  <c r="I35" i="14"/>
  <c r="L35" i="14"/>
  <c r="J35" i="14"/>
  <c r="D36" i="14"/>
  <c r="E36" i="14"/>
  <c r="G36" i="14"/>
  <c r="K36" i="14"/>
  <c r="M36" i="14"/>
  <c r="H36" i="14"/>
  <c r="I36" i="14"/>
  <c r="L36" i="14"/>
  <c r="J36" i="14"/>
  <c r="D37" i="14"/>
  <c r="E37" i="14"/>
  <c r="G37" i="14"/>
  <c r="K37" i="14"/>
  <c r="M37" i="14"/>
  <c r="H37" i="14"/>
  <c r="I37" i="14"/>
  <c r="L37" i="14"/>
  <c r="J37" i="14"/>
  <c r="D38" i="14"/>
  <c r="E38" i="14"/>
  <c r="G38" i="14"/>
  <c r="K38" i="14"/>
  <c r="M38" i="14"/>
  <c r="H38" i="14"/>
  <c r="I38" i="14"/>
  <c r="L38" i="14"/>
  <c r="J38" i="14"/>
  <c r="D39" i="14"/>
  <c r="E39" i="14"/>
  <c r="G39" i="14"/>
  <c r="K39" i="14"/>
  <c r="M39" i="14"/>
  <c r="H39" i="14"/>
  <c r="I39" i="14"/>
  <c r="L39" i="14"/>
  <c r="J39" i="14"/>
  <c r="D40" i="14"/>
  <c r="E40" i="14"/>
  <c r="G40" i="14"/>
  <c r="K40" i="14"/>
  <c r="M40" i="14"/>
  <c r="H40" i="14"/>
  <c r="I40" i="14"/>
  <c r="L40" i="14"/>
  <c r="J40" i="14"/>
  <c r="F24" i="14"/>
  <c r="F25" i="14"/>
  <c r="F26" i="14"/>
  <c r="F27" i="14"/>
  <c r="F28" i="14"/>
  <c r="F29" i="14"/>
  <c r="F30" i="14"/>
  <c r="F31" i="14"/>
  <c r="F32" i="14"/>
  <c r="F33" i="14"/>
  <c r="F34" i="14"/>
  <c r="F35" i="14"/>
  <c r="F36" i="14"/>
  <c r="F37" i="14"/>
  <c r="F38" i="14"/>
  <c r="F39" i="14"/>
  <c r="F40" i="14"/>
  <c r="C23" i="14"/>
  <c r="C40" i="14"/>
  <c r="C39" i="14"/>
  <c r="C38" i="14"/>
  <c r="C37" i="14"/>
  <c r="C36" i="14"/>
  <c r="C35" i="14"/>
  <c r="C34" i="14"/>
  <c r="C33" i="14"/>
  <c r="C32" i="14"/>
  <c r="C31" i="14"/>
  <c r="C30" i="14"/>
  <c r="C29" i="14"/>
  <c r="C28" i="14"/>
  <c r="C27" i="14"/>
  <c r="C26" i="14"/>
  <c r="C25" i="14"/>
  <c r="C24" i="14"/>
  <c r="F6" i="10"/>
  <c r="E7" i="9"/>
  <c r="G7" i="9"/>
  <c r="K7" i="9"/>
  <c r="M7" i="9"/>
  <c r="N7" i="9"/>
  <c r="O7" i="9"/>
  <c r="H7" i="9"/>
  <c r="I7" i="9"/>
  <c r="L7" i="9"/>
  <c r="P7" i="9"/>
  <c r="Q7" i="9"/>
  <c r="J7" i="9"/>
  <c r="E8" i="9"/>
  <c r="G8" i="9"/>
  <c r="K8" i="9"/>
  <c r="M8" i="9"/>
  <c r="N8" i="9"/>
  <c r="O8" i="9"/>
  <c r="H8" i="9"/>
  <c r="I8" i="9"/>
  <c r="L8" i="9"/>
  <c r="P8" i="9"/>
  <c r="Q8" i="9"/>
  <c r="J8" i="9"/>
  <c r="E9" i="9"/>
  <c r="G9" i="9"/>
  <c r="K9" i="9"/>
  <c r="M9" i="9"/>
  <c r="N9" i="9"/>
  <c r="O9" i="9"/>
  <c r="H9" i="9"/>
  <c r="I9" i="9"/>
  <c r="L9" i="9"/>
  <c r="P9" i="9"/>
  <c r="Q9" i="9"/>
  <c r="J9" i="9"/>
  <c r="E11" i="9"/>
  <c r="G11" i="9"/>
  <c r="K11" i="9"/>
  <c r="M11" i="9"/>
  <c r="N11" i="9"/>
  <c r="O11" i="9"/>
  <c r="H11" i="9"/>
  <c r="I11" i="9"/>
  <c r="L11" i="9"/>
  <c r="P11" i="9"/>
  <c r="Q11" i="9"/>
  <c r="J11" i="9"/>
  <c r="F8" i="9"/>
  <c r="F9" i="9"/>
  <c r="F11" i="9"/>
  <c r="F7" i="9"/>
  <c r="E20" i="11"/>
  <c r="F20" i="11"/>
  <c r="H20" i="11"/>
  <c r="L20" i="11"/>
  <c r="O20" i="11"/>
  <c r="P20" i="11"/>
  <c r="Q20" i="11"/>
  <c r="I20" i="11"/>
  <c r="J20" i="11"/>
  <c r="M20" i="11"/>
  <c r="R20" i="11"/>
  <c r="S20" i="11"/>
  <c r="K20" i="11"/>
  <c r="E21" i="11"/>
  <c r="F21" i="11"/>
  <c r="H21" i="11"/>
  <c r="L21" i="11"/>
  <c r="O21" i="11"/>
  <c r="P21" i="11"/>
  <c r="Q21" i="11"/>
  <c r="I21" i="11"/>
  <c r="J21" i="11"/>
  <c r="M21" i="11"/>
  <c r="R21" i="11"/>
  <c r="S21" i="11"/>
  <c r="K21" i="11"/>
  <c r="E22" i="11"/>
  <c r="F22" i="11"/>
  <c r="H22" i="11"/>
  <c r="L22" i="11"/>
  <c r="O22" i="11"/>
  <c r="P22" i="11"/>
  <c r="Q22" i="11"/>
  <c r="I22" i="11"/>
  <c r="J22" i="11"/>
  <c r="M22" i="11"/>
  <c r="R22" i="11"/>
  <c r="S22" i="11"/>
  <c r="K22" i="11"/>
  <c r="E23" i="11"/>
  <c r="F23" i="11"/>
  <c r="H23" i="11"/>
  <c r="L23" i="11"/>
  <c r="O23" i="11"/>
  <c r="P23" i="11"/>
  <c r="Q23" i="11"/>
  <c r="I23" i="11"/>
  <c r="J23" i="11"/>
  <c r="M23" i="11"/>
  <c r="R23" i="11"/>
  <c r="S23" i="11"/>
  <c r="K23" i="11"/>
  <c r="E24" i="11"/>
  <c r="F24" i="11"/>
  <c r="H24" i="11"/>
  <c r="L24" i="11"/>
  <c r="O24" i="11"/>
  <c r="P24" i="11"/>
  <c r="Q24" i="11"/>
  <c r="I24" i="11"/>
  <c r="J24" i="11"/>
  <c r="M24" i="11"/>
  <c r="R24" i="11"/>
  <c r="S24" i="11"/>
  <c r="K24" i="11"/>
  <c r="E25" i="11"/>
  <c r="F25" i="11"/>
  <c r="H25" i="11"/>
  <c r="L25" i="11"/>
  <c r="O25" i="11"/>
  <c r="P25" i="11"/>
  <c r="Q25" i="11"/>
  <c r="I25" i="11"/>
  <c r="J25" i="11"/>
  <c r="M25" i="11"/>
  <c r="R25" i="11"/>
  <c r="S25" i="11"/>
  <c r="K25" i="11"/>
  <c r="E26" i="11"/>
  <c r="F26" i="11"/>
  <c r="H26" i="11"/>
  <c r="L26" i="11"/>
  <c r="O26" i="11"/>
  <c r="P26" i="11"/>
  <c r="Q26" i="11"/>
  <c r="I26" i="11"/>
  <c r="J26" i="11"/>
  <c r="M26" i="11"/>
  <c r="R26" i="11"/>
  <c r="S26" i="11"/>
  <c r="K26" i="11"/>
  <c r="E27" i="11"/>
  <c r="F27" i="11"/>
  <c r="H27" i="11"/>
  <c r="L27" i="11"/>
  <c r="O27" i="11"/>
  <c r="P27" i="11"/>
  <c r="Q27" i="11"/>
  <c r="I27" i="11"/>
  <c r="J27" i="11"/>
  <c r="M27" i="11"/>
  <c r="R27" i="11"/>
  <c r="S27" i="11"/>
  <c r="K27" i="11"/>
  <c r="E28" i="11"/>
  <c r="F28" i="11"/>
  <c r="H28" i="11"/>
  <c r="L28" i="11"/>
  <c r="O28" i="11"/>
  <c r="P28" i="11"/>
  <c r="Q28" i="11"/>
  <c r="I28" i="11"/>
  <c r="J28" i="11"/>
  <c r="M28" i="11"/>
  <c r="R28" i="11"/>
  <c r="S28" i="11"/>
  <c r="K28" i="11"/>
  <c r="E29" i="11"/>
  <c r="F29" i="11"/>
  <c r="H29" i="11"/>
  <c r="L29" i="11"/>
  <c r="O29" i="11"/>
  <c r="P29" i="11"/>
  <c r="Q29" i="11"/>
  <c r="I29" i="11"/>
  <c r="J29" i="11"/>
  <c r="M29" i="11"/>
  <c r="R29" i="11"/>
  <c r="S29" i="11"/>
  <c r="K29" i="11"/>
  <c r="E30" i="11"/>
  <c r="F30" i="11"/>
  <c r="H30" i="11"/>
  <c r="L30" i="11"/>
  <c r="O30" i="11"/>
  <c r="P30" i="11"/>
  <c r="Q30" i="11"/>
  <c r="I30" i="11"/>
  <c r="J30" i="11"/>
  <c r="M30" i="11"/>
  <c r="R30" i="11"/>
  <c r="S30" i="11"/>
  <c r="K30" i="11"/>
  <c r="E31" i="11"/>
  <c r="F31" i="11"/>
  <c r="H31" i="11"/>
  <c r="L31" i="11"/>
  <c r="O31" i="11"/>
  <c r="P31" i="11"/>
  <c r="Q31" i="11"/>
  <c r="I31" i="11"/>
  <c r="J31" i="11"/>
  <c r="M31" i="11"/>
  <c r="R31" i="11"/>
  <c r="S31" i="11"/>
  <c r="K31" i="11"/>
  <c r="E32" i="11"/>
  <c r="F32" i="11"/>
  <c r="H32" i="11"/>
  <c r="L32" i="11"/>
  <c r="O32" i="11"/>
  <c r="P32" i="11"/>
  <c r="Q32" i="11"/>
  <c r="I32" i="11"/>
  <c r="J32" i="11"/>
  <c r="M32" i="11"/>
  <c r="R32" i="11"/>
  <c r="S32" i="11"/>
  <c r="K32" i="11"/>
  <c r="E33" i="11"/>
  <c r="F33" i="11"/>
  <c r="H33" i="11"/>
  <c r="L33" i="11"/>
  <c r="O33" i="11"/>
  <c r="P33" i="11"/>
  <c r="Q33" i="11"/>
  <c r="I33" i="11"/>
  <c r="J33" i="11"/>
  <c r="M33" i="11"/>
  <c r="R33" i="11"/>
  <c r="S33" i="11"/>
  <c r="K33" i="11"/>
  <c r="E34" i="11"/>
  <c r="F34" i="11"/>
  <c r="H34" i="11"/>
  <c r="L34" i="11"/>
  <c r="O34" i="11"/>
  <c r="P34" i="11"/>
  <c r="Q34" i="11"/>
  <c r="I34" i="11"/>
  <c r="J34" i="11"/>
  <c r="M34" i="11"/>
  <c r="R34" i="11"/>
  <c r="S34" i="11"/>
  <c r="K34" i="11"/>
  <c r="E35" i="11"/>
  <c r="F35" i="11"/>
  <c r="H35" i="11"/>
  <c r="L35" i="11"/>
  <c r="O35" i="11"/>
  <c r="P35" i="11"/>
  <c r="Q35" i="11"/>
  <c r="I35" i="11"/>
  <c r="J35" i="11"/>
  <c r="M35" i="11"/>
  <c r="R35" i="11"/>
  <c r="S35" i="11"/>
  <c r="K35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20" i="11"/>
  <c r="D6" i="10"/>
  <c r="E6" i="10"/>
  <c r="G6" i="10"/>
  <c r="H6" i="10"/>
  <c r="C6" i="10"/>
  <c r="D9" i="8"/>
  <c r="F9" i="8"/>
  <c r="E9" i="8"/>
  <c r="G9" i="8"/>
  <c r="H9" i="8"/>
  <c r="K9" i="8" s="1"/>
  <c r="D10" i="8"/>
  <c r="F10" i="8"/>
  <c r="K10" i="8" s="1"/>
  <c r="E10" i="8"/>
  <c r="G10" i="8"/>
  <c r="H10" i="8"/>
  <c r="D11" i="8"/>
  <c r="F11" i="8"/>
  <c r="E11" i="8"/>
  <c r="G11" i="8"/>
  <c r="H11" i="8"/>
  <c r="K11" i="8" s="1"/>
  <c r="D8" i="8"/>
  <c r="F8" i="8"/>
  <c r="E8" i="8"/>
  <c r="G8" i="8"/>
  <c r="H8" i="8"/>
  <c r="K8" i="8" s="1"/>
  <c r="C10" i="8"/>
  <c r="J10" i="8" s="1"/>
  <c r="C11" i="8"/>
  <c r="C8" i="8"/>
  <c r="C9" i="8"/>
  <c r="J9" i="8" s="1"/>
  <c r="C8" i="9"/>
  <c r="C9" i="9"/>
  <c r="C11" i="9"/>
  <c r="C7" i="9"/>
  <c r="D12" i="7"/>
  <c r="F12" i="7"/>
  <c r="E12" i="7"/>
  <c r="G12" i="7"/>
  <c r="H12" i="7"/>
  <c r="D13" i="7"/>
  <c r="F13" i="7"/>
  <c r="E13" i="7"/>
  <c r="G13" i="7"/>
  <c r="H13" i="7"/>
  <c r="D14" i="7"/>
  <c r="F14" i="7"/>
  <c r="E14" i="7"/>
  <c r="G14" i="7"/>
  <c r="H14" i="7"/>
  <c r="D15" i="7"/>
  <c r="F15" i="7"/>
  <c r="E15" i="7"/>
  <c r="G15" i="7"/>
  <c r="H15" i="7"/>
  <c r="D16" i="7"/>
  <c r="F16" i="7"/>
  <c r="E16" i="7"/>
  <c r="G16" i="7"/>
  <c r="H16" i="7"/>
  <c r="D17" i="7"/>
  <c r="F17" i="7"/>
  <c r="E17" i="7"/>
  <c r="G17" i="7"/>
  <c r="H17" i="7"/>
  <c r="D18" i="7"/>
  <c r="F18" i="7"/>
  <c r="E18" i="7"/>
  <c r="G18" i="7"/>
  <c r="H18" i="7"/>
  <c r="D19" i="7"/>
  <c r="F19" i="7"/>
  <c r="E19" i="7"/>
  <c r="G19" i="7"/>
  <c r="H19" i="7"/>
  <c r="C13" i="7"/>
  <c r="C14" i="7"/>
  <c r="C15" i="7"/>
  <c r="C16" i="7"/>
  <c r="C17" i="7"/>
  <c r="C18" i="7"/>
  <c r="C19" i="7"/>
  <c r="C12" i="7"/>
  <c r="D22" i="2"/>
  <c r="F22" i="2"/>
  <c r="E22" i="2"/>
  <c r="G22" i="2"/>
  <c r="H22" i="2"/>
  <c r="D23" i="2"/>
  <c r="F23" i="2"/>
  <c r="E23" i="2"/>
  <c r="G23" i="2"/>
  <c r="H23" i="2"/>
  <c r="D24" i="2"/>
  <c r="F24" i="2"/>
  <c r="E24" i="2"/>
  <c r="G24" i="2"/>
  <c r="H24" i="2"/>
  <c r="D25" i="2"/>
  <c r="F25" i="2"/>
  <c r="E25" i="2"/>
  <c r="G25" i="2"/>
  <c r="H25" i="2"/>
  <c r="D26" i="2"/>
  <c r="F26" i="2"/>
  <c r="E26" i="2"/>
  <c r="G26" i="2"/>
  <c r="H26" i="2"/>
  <c r="D27" i="2"/>
  <c r="F27" i="2"/>
  <c r="E27" i="2"/>
  <c r="G27" i="2"/>
  <c r="H27" i="2"/>
  <c r="D29" i="2"/>
  <c r="F29" i="2"/>
  <c r="E29" i="2"/>
  <c r="G29" i="2"/>
  <c r="H29" i="2"/>
  <c r="D31" i="2"/>
  <c r="F31" i="2"/>
  <c r="E31" i="2"/>
  <c r="G31" i="2"/>
  <c r="H31" i="2"/>
  <c r="D32" i="2"/>
  <c r="F32" i="2"/>
  <c r="E32" i="2"/>
  <c r="G32" i="2"/>
  <c r="H32" i="2"/>
  <c r="D33" i="2"/>
  <c r="F33" i="2"/>
  <c r="E33" i="2"/>
  <c r="G33" i="2"/>
  <c r="H33" i="2"/>
  <c r="D34" i="2"/>
  <c r="F34" i="2"/>
  <c r="E34" i="2"/>
  <c r="G34" i="2"/>
  <c r="H34" i="2"/>
  <c r="D36" i="2"/>
  <c r="F36" i="2"/>
  <c r="E36" i="2"/>
  <c r="G36" i="2"/>
  <c r="H36" i="2"/>
  <c r="D38" i="2"/>
  <c r="F38" i="2"/>
  <c r="E38" i="2"/>
  <c r="G38" i="2"/>
  <c r="H38" i="2"/>
  <c r="D39" i="2"/>
  <c r="F39" i="2"/>
  <c r="E39" i="2"/>
  <c r="G39" i="2"/>
  <c r="H39" i="2"/>
  <c r="D40" i="2"/>
  <c r="F40" i="2"/>
  <c r="E40" i="2"/>
  <c r="G40" i="2"/>
  <c r="H40" i="2"/>
  <c r="D41" i="2"/>
  <c r="F41" i="2"/>
  <c r="E41" i="2"/>
  <c r="G41" i="2"/>
  <c r="H41" i="2"/>
  <c r="D42" i="2"/>
  <c r="F42" i="2"/>
  <c r="E42" i="2"/>
  <c r="G42" i="2"/>
  <c r="H42" i="2"/>
  <c r="D43" i="2"/>
  <c r="F43" i="2"/>
  <c r="E43" i="2"/>
  <c r="G43" i="2"/>
  <c r="H43" i="2"/>
  <c r="C23" i="2"/>
  <c r="C24" i="2"/>
  <c r="C25" i="2"/>
  <c r="C26" i="2"/>
  <c r="C27" i="2"/>
  <c r="C29" i="2"/>
  <c r="C31" i="2"/>
  <c r="C32" i="2"/>
  <c r="C33" i="2"/>
  <c r="C34" i="2"/>
  <c r="C36" i="2"/>
  <c r="C38" i="2"/>
  <c r="C39" i="2"/>
  <c r="C40" i="2"/>
  <c r="C41" i="2"/>
  <c r="C42" i="2"/>
  <c r="C43" i="2"/>
  <c r="C22" i="2"/>
  <c r="J8" i="8" l="1"/>
  <c r="J43" i="2"/>
  <c r="J33" i="2"/>
  <c r="J23" i="2"/>
  <c r="K36" i="2"/>
  <c r="K25" i="2"/>
  <c r="J24" i="2"/>
  <c r="K40" i="2"/>
  <c r="J38" i="2"/>
  <c r="K29" i="2"/>
  <c r="J26" i="2"/>
  <c r="K43" i="2"/>
  <c r="J41" i="2"/>
  <c r="K33" i="2"/>
  <c r="J31" i="2"/>
  <c r="K23" i="2"/>
  <c r="K38" i="2"/>
  <c r="J34" i="2"/>
  <c r="K26" i="2"/>
  <c r="K41" i="2"/>
  <c r="J39" i="2"/>
  <c r="K31" i="2"/>
  <c r="J27" i="2"/>
  <c r="J42" i="2"/>
  <c r="K34" i="2"/>
  <c r="J32" i="2"/>
  <c r="K24" i="2"/>
  <c r="J22" i="2"/>
  <c r="K39" i="2"/>
  <c r="J36" i="2"/>
  <c r="K27" i="2"/>
  <c r="J25" i="2"/>
  <c r="K42" i="2"/>
  <c r="J40" i="2"/>
  <c r="K32" i="2"/>
  <c r="J29" i="2"/>
  <c r="K22" i="2"/>
</calcChain>
</file>

<file path=xl/sharedStrings.xml><?xml version="1.0" encoding="utf-8"?>
<sst xmlns="http://schemas.openxmlformats.org/spreadsheetml/2006/main" count="1025" uniqueCount="258">
  <si>
    <t>Alaska_W_C.bedGraph</t>
  </si>
  <si>
    <t>intersect_SE_L_H_Wild_L_H.bedGraph</t>
  </si>
  <si>
    <t>intersect_SE_W_C_P_W_C.bedGraph</t>
  </si>
  <si>
    <t>intersect_SE_W_C_SE_L_H.bedGraph</t>
  </si>
  <si>
    <t>intersect_SE_W_C_Wild_W_C.bedGraph</t>
  </si>
  <si>
    <t>intersect_Wild_W_C_Mat_Sen.bedGraph</t>
  </si>
  <si>
    <t>Mat_Sen.bedGraph</t>
  </si>
  <si>
    <t>Nunavut_W_C.bedGraph</t>
  </si>
  <si>
    <t>Parent_W_C.bedGraph</t>
  </si>
  <si>
    <t>SE_L_H.bedGraph</t>
  </si>
  <si>
    <t>SE_W_C.bedGraph</t>
  </si>
  <si>
    <t>Svalbard_W_C.bedGraph</t>
  </si>
  <si>
    <t>Sweden_W_C.bedGraph</t>
  </si>
  <si>
    <t>total_subtract_SE_W_C_P_W_C.bedGraph</t>
  </si>
  <si>
    <t>total_subtract_SE_W_C_SE_L_H.bedGraph</t>
  </si>
  <si>
    <t>total_subtract_W_C_Mat_Sen.bedGraph</t>
  </si>
  <si>
    <t>Wild_Lat_L_H.bedGraph</t>
  </si>
  <si>
    <t>Wild_W_C.bedGraph</t>
  </si>
  <si>
    <t>Total_DMRs</t>
  </si>
  <si>
    <t>CACTA_TIR_transposon</t>
  </si>
  <si>
    <t>Copia_LTR_retrotransposon</t>
  </si>
  <si>
    <t>Gypsy_LTR_retrotransposon</t>
  </si>
  <si>
    <t>hAT_TIR_transposon</t>
  </si>
  <si>
    <t>helitron</t>
  </si>
  <si>
    <t>identity</t>
  </si>
  <si>
    <t>long_terminal_repeat</t>
  </si>
  <si>
    <t>LTR_retrotransposon</t>
  </si>
  <si>
    <t>Mutator_TIR_transposon</t>
  </si>
  <si>
    <t>PIF_Harbinger_TIR_transposon</t>
  </si>
  <si>
    <t>repeat_region</t>
  </si>
  <si>
    <t>target_site_duplication</t>
  </si>
  <si>
    <t>Tc1_Mariner_TIR_transposon</t>
  </si>
  <si>
    <t>All_TE</t>
  </si>
  <si>
    <t>Parent_W_C.bed.out</t>
  </si>
  <si>
    <t>Upstream</t>
  </si>
  <si>
    <t>Downstream</t>
  </si>
  <si>
    <t>Gene</t>
  </si>
  <si>
    <t>Intergenic</t>
  </si>
  <si>
    <t>Intron</t>
  </si>
  <si>
    <t>Exon</t>
  </si>
  <si>
    <t>Nunavut_W_C.bed.out</t>
  </si>
  <si>
    <t>Mat_Sen.bed.out</t>
  </si>
  <si>
    <t>Alaska_W_C.bed.out</t>
  </si>
  <si>
    <t>intersect_SE_L_H_Wild_L_H.bed.out</t>
  </si>
  <si>
    <t>intersect_SE_W_C_P_W_C.bed.out</t>
  </si>
  <si>
    <t>intersect_SE_W_C_SE_L_H.bed.out</t>
  </si>
  <si>
    <t>intersect_SE_W_C_Wild_W_C.bed.out</t>
  </si>
  <si>
    <t>intersect_Wild_W_C_Mat_Sen.bed.out</t>
  </si>
  <si>
    <t>SE_L_H.bed.out</t>
  </si>
  <si>
    <t>SE_W_C.bed.out</t>
  </si>
  <si>
    <t>Svalbard_W_C.bed.out</t>
  </si>
  <si>
    <t>Sweden_W_C.bed.out</t>
  </si>
  <si>
    <t>total_subtract_SE_W_C_P_W_C.bed.out</t>
  </si>
  <si>
    <t>total_subtract_SE_W_C_SE_L_H.bed.out</t>
  </si>
  <si>
    <t>total_subtract_W_C_Mat_Sen.bed.out</t>
  </si>
  <si>
    <t>Wild_Lat_L_H.bed.out</t>
  </si>
  <si>
    <t>Wild_W_C.bed.out</t>
  </si>
  <si>
    <t>All_TE_percent</t>
  </si>
  <si>
    <t>C_ALAS.bed-All-TE.bed</t>
  </si>
  <si>
    <t>C_CASS.bed-All-TE.bed</t>
  </si>
  <si>
    <t>C_DRY.bed-All-TE.bed</t>
  </si>
  <si>
    <t>C_FERT.bed-All-TE.bed</t>
  </si>
  <si>
    <t>C_MEAD.bed-All-TE.bed</t>
  </si>
  <si>
    <t>C_SVAL.bed-All-TE.bed</t>
  </si>
  <si>
    <t>C_SwedC.bed-All-TE.bed</t>
  </si>
  <si>
    <t>C_WILL.bed-All-TE.bed</t>
  </si>
  <si>
    <t>W_ALAS.bed-All-TE.bed</t>
  </si>
  <si>
    <t>W_CASS.bed-All-TE.bed</t>
  </si>
  <si>
    <t>W_DRY.bed-All-TE.bed</t>
  </si>
  <si>
    <t>W_FERT.bed-All-TE.bed</t>
  </si>
  <si>
    <t>W_MEAD.bed-All-TE.bed</t>
  </si>
  <si>
    <t>W_SVAL.bed-All-TE.bed</t>
  </si>
  <si>
    <t>W_SwedC.bed-All-TE.bed</t>
  </si>
  <si>
    <t>W_WILL.bed-All-TE.bed</t>
  </si>
  <si>
    <t>All-Tes</t>
  </si>
  <si>
    <t>Site_Treatment</t>
  </si>
  <si>
    <t>Treatment</t>
  </si>
  <si>
    <t>C</t>
  </si>
  <si>
    <t>W</t>
  </si>
  <si>
    <t>Total_MC</t>
  </si>
  <si>
    <t>Percent on Tes</t>
  </si>
  <si>
    <t>C_ALAS.bed.out</t>
  </si>
  <si>
    <t>W_ALAS.bed.out</t>
  </si>
  <si>
    <t>C_CASS.bed.out</t>
  </si>
  <si>
    <t>W_CASS.bed.out</t>
  </si>
  <si>
    <t>C_SVAL.bed.out</t>
  </si>
  <si>
    <t>W_SVAL.bed.out</t>
  </si>
  <si>
    <t>C_SwedC.bed.out</t>
  </si>
  <si>
    <t>W_SwedC.bed.out</t>
  </si>
  <si>
    <t>Site</t>
  </si>
  <si>
    <t>Total_CpG</t>
  </si>
  <si>
    <t>Sweden_CHH_W_C.bed.out</t>
  </si>
  <si>
    <t>Svalbard_CHH_W_C.bed.out</t>
  </si>
  <si>
    <t>Nunavut_CHH_W_C.bed.out</t>
  </si>
  <si>
    <t>Alaska_CHH_W_C.bed.out</t>
  </si>
  <si>
    <t>All-TE.bed</t>
  </si>
  <si>
    <t>CACTA_TIR_transposon.bed</t>
  </si>
  <si>
    <t>Gypsy_LTR_retrotransposon.bed</t>
  </si>
  <si>
    <t>hAT_TIR_transposon.bed</t>
  </si>
  <si>
    <t>helitron.bed</t>
  </si>
  <si>
    <t>identity.bed</t>
  </si>
  <si>
    <t>long_terminal_repeat.bed</t>
  </si>
  <si>
    <t>LTR_retrotransposon.bed</t>
  </si>
  <si>
    <t>Mutator_TIR_transposon.bed</t>
  </si>
  <si>
    <t>PIF_Harbinger_TIR_transposon.bed</t>
  </si>
  <si>
    <t>repeat_region.bed</t>
  </si>
  <si>
    <t>site.bed</t>
  </si>
  <si>
    <t>target_site_duplication.bed</t>
  </si>
  <si>
    <t>Tc1_Mariner_TIR_transposon.bed</t>
  </si>
  <si>
    <t>Sweden_CHH_W_C</t>
  </si>
  <si>
    <t>Svalbard_CHH_W_C</t>
  </si>
  <si>
    <t>Alaska_CHH_W_C</t>
  </si>
  <si>
    <t>Nunavut_CHH_W_C</t>
  </si>
  <si>
    <t>C_ALAS_CHH.bed.out</t>
  </si>
  <si>
    <t>Total CHHs</t>
  </si>
  <si>
    <t>C_ALAS_CHH.bed-All-TE.bed</t>
  </si>
  <si>
    <t>C_CASS_CHH.bed-All-TE.bed</t>
  </si>
  <si>
    <t>C_DRY_CHH.bed-All-TE.bed</t>
  </si>
  <si>
    <t>C_FERT_CHH.bed-All-TE.bed</t>
  </si>
  <si>
    <t>C_MEAD_CHH.bed-All-TE.bed</t>
  </si>
  <si>
    <t>C_SVAL_CHH.bed-All-TE.bed</t>
  </si>
  <si>
    <t>C_SwedC_CHH.bed-All-TE.bed</t>
  </si>
  <si>
    <t>C_WILL_CHH.bed-All-TE.bed</t>
  </si>
  <si>
    <t>W_ALAS_CHH.bed-All-TE.bed</t>
  </si>
  <si>
    <t>W_CASS_CHH.bed-All-TE.bed</t>
  </si>
  <si>
    <t>W_DRY_CHH.bed-All-TE.bed</t>
  </si>
  <si>
    <t>W_FERT_CHH.bed-All-TE.bed</t>
  </si>
  <si>
    <t>W_MEAD_CHH.bed-All-TE.bed</t>
  </si>
  <si>
    <t>W_SVAL_CHH.bed-All-TE.bed</t>
  </si>
  <si>
    <t>W_SwedC_CHH.bed-All-TE.bed</t>
  </si>
  <si>
    <t>W_WILL_CHH.bed-All-TE.bed</t>
  </si>
  <si>
    <t>TE CHHs</t>
  </si>
  <si>
    <t>Percent</t>
  </si>
  <si>
    <t>Copia LTR</t>
  </si>
  <si>
    <t>bed-site</t>
  </si>
  <si>
    <t>hAT_TIR_transposon.</t>
  </si>
  <si>
    <t>Total</t>
  </si>
  <si>
    <t>Hypermeth</t>
  </si>
  <si>
    <t>Hypometh</t>
  </si>
  <si>
    <t>DMRs</t>
  </si>
  <si>
    <t>Alaska_CHH_W_C_CHH.bedGraph</t>
  </si>
  <si>
    <t>ALEX_SVAL_ALAS_Sites_intersect_DMRs_CHH.bedGraph</t>
  </si>
  <si>
    <t>ALEX_SVAL_SWED_Sites_intersect_DMRs_CHH.bedGraph</t>
  </si>
  <si>
    <t>ALEX_SWED_ALAS_Sites_intersect_DMRs_CHH.bedGraph</t>
  </si>
  <si>
    <t>ALL_Sites_intersect_DMRs_CHH.bedGraph</t>
  </si>
  <si>
    <t>Nunavut_CHH_W_C_CHH.bedGraph</t>
  </si>
  <si>
    <t>Svalbard_CHH_W_C_CHH.bedGraph</t>
  </si>
  <si>
    <t>SVAL_SWED_ALAS_Sites_intersect_DMRs_CHH.bedGraph</t>
  </si>
  <si>
    <t>Sweden_CHH_W_C_CHH.bedGraph</t>
  </si>
  <si>
    <t>ALEX_SVAL_ALAS_Sites_intersect_DMRs.bedgraph</t>
  </si>
  <si>
    <t>ALEX_SVAL_SWED_Sites_intersect_DMRs.bedgraph</t>
  </si>
  <si>
    <t>ALEX_SWED_ALAS_Sites_intersect_DMRs.bedgraph</t>
  </si>
  <si>
    <t>ALL_Sites_intersect_DMRs.bedgraph</t>
  </si>
  <si>
    <t>SVAL_SWED_ALAS_Sites_intersect_DMRs.bedgraph</t>
  </si>
  <si>
    <t>Do1_07_a00002</t>
  </si>
  <si>
    <t>Do1_07_a00004</t>
  </si>
  <si>
    <t>All</t>
  </si>
  <si>
    <t>Start</t>
  </si>
  <si>
    <t>End</t>
  </si>
  <si>
    <t>Direct</t>
  </si>
  <si>
    <t>DoctH0-3_RagTag</t>
  </si>
  <si>
    <t>Rew ref</t>
  </si>
  <si>
    <t>start</t>
  </si>
  <si>
    <t>end</t>
  </si>
  <si>
    <t>Diff</t>
  </si>
  <si>
    <t>B-class</t>
  </si>
  <si>
    <t>P450</t>
  </si>
  <si>
    <t>signature,Cytochrome</t>
  </si>
  <si>
    <t>P450,Cytochrome</t>
  </si>
  <si>
    <t>cysteine</t>
  </si>
  <si>
    <t>heme-iron</t>
  </si>
  <si>
    <t>ligand</t>
  </si>
  <si>
    <t>signature.,P450</t>
  </si>
  <si>
    <t>superfamily</t>
  </si>
  <si>
    <t>signature</t>
  </si>
  <si>
    <t>Do1_07_a00002G02343</t>
  </si>
  <si>
    <t>Do1_07_a00002G02209V1.1</t>
  </si>
  <si>
    <t>DEGs_Alaska</t>
  </si>
  <si>
    <t>DEGs_Norway</t>
  </si>
  <si>
    <t>DEGs_Nunavut</t>
  </si>
  <si>
    <t xml:space="preserve">DEGs_Sweden </t>
  </si>
  <si>
    <t>DEGs_Seedling_W_C</t>
  </si>
  <si>
    <t>Total Tes</t>
  </si>
  <si>
    <t>Sites</t>
  </si>
  <si>
    <t>by</t>
  </si>
  <si>
    <t>ALA_C</t>
  </si>
  <si>
    <t>ALA_W</t>
  </si>
  <si>
    <t>LAT_C</t>
  </si>
  <si>
    <t>LAT_W</t>
  </si>
  <si>
    <t>SVA_C</t>
  </si>
  <si>
    <t>SVA_W</t>
  </si>
  <si>
    <t>WIL_C</t>
  </si>
  <si>
    <t>WIL_W</t>
  </si>
  <si>
    <t>CAS_C</t>
  </si>
  <si>
    <t>CAS_W</t>
  </si>
  <si>
    <t>DRY_C</t>
  </si>
  <si>
    <t>DRY_W</t>
  </si>
  <si>
    <t>FER_C</t>
  </si>
  <si>
    <t>FER_W</t>
  </si>
  <si>
    <t>MEA_C</t>
  </si>
  <si>
    <t>MEA_W</t>
  </si>
  <si>
    <t>Asian</t>
  </si>
  <si>
    <t>ChilliwackGarden</t>
  </si>
  <si>
    <t>sam_L</t>
  </si>
  <si>
    <t>Aligned.Reads</t>
  </si>
  <si>
    <t>Total.Reads</t>
  </si>
  <si>
    <t>Methylated.CpGs</t>
  </si>
  <si>
    <t>Methylated.chgs</t>
  </si>
  <si>
    <t>Methylated.CHHs</t>
  </si>
  <si>
    <t>Unmethylated.CpGs</t>
  </si>
  <si>
    <t>Unmethylated.chgs</t>
  </si>
  <si>
    <t>Unmethylated.CHHs</t>
  </si>
  <si>
    <t>Total.CpG</t>
  </si>
  <si>
    <t>Total.CHG</t>
  </si>
  <si>
    <t>Total.CHH</t>
  </si>
  <si>
    <t>Height</t>
  </si>
  <si>
    <t>NA</t>
  </si>
  <si>
    <t>Flwr_total</t>
  </si>
  <si>
    <t>Lf.Weight.2018</t>
  </si>
  <si>
    <t>Lf.hairs.field</t>
  </si>
  <si>
    <t>Aphids</t>
  </si>
  <si>
    <t>Crystals.on.lv</t>
  </si>
  <si>
    <t>Seed_count2018</t>
  </si>
  <si>
    <t>Seed_weight2018</t>
  </si>
  <si>
    <t>Dryas.seed.Ripeness</t>
  </si>
  <si>
    <t>Seed_count2019</t>
  </si>
  <si>
    <t>Seed.weight2019</t>
  </si>
  <si>
    <t>Percent_germ2019</t>
  </si>
  <si>
    <t>Numb.Lv</t>
  </si>
  <si>
    <t>Hair.on.leaves</t>
  </si>
  <si>
    <t>%CpG</t>
  </si>
  <si>
    <t>%CHG</t>
  </si>
  <si>
    <t>%CHH</t>
  </si>
  <si>
    <t>LAT_Seedling</t>
  </si>
  <si>
    <t>Alex_Seedling</t>
  </si>
  <si>
    <t>Hyper percent</t>
  </si>
  <si>
    <t>Hypo percent</t>
  </si>
  <si>
    <t>CHH</t>
  </si>
  <si>
    <t>Alaska</t>
  </si>
  <si>
    <t>Nunavut</t>
  </si>
  <si>
    <t>Svalbard</t>
  </si>
  <si>
    <t>Sweden</t>
  </si>
  <si>
    <t>CpG</t>
  </si>
  <si>
    <t>Gene unknown</t>
  </si>
  <si>
    <t>CACTA_TIR</t>
  </si>
  <si>
    <t>Copia_LTR</t>
  </si>
  <si>
    <t>TE</t>
  </si>
  <si>
    <t>DMR</t>
  </si>
  <si>
    <t>general</t>
  </si>
  <si>
    <t>gene</t>
  </si>
  <si>
    <t>intergenic</t>
  </si>
  <si>
    <t>Type</t>
  </si>
  <si>
    <t>Context</t>
  </si>
  <si>
    <t>Feature type</t>
  </si>
  <si>
    <t>intron</t>
  </si>
  <si>
    <t>Mutator TIR</t>
  </si>
  <si>
    <t>shared between 3 sites CpG</t>
  </si>
  <si>
    <t>shared between 3 sites CHH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</si>
</sst>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164" fontId="0" fillId="0" borderId="0" xfId="0" applyNumberFormat="1"/>
    <xf numFmtId="164" fontId="0" fillId="2" borderId="0" xfId="0" applyNumberFormat="1" applyFill="1"/>
    <xf numFmtId="0" fontId="1" fillId="0" borderId="0" xfId="0" applyFont="1"/>
    <xf numFmtId="0" fontId="2" fillId="0" borderId="0" xfId="0" applyFont="1"/>
    <xf numFmtId="0" fontId="0" fillId="3" borderId="0" xfId="0" applyFill="1"/>
    <xf numFmtId="10" fontId="0" fillId="0" borderId="0" xfId="0" applyNumberFormat="1"/>
    <xf numFmtId="0" fontId="0" fillId="4" borderId="0" xfId="0" applyFill="1"/>
    <xf numFmtId="164" fontId="0" fillId="4" borderId="0" xfId="0" applyNumberFormat="1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Hyper_hypometh!$B$2:$C$9</c:f>
              <c:multiLvlStrCache>
                <c:ptCount val="8"/>
                <c:lvl>
                  <c:pt idx="0">
                    <c:v>Alaska</c:v>
                  </c:pt>
                  <c:pt idx="1">
                    <c:v>Alaska</c:v>
                  </c:pt>
                  <c:pt idx="2">
                    <c:v>Nunavut</c:v>
                  </c:pt>
                  <c:pt idx="3">
                    <c:v>Nunavut</c:v>
                  </c:pt>
                  <c:pt idx="4">
                    <c:v>Svalbard</c:v>
                  </c:pt>
                  <c:pt idx="5">
                    <c:v>Svalbard</c:v>
                  </c:pt>
                  <c:pt idx="6">
                    <c:v>Sweden</c:v>
                  </c:pt>
                  <c:pt idx="7">
                    <c:v>Sweden</c:v>
                  </c:pt>
                </c:lvl>
                <c:lvl>
                  <c:pt idx="0">
                    <c:v>CpG</c:v>
                  </c:pt>
                  <c:pt idx="1">
                    <c:v>CHH</c:v>
                  </c:pt>
                  <c:pt idx="2">
                    <c:v>CpG</c:v>
                  </c:pt>
                  <c:pt idx="3">
                    <c:v>CHH</c:v>
                  </c:pt>
                  <c:pt idx="4">
                    <c:v>CpG</c:v>
                  </c:pt>
                  <c:pt idx="5">
                    <c:v>CHH</c:v>
                  </c:pt>
                  <c:pt idx="6">
                    <c:v>CpG</c:v>
                  </c:pt>
                  <c:pt idx="7">
                    <c:v>CHH</c:v>
                  </c:pt>
                </c:lvl>
              </c:multiLvlStrCache>
            </c:multiLvlStrRef>
          </c:cat>
          <c:val>
            <c:numRef>
              <c:f>Hyper_hypometh!$H$2:$H$9</c:f>
              <c:numCache>
                <c:formatCode>General</c:formatCode>
                <c:ptCount val="8"/>
                <c:pt idx="0">
                  <c:v>54.387990762124716</c:v>
                </c:pt>
                <c:pt idx="1">
                  <c:v>22.509034589571502</c:v>
                </c:pt>
                <c:pt idx="2">
                  <c:v>52.484472049689444</c:v>
                </c:pt>
                <c:pt idx="3">
                  <c:v>26.981450252951095</c:v>
                </c:pt>
                <c:pt idx="4">
                  <c:v>44.134078212290504</c:v>
                </c:pt>
                <c:pt idx="5">
                  <c:v>51.896921975662138</c:v>
                </c:pt>
                <c:pt idx="6">
                  <c:v>55.15256188831318</c:v>
                </c:pt>
                <c:pt idx="7">
                  <c:v>51.586582048957382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02-4C52-BD94-DD82D20A55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9589552"/>
        <c:axId val="239590032"/>
      </c:barChart>
      <c:catAx>
        <c:axId val="239589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590032"/>
        <c:crosses val="autoZero"/>
        <c:auto val="1"/>
        <c:lblAlgn val="ctr"/>
        <c:lblOffset val="100"/>
        <c:noMultiLvlLbl val="0"/>
      </c:catAx>
      <c:valAx>
        <c:axId val="2395900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589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MatFlwr Sen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B05-46E5-BB52-1FB924B0434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B05-46E5-BB52-1FB924B0434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B05-46E5-BB52-1FB924B0434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1AD-4F80-B114-8F6F3A535C5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11AD-4F80-B114-8F6F3A535C5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1AD-4F80-B114-8F6F3A535C5A}"/>
              </c:ext>
            </c:extLst>
          </c:dPt>
          <c:dLbls>
            <c:dLbl>
              <c:idx val="3"/>
              <c:layout>
                <c:manualLayout>
                  <c:x val="9.3373305401045048E-2"/>
                  <c:y val="0.11873840648306735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1AD-4F80-B114-8F6F3A535C5A}"/>
                </c:ext>
              </c:extLst>
            </c:dLbl>
            <c:dLbl>
              <c:idx val="4"/>
              <c:layout>
                <c:manualLayout>
                  <c:x val="5.5793432409772747E-2"/>
                  <c:y val="7.8869293527329201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1AD-4F80-B114-8F6F3A535C5A}"/>
                </c:ext>
              </c:extLst>
            </c:dLbl>
            <c:dLbl>
              <c:idx val="5"/>
              <c:layout>
                <c:manualLayout>
                  <c:x val="4.7882859513286441E-2"/>
                  <c:y val="0.12937316122489548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1AD-4F80-B114-8F6F3A535C5A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CpG_DMR_genetypes!$C$28:$H$28</c:f>
              <c:strCache>
                <c:ptCount val="6"/>
                <c:pt idx="0">
                  <c:v>Upstream</c:v>
                </c:pt>
                <c:pt idx="1">
                  <c:v>Downstream</c:v>
                </c:pt>
                <c:pt idx="2">
                  <c:v>Intergenic</c:v>
                </c:pt>
                <c:pt idx="3">
                  <c:v>Gene unknown</c:v>
                </c:pt>
                <c:pt idx="4">
                  <c:v>Intron</c:v>
                </c:pt>
                <c:pt idx="5">
                  <c:v>Exon</c:v>
                </c:pt>
              </c:strCache>
            </c:strRef>
          </c:cat>
          <c:val>
            <c:numRef>
              <c:f>CpG_DMR_genetypes!$C$29:$H$29</c:f>
              <c:numCache>
                <c:formatCode>0.0</c:formatCode>
                <c:ptCount val="6"/>
                <c:pt idx="0">
                  <c:v>29.424734415714571</c:v>
                </c:pt>
                <c:pt idx="1">
                  <c:v>25.395870916015234</c:v>
                </c:pt>
                <c:pt idx="2">
                  <c:v>29.985969132090602</c:v>
                </c:pt>
                <c:pt idx="3">
                  <c:v>3.5478051713770298</c:v>
                </c:pt>
                <c:pt idx="4">
                  <c:v>2.6658649027861294</c:v>
                </c:pt>
                <c:pt idx="5">
                  <c:v>8.7392262978552822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AD-4F80-B114-8F6F3A535C5A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Nunavut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510-4643-876B-D8D9F99A66F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510-4643-876B-D8D9F99A66F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510-4643-876B-D8D9F99A66F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08A-4620-AC83-93A034A2F07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308A-4620-AC83-93A034A2F07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08A-4620-AC83-93A034A2F074}"/>
              </c:ext>
            </c:extLst>
          </c:dPt>
          <c:dLbls>
            <c:dLbl>
              <c:idx val="3"/>
              <c:layout>
                <c:manualLayout>
                  <c:x val="8.6283188746527573E-2"/>
                  <c:y val="0.10201747714127804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08A-4620-AC83-93A034A2F074}"/>
                </c:ext>
              </c:extLst>
            </c:dLbl>
            <c:dLbl>
              <c:idx val="4"/>
              <c:layout>
                <c:manualLayout>
                  <c:x val="6.0851672106457921E-2"/>
                  <c:y val="7.7303245363961187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08A-4620-AC83-93A034A2F074}"/>
                </c:ext>
              </c:extLst>
            </c:dLbl>
            <c:dLbl>
              <c:idx val="5"/>
              <c:layout>
                <c:manualLayout>
                  <c:x val="6.1394337801186027E-2"/>
                  <c:y val="0.1403457125190831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08A-4620-AC83-93A034A2F074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CpG_DMR_genetypes!$C$30:$H$30</c:f>
              <c:strCache>
                <c:ptCount val="6"/>
                <c:pt idx="0">
                  <c:v>Upstream</c:v>
                </c:pt>
                <c:pt idx="1">
                  <c:v>Downstream</c:v>
                </c:pt>
                <c:pt idx="2">
                  <c:v>Intergenic</c:v>
                </c:pt>
                <c:pt idx="3">
                  <c:v>Gene unknown</c:v>
                </c:pt>
                <c:pt idx="4">
                  <c:v>Intron</c:v>
                </c:pt>
                <c:pt idx="5">
                  <c:v>Exon</c:v>
                </c:pt>
              </c:strCache>
            </c:strRef>
          </c:cat>
          <c:val>
            <c:numRef>
              <c:f>CpG_DMR_genetypes!$C$31:$H$31</c:f>
              <c:numCache>
                <c:formatCode>0.0</c:formatCode>
                <c:ptCount val="6"/>
                <c:pt idx="0">
                  <c:v>32.298136645962735</c:v>
                </c:pt>
                <c:pt idx="1">
                  <c:v>22.049689440993788</c:v>
                </c:pt>
                <c:pt idx="2">
                  <c:v>27.639751552795033</c:v>
                </c:pt>
                <c:pt idx="3">
                  <c:v>4.9689440993788816</c:v>
                </c:pt>
                <c:pt idx="4">
                  <c:v>0.93167701863354035</c:v>
                </c:pt>
                <c:pt idx="5">
                  <c:v>12.422360248447205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8A-4620-AC83-93A034A2F074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Svalbard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6B5-4058-9067-7E9CC59238D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6B5-4058-9067-7E9CC59238D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6B5-4058-9067-7E9CC59238D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77C-448D-A6C8-CE48FE7278F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277C-448D-A6C8-CE48FE7278F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77C-448D-A6C8-CE48FE7278FE}"/>
              </c:ext>
            </c:extLst>
          </c:dPt>
          <c:dLbls>
            <c:dLbl>
              <c:idx val="3"/>
              <c:layout>
                <c:manualLayout>
                  <c:x val="9.2894154259027362E-2"/>
                  <c:y val="0.13140298822813698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77C-448D-A6C8-CE48FE7278FE}"/>
                </c:ext>
              </c:extLst>
            </c:dLbl>
            <c:dLbl>
              <c:idx val="4"/>
              <c:layout>
                <c:manualLayout>
                  <c:x val="5.628205716583512E-2"/>
                  <c:y val="9.2402658550401487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77C-448D-A6C8-CE48FE7278FE}"/>
                </c:ext>
              </c:extLst>
            </c:dLbl>
            <c:dLbl>
              <c:idx val="5"/>
              <c:layout>
                <c:manualLayout>
                  <c:x val="3.6774909797391064E-2"/>
                  <c:y val="0.13803734283388067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77C-448D-A6C8-CE48FE7278FE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CpG_DMR_genetypes!$C$35:$H$35</c:f>
              <c:strCache>
                <c:ptCount val="6"/>
                <c:pt idx="0">
                  <c:v>Upstream</c:v>
                </c:pt>
                <c:pt idx="1">
                  <c:v>Downstream</c:v>
                </c:pt>
                <c:pt idx="2">
                  <c:v>Intergenic</c:v>
                </c:pt>
                <c:pt idx="3">
                  <c:v>Gene unknown</c:v>
                </c:pt>
                <c:pt idx="4">
                  <c:v>Intron</c:v>
                </c:pt>
                <c:pt idx="5">
                  <c:v>Exon</c:v>
                </c:pt>
              </c:strCache>
            </c:strRef>
          </c:cat>
          <c:val>
            <c:numRef>
              <c:f>CpG_DMR_genetypes!$C$36:$H$36</c:f>
              <c:numCache>
                <c:formatCode>0.0</c:formatCode>
                <c:ptCount val="6"/>
                <c:pt idx="0">
                  <c:v>32.122905027932966</c:v>
                </c:pt>
                <c:pt idx="1">
                  <c:v>25.69832402234637</c:v>
                </c:pt>
                <c:pt idx="2">
                  <c:v>26.256983240223462</c:v>
                </c:pt>
                <c:pt idx="3">
                  <c:v>5.027932960893855</c:v>
                </c:pt>
                <c:pt idx="4">
                  <c:v>1.9553072625698324</c:v>
                </c:pt>
                <c:pt idx="5">
                  <c:v>9.2178770949720672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7C-448D-A6C8-CE48FE7278FE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Sweden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5C1-42E0-B0FB-C52283B9CD0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5C1-42E0-B0FB-C52283B9CD0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25C1-42E0-B0FB-C52283B9CD0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94B-4AC7-9235-A393A3DB8F3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394B-4AC7-9235-A393A3DB8F3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94B-4AC7-9235-A393A3DB8F39}"/>
              </c:ext>
            </c:extLst>
          </c:dPt>
          <c:dLbls>
            <c:dLbl>
              <c:idx val="3"/>
              <c:layout>
                <c:manualLayout>
                  <c:x val="9.7788495188101482E-2"/>
                  <c:y val="0.1172655226163489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94B-4AC7-9235-A393A3DB8F39}"/>
                </c:ext>
              </c:extLst>
            </c:dLbl>
            <c:dLbl>
              <c:idx val="4"/>
              <c:layout>
                <c:manualLayout>
                  <c:x val="6.169663167104112E-2"/>
                  <c:y val="7.1774738171636709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94B-4AC7-9235-A393A3DB8F39}"/>
                </c:ext>
              </c:extLst>
            </c:dLbl>
            <c:dLbl>
              <c:idx val="5"/>
              <c:layout>
                <c:manualLayout>
                  <c:x val="6.7133202099737527E-2"/>
                  <c:y val="0.12503878600710377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94B-4AC7-9235-A393A3DB8F39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CpG_DMR_genetypes!$C$37:$H$37</c:f>
              <c:strCache>
                <c:ptCount val="6"/>
                <c:pt idx="0">
                  <c:v>Upstream</c:v>
                </c:pt>
                <c:pt idx="1">
                  <c:v>Downstream</c:v>
                </c:pt>
                <c:pt idx="2">
                  <c:v>Intergenic</c:v>
                </c:pt>
                <c:pt idx="3">
                  <c:v>Gene unknown</c:v>
                </c:pt>
                <c:pt idx="4">
                  <c:v>Intron</c:v>
                </c:pt>
                <c:pt idx="5">
                  <c:v>Exon</c:v>
                </c:pt>
              </c:strCache>
            </c:strRef>
          </c:cat>
          <c:val>
            <c:numRef>
              <c:f>CpG_DMR_genetypes!$C$38:$H$38</c:f>
              <c:numCache>
                <c:formatCode>0.0</c:formatCode>
                <c:ptCount val="6"/>
                <c:pt idx="0">
                  <c:v>29.994242947610822</c:v>
                </c:pt>
                <c:pt idx="1">
                  <c:v>27.34599884858952</c:v>
                </c:pt>
                <c:pt idx="2">
                  <c:v>25.446171560161197</c:v>
                </c:pt>
                <c:pt idx="3">
                  <c:v>5.0662061024755323</c:v>
                </c:pt>
                <c:pt idx="4">
                  <c:v>1.2089810017271159</c:v>
                </c:pt>
                <c:pt idx="5">
                  <c:v>10.938399539435808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4B-4AC7-9235-A393A3DB8F3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General CpG genetypes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6DF-4E57-8563-4F48A12E320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6DF-4E57-8563-4F48A12E320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6DF-4E57-8563-4F48A12E320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C44-408E-9C07-3B48B2C85DB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6C44-408E-9C07-3B48B2C85DB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C44-408E-9C07-3B48B2C85DBA}"/>
              </c:ext>
            </c:extLst>
          </c:dPt>
          <c:dLbls>
            <c:dLbl>
              <c:idx val="3"/>
              <c:layout>
                <c:manualLayout>
                  <c:x val="7.1183727034120736E-2"/>
                  <c:y val="8.6657553222513811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C44-408E-9C07-3B48B2C85DBA}"/>
                </c:ext>
              </c:extLst>
            </c:dLbl>
            <c:dLbl>
              <c:idx val="4"/>
              <c:layout>
                <c:manualLayout>
                  <c:x val="5.1669510061242346E-2"/>
                  <c:y val="8.9845800524934377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C44-408E-9C07-3B48B2C85DBA}"/>
                </c:ext>
              </c:extLst>
            </c:dLbl>
            <c:dLbl>
              <c:idx val="5"/>
              <c:layout>
                <c:manualLayout>
                  <c:x val="3.8391294838145233E-2"/>
                  <c:y val="0.11727945465150186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C44-408E-9C07-3B48B2C85DBA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MCpG_genetypes!$C$11:$H$11</c:f>
              <c:strCache>
                <c:ptCount val="6"/>
                <c:pt idx="0">
                  <c:v>Upstream</c:v>
                </c:pt>
                <c:pt idx="1">
                  <c:v>Downstream</c:v>
                </c:pt>
                <c:pt idx="2">
                  <c:v>Intergenic</c:v>
                </c:pt>
                <c:pt idx="3">
                  <c:v>Gene</c:v>
                </c:pt>
                <c:pt idx="4">
                  <c:v>Intron</c:v>
                </c:pt>
                <c:pt idx="5">
                  <c:v>Exon</c:v>
                </c:pt>
              </c:strCache>
            </c:strRef>
          </c:cat>
          <c:val>
            <c:numRef>
              <c:f>MCpG_genetypes!$C$12:$H$12</c:f>
              <c:numCache>
                <c:formatCode>General</c:formatCode>
                <c:ptCount val="6"/>
                <c:pt idx="0">
                  <c:v>28.452517655057491</c:v>
                </c:pt>
                <c:pt idx="1">
                  <c:v>26.944156119438368</c:v>
                </c:pt>
                <c:pt idx="2">
                  <c:v>26.248713719816681</c:v>
                </c:pt>
                <c:pt idx="3">
                  <c:v>5.6573839129804897</c:v>
                </c:pt>
                <c:pt idx="4">
                  <c:v>4.2896217162114914</c:v>
                </c:pt>
                <c:pt idx="5">
                  <c:v>7.6623533466643439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44-408E-9C07-3B48B2C85DBA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Alaska CHH DMRs</a:t>
            </a:r>
          </a:p>
          <a:p>
            <a:pPr>
              <a:defRPr/>
            </a:pPr>
            <a:r>
              <a:rPr lang="en-CA"/>
              <a:t> genetypes</a:t>
            </a:r>
          </a:p>
        </c:rich>
      </c:tx>
      <c:layout>
        <c:manualLayout>
          <c:xMode val="edge"/>
          <c:yMode val="edge"/>
          <c:x val="0.3893611111111111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F0F-40B7-8833-99B9CC82999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F0F-40B7-8833-99B9CC82999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F0F-40B7-8833-99B9CC82999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F63-4350-868F-3E95E0A6EC8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F63-4350-868F-3E95E0A6EC8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5F63-4350-868F-3E95E0A6EC87}"/>
              </c:ext>
            </c:extLst>
          </c:dPt>
          <c:dLbls>
            <c:dLbl>
              <c:idx val="3"/>
              <c:layout>
                <c:manualLayout>
                  <c:x val="-5.656605424322011E-3"/>
                  <c:y val="-1.51356080489943E-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F63-4350-868F-3E95E0A6EC87}"/>
                </c:ext>
              </c:extLst>
            </c:dLbl>
            <c:dLbl>
              <c:idx val="4"/>
              <c:layout>
                <c:manualLayout>
                  <c:x val="1.18584864391951E-2"/>
                  <c:y val="-1.8484981044036182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F63-4350-868F-3E95E0A6EC87}"/>
                </c:ext>
              </c:extLst>
            </c:dLbl>
            <c:dLbl>
              <c:idx val="5"/>
              <c:layout>
                <c:manualLayout>
                  <c:x val="3.7034995625546754E-2"/>
                  <c:y val="1.1922207640711578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F63-4350-868F-3E95E0A6EC87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CHH_DMR_genetypes!$C$7:$H$7</c:f>
              <c:strCache>
                <c:ptCount val="6"/>
                <c:pt idx="0">
                  <c:v>Upstream</c:v>
                </c:pt>
                <c:pt idx="1">
                  <c:v>Downstream</c:v>
                </c:pt>
                <c:pt idx="2">
                  <c:v>Intergenic</c:v>
                </c:pt>
                <c:pt idx="3">
                  <c:v>Gene</c:v>
                </c:pt>
                <c:pt idx="4">
                  <c:v>Intron</c:v>
                </c:pt>
                <c:pt idx="5">
                  <c:v>Exon</c:v>
                </c:pt>
              </c:strCache>
            </c:strRef>
          </c:cat>
          <c:val>
            <c:numRef>
              <c:f>CHH_DMR_genetypes!$C$8:$H$8</c:f>
              <c:numCache>
                <c:formatCode>General</c:formatCode>
                <c:ptCount val="6"/>
                <c:pt idx="0">
                  <c:v>33.763551884357248</c:v>
                </c:pt>
                <c:pt idx="1">
                  <c:v>25.503355704697988</c:v>
                </c:pt>
                <c:pt idx="2">
                  <c:v>35.054207537429015</c:v>
                </c:pt>
                <c:pt idx="3">
                  <c:v>1.7552916881775942</c:v>
                </c:pt>
                <c:pt idx="4">
                  <c:v>2.4264326277749095</c:v>
                </c:pt>
                <c:pt idx="5">
                  <c:v>1.4455343314403717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63-4350-868F-3E95E0A6EC87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Sweden DMR CHH 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877-4168-A491-2046BB41753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877-4168-A491-2046BB41753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877-4168-A491-2046BB41753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B877-4168-A491-2046BB41753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B877-4168-A491-2046BB41753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B877-4168-A491-2046BB41753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B877-4168-A491-2046BB41753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B877-4168-A491-2046BB41753E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B877-4168-A491-2046BB41753E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CHH_DMR_TEs!$D$6:$L$6</c:f>
              <c:strCache>
                <c:ptCount val="9"/>
                <c:pt idx="0">
                  <c:v>Copia_LTR</c:v>
                </c:pt>
                <c:pt idx="1">
                  <c:v>Gypsy_LTR_retrotransposon.bed</c:v>
                </c:pt>
                <c:pt idx="2">
                  <c:v>CACTA_TIR_transposon.bed</c:v>
                </c:pt>
                <c:pt idx="3">
                  <c:v>hAT_TIR_transposon.bed</c:v>
                </c:pt>
                <c:pt idx="4">
                  <c:v>Mutator_TIR_transposon.bed</c:v>
                </c:pt>
                <c:pt idx="5">
                  <c:v>PIF_Harbinger_TIR_transposon.bed</c:v>
                </c:pt>
                <c:pt idx="6">
                  <c:v>Tc1_Mariner_TIR_transposon.bed</c:v>
                </c:pt>
                <c:pt idx="7">
                  <c:v>helitron.bed</c:v>
                </c:pt>
                <c:pt idx="8">
                  <c:v>repeat_region.bed</c:v>
                </c:pt>
              </c:strCache>
            </c:strRef>
          </c:cat>
          <c:val>
            <c:numRef>
              <c:f>CHH_DMR_TEs!$D$7:$L$7</c:f>
              <c:numCache>
                <c:formatCode>General</c:formatCode>
                <c:ptCount val="9"/>
                <c:pt idx="0">
                  <c:v>8.0864197530864192</c:v>
                </c:pt>
                <c:pt idx="1">
                  <c:v>7.8395061728395072</c:v>
                </c:pt>
                <c:pt idx="2">
                  <c:v>8.7037037037037042</c:v>
                </c:pt>
                <c:pt idx="3">
                  <c:v>18.518518518518519</c:v>
                </c:pt>
                <c:pt idx="4">
                  <c:v>44.074074074074076</c:v>
                </c:pt>
                <c:pt idx="5">
                  <c:v>6.3580246913580245</c:v>
                </c:pt>
                <c:pt idx="6">
                  <c:v>0.1851851851851852</c:v>
                </c:pt>
                <c:pt idx="7">
                  <c:v>7.2839506172839501</c:v>
                </c:pt>
                <c:pt idx="8">
                  <c:v>2.0987654320987654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03-4FC7-8530-8D0C2CD9FC27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Alaska TEs CHH DMRs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6F5-4200-87A7-FCBF7260F28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6F5-4200-87A7-FCBF7260F28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6F5-4200-87A7-FCBF7260F28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6F5-4200-87A7-FCBF7260F28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6F5-4200-87A7-FCBF7260F28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06F5-4200-87A7-FCBF7260F28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06F5-4200-87A7-FCBF7260F28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06F5-4200-87A7-FCBF7260F28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06F5-4200-87A7-FCBF7260F281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CHH_DMR_TEs!$D$10:$L$10</c:f>
              <c:strCache>
                <c:ptCount val="9"/>
                <c:pt idx="0">
                  <c:v>Copia_LTR</c:v>
                </c:pt>
                <c:pt idx="1">
                  <c:v>Gypsy_LTR_retrotransposon.bed</c:v>
                </c:pt>
                <c:pt idx="2">
                  <c:v>CACTA_TIR_transposon.bed</c:v>
                </c:pt>
                <c:pt idx="3">
                  <c:v>hAT_TIR_transposon.bed</c:v>
                </c:pt>
                <c:pt idx="4">
                  <c:v>Mutator_TIR_transposon.bed</c:v>
                </c:pt>
                <c:pt idx="5">
                  <c:v>PIF_Harbinger_TIR_transposon.bed</c:v>
                </c:pt>
                <c:pt idx="6">
                  <c:v>Tc1_Mariner_TIR_transposon.bed</c:v>
                </c:pt>
                <c:pt idx="7">
                  <c:v>helitron.bed</c:v>
                </c:pt>
                <c:pt idx="8">
                  <c:v>repeat_region.bed</c:v>
                </c:pt>
              </c:strCache>
            </c:strRef>
          </c:cat>
          <c:val>
            <c:numRef>
              <c:f>CHH_DMR_TEs!$D$11:$L$11</c:f>
              <c:numCache>
                <c:formatCode>General</c:formatCode>
                <c:ptCount val="9"/>
                <c:pt idx="0">
                  <c:v>7.3458073458073452</c:v>
                </c:pt>
                <c:pt idx="1">
                  <c:v>7.7616077616077614</c:v>
                </c:pt>
                <c:pt idx="2">
                  <c:v>8.1774081774081768</c:v>
                </c:pt>
                <c:pt idx="3">
                  <c:v>17.6022176022176</c:v>
                </c:pt>
                <c:pt idx="4">
                  <c:v>45.876645876645874</c:v>
                </c:pt>
                <c:pt idx="5">
                  <c:v>6.8607068607068609</c:v>
                </c:pt>
                <c:pt idx="6">
                  <c:v>0.41580041580041582</c:v>
                </c:pt>
                <c:pt idx="7">
                  <c:v>7.0686070686070686</c:v>
                </c:pt>
                <c:pt idx="8">
                  <c:v>1.0395010395010396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C1-4279-A5FD-37850E3C0772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CHH general 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574-49CB-9431-D538CF4A94D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574-49CB-9431-D538CF4A94D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574-49CB-9431-D538CF4A94D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1574-49CB-9431-D538CF4A94D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1574-49CB-9431-D538CF4A94D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A4CA-48A5-9589-D4435B25531A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4CA-48A5-9589-D4435B25531A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4CA-48A5-9589-D4435B25531A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A4CA-48A5-9589-D4435B25531A}"/>
              </c:ext>
            </c:extLst>
          </c:dPt>
          <c:dLbls>
            <c:dLbl>
              <c:idx val="5"/>
              <c:layout>
                <c:manualLayout>
                  <c:x val="7.824232147972654E-2"/>
                  <c:y val="3.0681581468983043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4CA-48A5-9589-D4435B25531A}"/>
                </c:ext>
              </c:extLst>
            </c:dLbl>
            <c:dLbl>
              <c:idx val="6"/>
              <c:layout>
                <c:manualLayout>
                  <c:x val="4.582201008059833E-2"/>
                  <c:y val="2.8837280756572096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4CA-48A5-9589-D4435B25531A}"/>
                </c:ext>
              </c:extLst>
            </c:dLbl>
            <c:dLbl>
              <c:idx val="7"/>
              <c:layout>
                <c:manualLayout>
                  <c:x val="7.8802677320202213E-2"/>
                  <c:y val="4.2419176769570473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4CA-48A5-9589-D4435B25531A}"/>
                </c:ext>
              </c:extLst>
            </c:dLbl>
            <c:dLbl>
              <c:idx val="8"/>
              <c:layout>
                <c:manualLayout>
                  <c:x val="6.2743982223460962E-2"/>
                  <c:y val="0.10397840894888138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4CA-48A5-9589-D4435B25531A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CHH_general_TEs!$E$19:$M$19</c:f>
              <c:strCache>
                <c:ptCount val="9"/>
                <c:pt idx="0">
                  <c:v>Copia LTR</c:v>
                </c:pt>
                <c:pt idx="1">
                  <c:v>Gypsy_LTR_retrotransposon</c:v>
                </c:pt>
                <c:pt idx="2">
                  <c:v>CACTA_TIR</c:v>
                </c:pt>
                <c:pt idx="3">
                  <c:v>hAT_TIR_transposon.</c:v>
                </c:pt>
                <c:pt idx="4">
                  <c:v>Mutator_TIR_transposon</c:v>
                </c:pt>
                <c:pt idx="5">
                  <c:v>PIF_Harbinger_TIR_transposon</c:v>
                </c:pt>
                <c:pt idx="6">
                  <c:v>Tc1_Mariner_TIR_transposon</c:v>
                </c:pt>
                <c:pt idx="7">
                  <c:v>helitron</c:v>
                </c:pt>
                <c:pt idx="8">
                  <c:v>repeat_region</c:v>
                </c:pt>
              </c:strCache>
            </c:strRef>
          </c:cat>
          <c:val>
            <c:numRef>
              <c:f>CHH_general_TEs!$E$20:$M$20</c:f>
              <c:numCache>
                <c:formatCode>General</c:formatCode>
                <c:ptCount val="9"/>
                <c:pt idx="0">
                  <c:v>16.320428744877997</c:v>
                </c:pt>
                <c:pt idx="1">
                  <c:v>22.587995579024057</c:v>
                </c:pt>
                <c:pt idx="2">
                  <c:v>10.121185680322901</c:v>
                </c:pt>
                <c:pt idx="3">
                  <c:v>11.152376319019687</c:v>
                </c:pt>
                <c:pt idx="4">
                  <c:v>19.255826089314294</c:v>
                </c:pt>
                <c:pt idx="5">
                  <c:v>4.1184729097431489</c:v>
                </c:pt>
                <c:pt idx="6">
                  <c:v>0.17077608663619337</c:v>
                </c:pt>
                <c:pt idx="7">
                  <c:v>6.4622657968435764</c:v>
                </c:pt>
                <c:pt idx="8">
                  <c:v>14.811785150170277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CA-48A5-9589-D4435B25531A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Total</a:t>
            </a:r>
            <a:r>
              <a:rPr lang="en-CA" baseline="0"/>
              <a:t> methylation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Hypermethylation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Hyper_hypometh!$B$2:$C$9</c:f>
              <c:multiLvlStrCache>
                <c:ptCount val="8"/>
                <c:lvl>
                  <c:pt idx="0">
                    <c:v>Alaska</c:v>
                  </c:pt>
                  <c:pt idx="1">
                    <c:v>Alaska</c:v>
                  </c:pt>
                  <c:pt idx="2">
                    <c:v>Nunavut</c:v>
                  </c:pt>
                  <c:pt idx="3">
                    <c:v>Nunavut</c:v>
                  </c:pt>
                  <c:pt idx="4">
                    <c:v>Svalbard</c:v>
                  </c:pt>
                  <c:pt idx="5">
                    <c:v>Svalbard</c:v>
                  </c:pt>
                  <c:pt idx="6">
                    <c:v>Sweden</c:v>
                  </c:pt>
                  <c:pt idx="7">
                    <c:v>Sweden</c:v>
                  </c:pt>
                </c:lvl>
                <c:lvl>
                  <c:pt idx="0">
                    <c:v>CpG</c:v>
                  </c:pt>
                  <c:pt idx="1">
                    <c:v>CHH</c:v>
                  </c:pt>
                  <c:pt idx="2">
                    <c:v>CpG</c:v>
                  </c:pt>
                  <c:pt idx="3">
                    <c:v>CHH</c:v>
                  </c:pt>
                  <c:pt idx="4">
                    <c:v>CpG</c:v>
                  </c:pt>
                  <c:pt idx="5">
                    <c:v>CHH</c:v>
                  </c:pt>
                  <c:pt idx="6">
                    <c:v>CpG</c:v>
                  </c:pt>
                  <c:pt idx="7">
                    <c:v>CHH</c:v>
                  </c:pt>
                </c:lvl>
              </c:multiLvlStrCache>
            </c:multiLvlStrRef>
          </c:cat>
          <c:val>
            <c:numRef>
              <c:f>Hyper_hypometh!$D$2:$D$9</c:f>
              <c:numCache>
                <c:formatCode>General</c:formatCode>
                <c:ptCount val="8"/>
                <c:pt idx="0">
                  <c:v>471</c:v>
                </c:pt>
                <c:pt idx="1">
                  <c:v>436</c:v>
                </c:pt>
                <c:pt idx="2">
                  <c:v>169</c:v>
                </c:pt>
                <c:pt idx="3">
                  <c:v>320</c:v>
                </c:pt>
                <c:pt idx="4">
                  <c:v>158</c:v>
                </c:pt>
                <c:pt idx="5">
                  <c:v>725</c:v>
                </c:pt>
                <c:pt idx="6">
                  <c:v>958</c:v>
                </c:pt>
                <c:pt idx="7">
                  <c:v>1138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CA-4745-B83A-F86905EBC675}"/>
            </c:ext>
          </c:extLst>
        </c:ser>
        <c:ser>
          <c:idx val="1"/>
          <c:order val="1"/>
          <c:tx>
            <c:v>Hypomethylation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Hyper_hypometh!$B$2:$C$9</c:f>
              <c:multiLvlStrCache>
                <c:ptCount val="8"/>
                <c:lvl>
                  <c:pt idx="0">
                    <c:v>Alaska</c:v>
                  </c:pt>
                  <c:pt idx="1">
                    <c:v>Alaska</c:v>
                  </c:pt>
                  <c:pt idx="2">
                    <c:v>Nunavut</c:v>
                  </c:pt>
                  <c:pt idx="3">
                    <c:v>Nunavut</c:v>
                  </c:pt>
                  <c:pt idx="4">
                    <c:v>Svalbard</c:v>
                  </c:pt>
                  <c:pt idx="5">
                    <c:v>Svalbard</c:v>
                  </c:pt>
                  <c:pt idx="6">
                    <c:v>Sweden</c:v>
                  </c:pt>
                  <c:pt idx="7">
                    <c:v>Sweden</c:v>
                  </c:pt>
                </c:lvl>
                <c:lvl>
                  <c:pt idx="0">
                    <c:v>CpG</c:v>
                  </c:pt>
                  <c:pt idx="1">
                    <c:v>CHH</c:v>
                  </c:pt>
                  <c:pt idx="2">
                    <c:v>CpG</c:v>
                  </c:pt>
                  <c:pt idx="3">
                    <c:v>CHH</c:v>
                  </c:pt>
                  <c:pt idx="4">
                    <c:v>CpG</c:v>
                  </c:pt>
                  <c:pt idx="5">
                    <c:v>CHH</c:v>
                  </c:pt>
                  <c:pt idx="6">
                    <c:v>CpG</c:v>
                  </c:pt>
                  <c:pt idx="7">
                    <c:v>CHH</c:v>
                  </c:pt>
                </c:lvl>
              </c:multiLvlStrCache>
            </c:multiLvlStrRef>
          </c:cat>
          <c:val>
            <c:numRef>
              <c:f>Hyper_hypometh!$E$2:$E$9</c:f>
              <c:numCache>
                <c:formatCode>General</c:formatCode>
                <c:ptCount val="8"/>
                <c:pt idx="0">
                  <c:v>395</c:v>
                </c:pt>
                <c:pt idx="1">
                  <c:v>1501</c:v>
                </c:pt>
                <c:pt idx="2">
                  <c:v>153</c:v>
                </c:pt>
                <c:pt idx="3">
                  <c:v>866</c:v>
                </c:pt>
                <c:pt idx="4">
                  <c:v>200</c:v>
                </c:pt>
                <c:pt idx="5">
                  <c:v>672</c:v>
                </c:pt>
                <c:pt idx="6">
                  <c:v>779</c:v>
                </c:pt>
                <c:pt idx="7">
                  <c:v>1068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CA-4745-B83A-F86905EBC6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06226608"/>
        <c:axId val="306223728"/>
      </c:barChart>
      <c:catAx>
        <c:axId val="306226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223728"/>
        <c:crosses val="autoZero"/>
        <c:auto val="1"/>
        <c:lblAlgn val="ctr"/>
        <c:lblOffset val="100"/>
        <c:noMultiLvlLbl val="0"/>
      </c:catAx>
      <c:valAx>
        <c:axId val="3062237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226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Gene_TE_Intergeneic!$B$2:$D$5</c:f>
              <c:multiLvlStrCache>
                <c:ptCount val="4"/>
                <c:lvl>
                  <c:pt idx="0">
                    <c:v>CHH</c:v>
                  </c:pt>
                  <c:pt idx="1">
                    <c:v>CHH</c:v>
                  </c:pt>
                  <c:pt idx="2">
                    <c:v>CpG</c:v>
                  </c:pt>
                  <c:pt idx="3">
                    <c:v>CpG</c:v>
                  </c:pt>
                </c:lvl>
                <c:lvl>
                  <c:pt idx="0">
                    <c:v>DMR</c:v>
                  </c:pt>
                  <c:pt idx="1">
                    <c:v>general</c:v>
                  </c:pt>
                  <c:pt idx="2">
                    <c:v>DMR</c:v>
                  </c:pt>
                  <c:pt idx="3">
                    <c:v>general</c:v>
                  </c:pt>
                </c:lvl>
                <c:lvl>
                  <c:pt idx="0">
                    <c:v>gene</c:v>
                  </c:pt>
                  <c:pt idx="1">
                    <c:v>gene</c:v>
                  </c:pt>
                  <c:pt idx="2">
                    <c:v>gene</c:v>
                  </c:pt>
                  <c:pt idx="3">
                    <c:v>gene</c:v>
                  </c:pt>
                </c:lvl>
              </c:multiLvlStrCache>
            </c:multiLvlStrRef>
          </c:cat>
          <c:val>
            <c:numRef>
              <c:f>Gene_TE_Intergeneic!$E$2:$E$5</c:f>
              <c:numCache>
                <c:formatCode>General</c:formatCode>
                <c:ptCount val="4"/>
                <c:pt idx="0">
                  <c:v>5.6272586473928747</c:v>
                </c:pt>
                <c:pt idx="1">
                  <c:v>20.248759588016934</c:v>
                </c:pt>
                <c:pt idx="2" formatCode="0.0">
                  <c:v>14.549653579676672</c:v>
                </c:pt>
                <c:pt idx="3">
                  <c:v>17.609358975856324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2B-4FF6-B994-2E0C83A75F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3360896"/>
        <c:axId val="643354656"/>
      </c:barChart>
      <c:catAx>
        <c:axId val="643360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354656"/>
        <c:crosses val="autoZero"/>
        <c:auto val="1"/>
        <c:lblAlgn val="ctr"/>
        <c:lblOffset val="100"/>
        <c:noMultiLvlLbl val="0"/>
      </c:catAx>
      <c:valAx>
        <c:axId val="6433546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360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Gene_TE_Intergeneic!$B$6:$D$9</c:f>
              <c:multiLvlStrCache>
                <c:ptCount val="4"/>
                <c:lvl>
                  <c:pt idx="0">
                    <c:v>CHH</c:v>
                  </c:pt>
                  <c:pt idx="1">
                    <c:v>CHH</c:v>
                  </c:pt>
                  <c:pt idx="2">
                    <c:v>CpG</c:v>
                  </c:pt>
                  <c:pt idx="3">
                    <c:v>CpG</c:v>
                  </c:pt>
                </c:lvl>
                <c:lvl>
                  <c:pt idx="0">
                    <c:v>DMR</c:v>
                  </c:pt>
                  <c:pt idx="1">
                    <c:v>general</c:v>
                  </c:pt>
                  <c:pt idx="2">
                    <c:v>DMR</c:v>
                  </c:pt>
                  <c:pt idx="3">
                    <c:v>general</c:v>
                  </c:pt>
                </c:lvl>
                <c:lvl>
                  <c:pt idx="0">
                    <c:v>intergenic</c:v>
                  </c:pt>
                  <c:pt idx="1">
                    <c:v>intergenic</c:v>
                  </c:pt>
                  <c:pt idx="2">
                    <c:v>intergenic</c:v>
                  </c:pt>
                  <c:pt idx="3">
                    <c:v>intergenic</c:v>
                  </c:pt>
                </c:lvl>
              </c:multiLvlStrCache>
            </c:multiLvlStrRef>
          </c:cat>
          <c:val>
            <c:numRef>
              <c:f>Gene_TE_Intergeneic!$E$6:$E$9</c:f>
              <c:numCache>
                <c:formatCode>General</c:formatCode>
                <c:ptCount val="4"/>
                <c:pt idx="0">
                  <c:v>94.321115126484244</c:v>
                </c:pt>
                <c:pt idx="1">
                  <c:v>79.48595827616478</c:v>
                </c:pt>
                <c:pt idx="2">
                  <c:v>85.219399538106245</c:v>
                </c:pt>
                <c:pt idx="3">
                  <c:v>81.645387494312544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6E-4E29-9391-EA968D9D6C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3356576"/>
        <c:axId val="643358016"/>
      </c:barChart>
      <c:catAx>
        <c:axId val="643356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358016"/>
        <c:crosses val="autoZero"/>
        <c:auto val="1"/>
        <c:lblAlgn val="ctr"/>
        <c:lblOffset val="100"/>
        <c:noMultiLvlLbl val="0"/>
      </c:catAx>
      <c:valAx>
        <c:axId val="6433580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356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Gene_TE_Intergeneic!$B$10:$D$13</c:f>
              <c:multiLvlStrCache>
                <c:ptCount val="4"/>
                <c:lvl>
                  <c:pt idx="0">
                    <c:v>CHH</c:v>
                  </c:pt>
                  <c:pt idx="1">
                    <c:v>CHH</c:v>
                  </c:pt>
                  <c:pt idx="2">
                    <c:v>CpG</c:v>
                  </c:pt>
                  <c:pt idx="3">
                    <c:v>CpG</c:v>
                  </c:pt>
                </c:lvl>
                <c:lvl>
                  <c:pt idx="0">
                    <c:v>DMR</c:v>
                  </c:pt>
                  <c:pt idx="1">
                    <c:v>general</c:v>
                  </c:pt>
                  <c:pt idx="2">
                    <c:v>DMR</c:v>
                  </c:pt>
                  <c:pt idx="3">
                    <c:v>general</c:v>
                  </c:pt>
                </c:lvl>
                <c:lvl>
                  <c:pt idx="0">
                    <c:v>intron</c:v>
                  </c:pt>
                  <c:pt idx="1">
                    <c:v>intron</c:v>
                  </c:pt>
                  <c:pt idx="2">
                    <c:v>intron</c:v>
                  </c:pt>
                  <c:pt idx="3">
                    <c:v>intron</c:v>
                  </c:pt>
                </c:lvl>
              </c:multiLvlStrCache>
            </c:multiLvlStrRef>
          </c:cat>
          <c:val>
            <c:numRef>
              <c:f>Gene_TE_Intergeneic!$E$10:$E$13</c:f>
              <c:numCache>
                <c:formatCode>General</c:formatCode>
                <c:ptCount val="4"/>
                <c:pt idx="0" formatCode="0.0">
                  <c:v>2.4264326277749095</c:v>
                </c:pt>
                <c:pt idx="1">
                  <c:v>6.8149669718613133</c:v>
                </c:pt>
                <c:pt idx="2" formatCode="0.0">
                  <c:v>1.2702078521939952</c:v>
                </c:pt>
                <c:pt idx="3">
                  <c:v>4.2896217162114914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F6-43A2-A11E-DBA3CAA14D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3368096"/>
        <c:axId val="643362816"/>
      </c:barChart>
      <c:catAx>
        <c:axId val="643368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362816"/>
        <c:crosses val="autoZero"/>
        <c:auto val="1"/>
        <c:lblAlgn val="ctr"/>
        <c:lblOffset val="100"/>
        <c:noMultiLvlLbl val="0"/>
      </c:catAx>
      <c:valAx>
        <c:axId val="643362816"/>
        <c:scaling>
          <c:orientation val="minMax"/>
        </c:scaling>
        <c:delete val="0"/>
        <c:axPos val="l"/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368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Gene_TE_Intergeneic!$B$14:$D$17</c:f>
              <c:multiLvlStrCache>
                <c:ptCount val="4"/>
                <c:lvl>
                  <c:pt idx="0">
                    <c:v>CHH</c:v>
                  </c:pt>
                  <c:pt idx="1">
                    <c:v>CHH</c:v>
                  </c:pt>
                  <c:pt idx="2">
                    <c:v>CpG</c:v>
                  </c:pt>
                  <c:pt idx="3">
                    <c:v>CpG</c:v>
                  </c:pt>
                </c:lvl>
                <c:lvl>
                  <c:pt idx="0">
                    <c:v>DMR</c:v>
                  </c:pt>
                  <c:pt idx="1">
                    <c:v>general</c:v>
                  </c:pt>
                  <c:pt idx="2">
                    <c:v>DMR</c:v>
                  </c:pt>
                  <c:pt idx="3">
                    <c:v>general</c:v>
                  </c:pt>
                </c:lvl>
                <c:lvl>
                  <c:pt idx="0">
                    <c:v>Mutator TIR</c:v>
                  </c:pt>
                  <c:pt idx="1">
                    <c:v>Mutator TIR</c:v>
                  </c:pt>
                  <c:pt idx="2">
                    <c:v>Mutator TIR</c:v>
                  </c:pt>
                  <c:pt idx="3">
                    <c:v>Mutator TIR</c:v>
                  </c:pt>
                </c:lvl>
              </c:multiLvlStrCache>
            </c:multiLvlStrRef>
          </c:cat>
          <c:val>
            <c:numRef>
              <c:f>Gene_TE_Intergeneic!$E$14:$E$17</c:f>
              <c:numCache>
                <c:formatCode>General</c:formatCode>
                <c:ptCount val="4"/>
                <c:pt idx="0">
                  <c:v>45.876645876645874</c:v>
                </c:pt>
                <c:pt idx="1">
                  <c:v>19.255826089314294</c:v>
                </c:pt>
                <c:pt idx="2" formatCode="0.0">
                  <c:v>22.121212121212121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90-450A-9B8E-6D3FECA4DA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9599200"/>
        <c:axId val="239601120"/>
      </c:barChart>
      <c:catAx>
        <c:axId val="239599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601120"/>
        <c:crosses val="autoZero"/>
        <c:auto val="1"/>
        <c:lblAlgn val="ctr"/>
        <c:lblOffset val="100"/>
        <c:noMultiLvlLbl val="0"/>
      </c:catAx>
      <c:valAx>
        <c:axId val="2396011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599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Gene_TE_Intergeneic!$B$18:$D$21</c:f>
              <c:multiLvlStrCache>
                <c:ptCount val="4"/>
                <c:lvl>
                  <c:pt idx="0">
                    <c:v>CHH</c:v>
                  </c:pt>
                  <c:pt idx="1">
                    <c:v>CHH</c:v>
                  </c:pt>
                  <c:pt idx="2">
                    <c:v>CpG</c:v>
                  </c:pt>
                  <c:pt idx="3">
                    <c:v>CpG</c:v>
                  </c:pt>
                </c:lvl>
                <c:lvl>
                  <c:pt idx="0">
                    <c:v>DMR</c:v>
                  </c:pt>
                  <c:pt idx="1">
                    <c:v>general</c:v>
                  </c:pt>
                  <c:pt idx="2">
                    <c:v>DMR</c:v>
                  </c:pt>
                  <c:pt idx="3">
                    <c:v>general</c:v>
                  </c:pt>
                </c:lvl>
                <c:lvl>
                  <c:pt idx="0">
                    <c:v>TE</c:v>
                  </c:pt>
                  <c:pt idx="1">
                    <c:v>TE</c:v>
                  </c:pt>
                  <c:pt idx="2">
                    <c:v>TE</c:v>
                  </c:pt>
                  <c:pt idx="3">
                    <c:v>TE</c:v>
                  </c:pt>
                </c:lvl>
              </c:multiLvlStrCache>
            </c:multiLvlStrRef>
          </c:cat>
          <c:val>
            <c:numRef>
              <c:f>Gene_TE_Intergeneic!$E$18:$E$21</c:f>
              <c:numCache>
                <c:formatCode>General</c:formatCode>
                <c:ptCount val="4"/>
                <c:pt idx="0">
                  <c:v>74.496644295302019</c:v>
                </c:pt>
                <c:pt idx="1">
                  <c:v>30.518779621867282</c:v>
                </c:pt>
                <c:pt idx="2">
                  <c:v>38.106235565819865</c:v>
                </c:pt>
                <c:pt idx="3">
                  <c:v>40.210690271186749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5A-4915-A801-81B8536C18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4272480"/>
        <c:axId val="864267200"/>
      </c:barChart>
      <c:catAx>
        <c:axId val="864272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4267200"/>
        <c:crosses val="autoZero"/>
        <c:auto val="1"/>
        <c:lblAlgn val="ctr"/>
        <c:lblOffset val="100"/>
        <c:noMultiLvlLbl val="0"/>
      </c:catAx>
      <c:valAx>
        <c:axId val="8642672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4272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Alaska  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C4F-4574-BA8D-1232FE4C395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B6C-428A-AF3C-E640580F63B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B6C-428A-AF3C-E640580F63B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AB6C-428A-AF3C-E640580F63B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AB6C-428A-AF3C-E640580F63B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C4F-4574-BA8D-1232FE4C395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4C4F-4574-BA8D-1232FE4C395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C4F-4574-BA8D-1232FE4C395C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4C4F-4574-BA8D-1232FE4C395C}"/>
              </c:ext>
            </c:extLst>
          </c:dPt>
          <c:dLbls>
            <c:dLbl>
              <c:idx val="0"/>
              <c:layout>
                <c:manualLayout>
                  <c:x val="-3.1639545056867995E-2"/>
                  <c:y val="9.8614268239094541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C4F-4574-BA8D-1232FE4C395C}"/>
                </c:ext>
              </c:extLst>
            </c:dLbl>
            <c:dLbl>
              <c:idx val="5"/>
              <c:layout>
                <c:manualLayout>
                  <c:x val="6.2687226596675388E-2"/>
                  <c:y val="7.1729314378689082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C4F-4574-BA8D-1232FE4C395C}"/>
                </c:ext>
              </c:extLst>
            </c:dLbl>
            <c:dLbl>
              <c:idx val="6"/>
              <c:layout>
                <c:manualLayout>
                  <c:x val="4.6133420822397228E-2"/>
                  <c:y val="4.7440529209866869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C4F-4574-BA8D-1232FE4C395C}"/>
                </c:ext>
              </c:extLst>
            </c:dLbl>
            <c:dLbl>
              <c:idx val="7"/>
              <c:layout>
                <c:manualLayout>
                  <c:x val="6.3194881889763785E-2"/>
                  <c:y val="0.11408914383439626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C4F-4574-BA8D-1232FE4C395C}"/>
                </c:ext>
              </c:extLst>
            </c:dLbl>
            <c:dLbl>
              <c:idx val="8"/>
              <c:layout>
                <c:manualLayout>
                  <c:x val="2.3911636045494313E-2"/>
                  <c:y val="8.4687592783933632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C4F-4574-BA8D-1232FE4C395C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'CpG_DMR_TEs '!$D$22:$L$22</c:f>
              <c:strCache>
                <c:ptCount val="9"/>
                <c:pt idx="0">
                  <c:v>Copia_LTR_retrotransposon</c:v>
                </c:pt>
                <c:pt idx="1">
                  <c:v>Gypsy_LTR_retrotransposon</c:v>
                </c:pt>
                <c:pt idx="2">
                  <c:v>CACTA_TIR_transposon</c:v>
                </c:pt>
                <c:pt idx="3">
                  <c:v>hAT_TIR_transposon</c:v>
                </c:pt>
                <c:pt idx="4">
                  <c:v>Mutator_TIR_transposon</c:v>
                </c:pt>
                <c:pt idx="5">
                  <c:v>PIF_Harbinger_TIR_transposon</c:v>
                </c:pt>
                <c:pt idx="6">
                  <c:v>Tc1_Mariner_TIR_transposon</c:v>
                </c:pt>
                <c:pt idx="7">
                  <c:v>helitron</c:v>
                </c:pt>
                <c:pt idx="8">
                  <c:v>repeat_region</c:v>
                </c:pt>
              </c:strCache>
            </c:strRef>
          </c:cat>
          <c:val>
            <c:numRef>
              <c:f>'CpG_DMR_TEs '!$D$23:$L$23</c:f>
              <c:numCache>
                <c:formatCode>General</c:formatCode>
                <c:ptCount val="9"/>
                <c:pt idx="0">
                  <c:v>8.1818181818181817</c:v>
                </c:pt>
                <c:pt idx="1">
                  <c:v>10.606060606060606</c:v>
                </c:pt>
                <c:pt idx="2">
                  <c:v>10.606060606060606</c:v>
                </c:pt>
                <c:pt idx="3">
                  <c:v>33.636363636363633</c:v>
                </c:pt>
                <c:pt idx="4">
                  <c:v>22.121212121212121</c:v>
                </c:pt>
                <c:pt idx="5">
                  <c:v>5.1515151515151514</c:v>
                </c:pt>
                <c:pt idx="6">
                  <c:v>0.30303030303030304</c:v>
                </c:pt>
                <c:pt idx="7">
                  <c:v>4.5454545454545459</c:v>
                </c:pt>
                <c:pt idx="8">
                  <c:v>4.2424242424242431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4F-4574-BA8D-1232FE4C395C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Alaska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611-41CA-9544-B64A3F96F68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611-41CA-9544-B64A3F96F68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611-41CA-9544-B64A3F96F68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FE4-463F-8C16-1785077BACC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9FE4-463F-8C16-1785077BACC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FE4-463F-8C16-1785077BACC4}"/>
              </c:ext>
            </c:extLst>
          </c:dPt>
          <c:dLbls>
            <c:dLbl>
              <c:idx val="3"/>
              <c:layout>
                <c:manualLayout>
                  <c:x val="9.785848643919505E-2"/>
                  <c:y val="0.150628751489629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FE4-463F-8C16-1785077BACC4}"/>
                </c:ext>
              </c:extLst>
            </c:dLbl>
            <c:dLbl>
              <c:idx val="4"/>
              <c:layout>
                <c:manualLayout>
                  <c:x val="6.2608705161854766E-2"/>
                  <c:y val="0.1079423741948691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FE4-463F-8C16-1785077BACC4}"/>
                </c:ext>
              </c:extLst>
            </c:dLbl>
            <c:dLbl>
              <c:idx val="5"/>
              <c:layout>
                <c:manualLayout>
                  <c:x val="4.8185476815398073E-2"/>
                  <c:y val="0.1467791108284166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FE4-463F-8C16-1785077BACC4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CpG_DMR_genetypes!$C$21:$H$21</c:f>
              <c:strCache>
                <c:ptCount val="6"/>
                <c:pt idx="0">
                  <c:v>Upstream</c:v>
                </c:pt>
                <c:pt idx="1">
                  <c:v>Downstream</c:v>
                </c:pt>
                <c:pt idx="2">
                  <c:v>Intergenic</c:v>
                </c:pt>
                <c:pt idx="3">
                  <c:v>Gene unknown</c:v>
                </c:pt>
                <c:pt idx="4">
                  <c:v>Intron</c:v>
                </c:pt>
                <c:pt idx="5">
                  <c:v>Exon</c:v>
                </c:pt>
              </c:strCache>
            </c:strRef>
          </c:cat>
          <c:val>
            <c:numRef>
              <c:f>CpG_DMR_genetypes!$C$22:$H$22</c:f>
              <c:numCache>
                <c:formatCode>0.0</c:formatCode>
                <c:ptCount val="6"/>
                <c:pt idx="0">
                  <c:v>32.5635103926097</c:v>
                </c:pt>
                <c:pt idx="1">
                  <c:v>28.175519630484992</c:v>
                </c:pt>
                <c:pt idx="2">
                  <c:v>24.480369515011546</c:v>
                </c:pt>
                <c:pt idx="3">
                  <c:v>4.0415704387990763</c:v>
                </c:pt>
                <c:pt idx="4">
                  <c:v>1.2702078521939952</c:v>
                </c:pt>
                <c:pt idx="5">
                  <c:v>9.2378752886836022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E4-463F-8C16-1785077BACC4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title pos="t" align="ctr" overlay="0"/>
    <cx:plotArea>
      <cx:plotAreaRegion>
        <cx:series layoutId="boxWhisker" uniqueId="{C2FD8313-4169-4529-8E16-771BCD92E155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381000</xdr:colOff>
      <xdr:row>49</xdr:row>
      <xdr:rowOff>124777</xdr:rowOff>
    </xdr:from>
    <xdr:to>
      <xdr:col>7</xdr:col>
      <xdr:colOff>220980</xdr:colOff>
      <xdr:row>64</xdr:row>
      <xdr:rowOff>160972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948BB4-B38D-E368-5893-1F0E51599C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274320</xdr:colOff>
      <xdr:row>2</xdr:row>
      <xdr:rowOff>171450</xdr:rowOff>
    </xdr:from>
    <xdr:to>
      <xdr:col>16</xdr:col>
      <xdr:colOff>228600</xdr:colOff>
      <xdr:row>17</xdr:row>
      <xdr:rowOff>163830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5B0AD59-09D2-97D6-06C2-2DAFFAE528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506730</xdr:colOff>
      <xdr:row>0</xdr:row>
      <xdr:rowOff>102870</xdr:rowOff>
    </xdr:from>
    <xdr:to>
      <xdr:col>11</xdr:col>
      <xdr:colOff>121920</xdr:colOff>
      <xdr:row>15</xdr:row>
      <xdr:rowOff>102870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5F9FED7-F40E-7E7B-587B-04CC8BC253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552450</xdr:colOff>
      <xdr:row>15</xdr:row>
      <xdr:rowOff>148590</xdr:rowOff>
    </xdr:from>
    <xdr:to>
      <xdr:col>11</xdr:col>
      <xdr:colOff>152400</xdr:colOff>
      <xdr:row>30</xdr:row>
      <xdr:rowOff>148590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94F234F-9EDD-7106-6BB2-2D3AD7C686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232410</xdr:colOff>
      <xdr:row>0</xdr:row>
      <xdr:rowOff>110490</xdr:rowOff>
    </xdr:from>
    <xdr:to>
      <xdr:col>15</xdr:col>
      <xdr:colOff>213360</xdr:colOff>
      <xdr:row>15</xdr:row>
      <xdr:rowOff>110490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2D8350C-C58D-0C56-ACFF-95D0020D4B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232410</xdr:colOff>
      <xdr:row>16</xdr:row>
      <xdr:rowOff>49530</xdr:rowOff>
    </xdr:from>
    <xdr:to>
      <xdr:col>15</xdr:col>
      <xdr:colOff>251460</xdr:colOff>
      <xdr:row>31</xdr:row>
      <xdr:rowOff>49530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18FF6D9-FFF0-354F-C4B7-AA9BA12243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605790</xdr:colOff>
      <xdr:row>31</xdr:row>
      <xdr:rowOff>156210</xdr:rowOff>
    </xdr:from>
    <xdr:to>
      <xdr:col>11</xdr:col>
      <xdr:colOff>30480</xdr:colOff>
      <xdr:row>46</xdr:row>
      <xdr:rowOff>156210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C27683F1-83EF-9ABC-561C-A9A3D482EF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830580</xdr:colOff>
      <xdr:row>44</xdr:row>
      <xdr:rowOff>106680</xdr:rowOff>
    </xdr:from>
    <xdr:to>
      <xdr:col>11</xdr:col>
      <xdr:colOff>266700</xdr:colOff>
      <xdr:row>69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C5E056-A011-AD6C-9A82-89060B160C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480060</xdr:colOff>
      <xdr:row>3</xdr:row>
      <xdr:rowOff>3810</xdr:rowOff>
    </xdr:from>
    <xdr:to>
      <xdr:col>13</xdr:col>
      <xdr:colOff>175260</xdr:colOff>
      <xdr:row>18</xdr:row>
      <xdr:rowOff>3810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C997AD90-BD0B-1F06-98C6-F0E21F57EA4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07380" y="5524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529590</xdr:colOff>
      <xdr:row>65</xdr:row>
      <xdr:rowOff>25717</xdr:rowOff>
    </xdr:from>
    <xdr:to>
      <xdr:col>12</xdr:col>
      <xdr:colOff>34290</xdr:colOff>
      <xdr:row>80</xdr:row>
      <xdr:rowOff>46672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C71618-1AA4-453D-1E0B-794511DA74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304800</xdr:colOff>
      <xdr:row>64</xdr:row>
      <xdr:rowOff>168592</xdr:rowOff>
    </xdr:from>
    <xdr:to>
      <xdr:col>19</xdr:col>
      <xdr:colOff>605790</xdr:colOff>
      <xdr:row>80</xdr:row>
      <xdr:rowOff>10477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AE90160-03AC-731C-7FFD-F9E2CEA7F9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476250</xdr:colOff>
      <xdr:row>65</xdr:row>
      <xdr:rowOff>60007</xdr:rowOff>
    </xdr:from>
    <xdr:to>
      <xdr:col>4</xdr:col>
      <xdr:colOff>186690</xdr:colOff>
      <xdr:row>80</xdr:row>
      <xdr:rowOff>86677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3329E95-2626-24A0-9DF7-A17AD7DAEB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569595</xdr:colOff>
      <xdr:row>48</xdr:row>
      <xdr:rowOff>88582</xdr:rowOff>
    </xdr:from>
    <xdr:to>
      <xdr:col>12</xdr:col>
      <xdr:colOff>78105</xdr:colOff>
      <xdr:row>63</xdr:row>
      <xdr:rowOff>120967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E3EE87D-2651-0CEF-7829-360E4AB41C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447675</xdr:colOff>
      <xdr:row>48</xdr:row>
      <xdr:rowOff>2857</xdr:rowOff>
    </xdr:from>
    <xdr:to>
      <xdr:col>4</xdr:col>
      <xdr:colOff>158115</xdr:colOff>
      <xdr:row>63</xdr:row>
      <xdr:rowOff>29527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9D78892-A128-C356-47F2-1AD9A63B79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502920</xdr:colOff>
      <xdr:row>20</xdr:row>
      <xdr:rowOff>57150</xdr:rowOff>
    </xdr:from>
    <xdr:to>
      <xdr:col>8</xdr:col>
      <xdr:colOff>281940</xdr:colOff>
      <xdr:row>35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1A7217-2344-A474-FCDA-49B7369908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243840</xdr:colOff>
      <xdr:row>12</xdr:row>
      <xdr:rowOff>19050</xdr:rowOff>
    </xdr:from>
    <xdr:to>
      <xdr:col>16</xdr:col>
      <xdr:colOff>327660</xdr:colOff>
      <xdr:row>27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E7B4B9-1629-3BCF-9874-70D7066EBF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160020</xdr:colOff>
      <xdr:row>14</xdr:row>
      <xdr:rowOff>102870</xdr:rowOff>
    </xdr:from>
    <xdr:to>
      <xdr:col>16</xdr:col>
      <xdr:colOff>510540</xdr:colOff>
      <xdr:row>36</xdr:row>
      <xdr:rowOff>137160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C9E6546-D089-A725-039E-ADCD36DB90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14</xdr:row>
      <xdr:rowOff>110490</xdr:rowOff>
    </xdr:from>
    <xdr:to>
      <xdr:col>7</xdr:col>
      <xdr:colOff>335280</xdr:colOff>
      <xdr:row>36</xdr:row>
      <xdr:rowOff>68580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AC6B992-9675-8275-C218-94F3864E9E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464820</xdr:colOff>
      <xdr:row>36</xdr:row>
      <xdr:rowOff>15240</xdr:rowOff>
    </xdr:from>
    <xdr:to>
      <xdr:col>14</xdr:col>
      <xdr:colOff>38100</xdr:colOff>
      <xdr:row>57</xdr:row>
      <xdr:rowOff>15240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50DB4A9-FF45-909A-E7B0-B706FAF281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C3E67-F6F1-4766-B50B-382E11CA62E8}">
  <dimension ref="A1:I45"/>
  <sheetViews>
    <sheetView topLeftCell="A9" workbookViewId="0">
      <selection activeCell="L27" sqref="L27"/>
    </sheetView>
  </sheetViews>
  <sheetFormatPr defaultRowHeight="14.4" x14ac:dyDescent="0.3"/>
  <cols>
    <col min="1" max="1" width="42.21875" customWidth="1"/>
    <col min="2" max="2" width="9.109375" customWidth="1"/>
    <col min="3" max="3" width="10.6640625" customWidth="1"/>
    <col min="4" max="4" width="11.5546875" customWidth="1"/>
    <col min="5" max="5" width="11.33203125" customWidth="1"/>
    <col min="6" max="6" width="10" customWidth="1"/>
    <col min="8" max="8" width="13.109375" customWidth="1"/>
  </cols>
  <sheetData>
    <row r="1" spans="1:9" x14ac:dyDescent="0.3">
      <c r="A1" t="s">
        <v>139</v>
      </c>
      <c r="B1" t="s">
        <v>237</v>
      </c>
      <c r="C1" t="s">
        <v>89</v>
      </c>
      <c r="D1" t="s">
        <v>137</v>
      </c>
      <c r="E1" t="s">
        <v>138</v>
      </c>
      <c r="F1" t="s">
        <v>136</v>
      </c>
      <c r="H1" t="s">
        <v>235</v>
      </c>
      <c r="I1" t="s">
        <v>236</v>
      </c>
    </row>
    <row r="2" spans="1:9" x14ac:dyDescent="0.3">
      <c r="A2" t="s">
        <v>0</v>
      </c>
      <c r="B2" t="s">
        <v>242</v>
      </c>
      <c r="C2" t="s">
        <v>238</v>
      </c>
      <c r="D2">
        <v>471</v>
      </c>
      <c r="E2">
        <v>395</v>
      </c>
      <c r="F2">
        <v>866</v>
      </c>
      <c r="H2">
        <f>(D2/F2)*100</f>
        <v>54.387990762124716</v>
      </c>
      <c r="I2">
        <f>(E2/F2)*100</f>
        <v>45.612009237875291</v>
      </c>
    </row>
    <row r="3" spans="1:9" x14ac:dyDescent="0.3">
      <c r="A3" t="s">
        <v>140</v>
      </c>
      <c r="B3" t="s">
        <v>237</v>
      </c>
      <c r="C3" t="s">
        <v>238</v>
      </c>
      <c r="D3">
        <v>436</v>
      </c>
      <c r="E3" s="6">
        <v>1501</v>
      </c>
      <c r="F3">
        <v>1937</v>
      </c>
      <c r="H3">
        <f t="shared" ref="H3:H45" si="0">(D3/F3)*100</f>
        <v>22.509034589571502</v>
      </c>
      <c r="I3">
        <f t="shared" ref="I3:I45" si="1">(E3/F3)*100</f>
        <v>77.490965410428501</v>
      </c>
    </row>
    <row r="4" spans="1:9" ht="15" customHeight="1" x14ac:dyDescent="0.3">
      <c r="A4" t="s">
        <v>7</v>
      </c>
      <c r="B4" t="s">
        <v>242</v>
      </c>
      <c r="C4" t="s">
        <v>239</v>
      </c>
      <c r="D4">
        <v>169</v>
      </c>
      <c r="E4">
        <v>153</v>
      </c>
      <c r="F4">
        <v>322</v>
      </c>
      <c r="H4">
        <f t="shared" si="0"/>
        <v>52.484472049689444</v>
      </c>
      <c r="I4">
        <f t="shared" si="1"/>
        <v>47.515527950310563</v>
      </c>
    </row>
    <row r="5" spans="1:9" x14ac:dyDescent="0.3">
      <c r="A5" t="s">
        <v>145</v>
      </c>
      <c r="B5" t="s">
        <v>237</v>
      </c>
      <c r="C5" t="s">
        <v>239</v>
      </c>
      <c r="D5">
        <v>320</v>
      </c>
      <c r="E5" s="6">
        <v>866</v>
      </c>
      <c r="F5">
        <v>1186</v>
      </c>
      <c r="H5">
        <f t="shared" si="0"/>
        <v>26.981450252951095</v>
      </c>
      <c r="I5">
        <f t="shared" si="1"/>
        <v>73.018549747048894</v>
      </c>
    </row>
    <row r="6" spans="1:9" x14ac:dyDescent="0.3">
      <c r="A6" t="s">
        <v>11</v>
      </c>
      <c r="B6" t="s">
        <v>242</v>
      </c>
      <c r="C6" t="s">
        <v>240</v>
      </c>
      <c r="D6">
        <v>158</v>
      </c>
      <c r="E6">
        <v>200</v>
      </c>
      <c r="F6">
        <v>358</v>
      </c>
      <c r="H6">
        <f t="shared" si="0"/>
        <v>44.134078212290504</v>
      </c>
      <c r="I6">
        <f t="shared" si="1"/>
        <v>55.865921787709496</v>
      </c>
    </row>
    <row r="7" spans="1:9" x14ac:dyDescent="0.3">
      <c r="A7" t="s">
        <v>146</v>
      </c>
      <c r="B7" t="s">
        <v>237</v>
      </c>
      <c r="C7" t="s">
        <v>240</v>
      </c>
      <c r="D7">
        <v>725</v>
      </c>
      <c r="E7">
        <v>672</v>
      </c>
      <c r="F7">
        <v>1397</v>
      </c>
      <c r="H7">
        <f t="shared" si="0"/>
        <v>51.896921975662138</v>
      </c>
      <c r="I7">
        <f t="shared" si="1"/>
        <v>48.103078024337862</v>
      </c>
    </row>
    <row r="8" spans="1:9" x14ac:dyDescent="0.3">
      <c r="A8" t="s">
        <v>12</v>
      </c>
      <c r="B8" t="s">
        <v>242</v>
      </c>
      <c r="C8" t="s">
        <v>241</v>
      </c>
      <c r="D8" s="6">
        <v>958</v>
      </c>
      <c r="E8">
        <v>779</v>
      </c>
      <c r="F8">
        <v>1737</v>
      </c>
      <c r="H8">
        <f t="shared" si="0"/>
        <v>55.15256188831318</v>
      </c>
      <c r="I8">
        <f t="shared" si="1"/>
        <v>44.847438111686813</v>
      </c>
    </row>
    <row r="9" spans="1:9" x14ac:dyDescent="0.3">
      <c r="A9" t="s">
        <v>148</v>
      </c>
      <c r="B9" t="s">
        <v>237</v>
      </c>
      <c r="C9" t="s">
        <v>241</v>
      </c>
      <c r="D9" s="6">
        <v>1138</v>
      </c>
      <c r="E9">
        <v>1068</v>
      </c>
      <c r="F9">
        <v>2206</v>
      </c>
      <c r="H9">
        <f t="shared" si="0"/>
        <v>51.586582048957382</v>
      </c>
      <c r="I9">
        <f t="shared" si="1"/>
        <v>48.413417951042611</v>
      </c>
    </row>
    <row r="10" spans="1:9" x14ac:dyDescent="0.3">
      <c r="A10" t="s">
        <v>177</v>
      </c>
      <c r="D10">
        <v>35</v>
      </c>
      <c r="E10" s="6">
        <v>37</v>
      </c>
      <c r="F10" s="5">
        <v>24762</v>
      </c>
      <c r="H10" s="8">
        <f>(D10/F10)*100</f>
        <v>0.14134561020919151</v>
      </c>
      <c r="I10" s="8">
        <f>(E10/F10)*100</f>
        <v>0.14942250222114531</v>
      </c>
    </row>
    <row r="11" spans="1:9" x14ac:dyDescent="0.3">
      <c r="A11" t="s">
        <v>179</v>
      </c>
      <c r="D11">
        <v>11</v>
      </c>
      <c r="E11" s="6">
        <v>33</v>
      </c>
      <c r="F11">
        <v>24790</v>
      </c>
      <c r="H11" s="8">
        <f>(D11/F11)*100</f>
        <v>4.4372730939895119E-2</v>
      </c>
      <c r="I11" s="8">
        <f>(E11/F11)*100</f>
        <v>0.13311819281968537</v>
      </c>
    </row>
    <row r="12" spans="1:9" x14ac:dyDescent="0.3">
      <c r="A12" t="s">
        <v>178</v>
      </c>
      <c r="D12">
        <v>5</v>
      </c>
      <c r="E12">
        <v>9</v>
      </c>
      <c r="F12">
        <v>24762</v>
      </c>
      <c r="H12" s="8">
        <f>(D12/F12)*100</f>
        <v>2.01922300298845E-2</v>
      </c>
      <c r="I12" s="8">
        <f>(E12/F12)*100</f>
        <v>3.6346014053792099E-2</v>
      </c>
    </row>
    <row r="13" spans="1:9" x14ac:dyDescent="0.3">
      <c r="A13" t="s">
        <v>180</v>
      </c>
      <c r="D13" s="6">
        <v>77</v>
      </c>
      <c r="E13">
        <v>25</v>
      </c>
      <c r="F13">
        <v>24732</v>
      </c>
      <c r="H13" s="8">
        <f t="shared" si="0"/>
        <v>0.3113375384117742</v>
      </c>
      <c r="I13" s="8">
        <f t="shared" si="1"/>
        <v>0.10108361636745916</v>
      </c>
    </row>
    <row r="14" spans="1:9" x14ac:dyDescent="0.3">
      <c r="A14" t="s">
        <v>17</v>
      </c>
      <c r="D14">
        <v>203</v>
      </c>
      <c r="E14">
        <v>182</v>
      </c>
      <c r="F14">
        <v>385</v>
      </c>
      <c r="H14">
        <f t="shared" si="0"/>
        <v>52.72727272727272</v>
      </c>
      <c r="I14">
        <f t="shared" si="1"/>
        <v>47.272727272727273</v>
      </c>
    </row>
    <row r="16" spans="1:9" x14ac:dyDescent="0.3">
      <c r="A16" t="s">
        <v>152</v>
      </c>
      <c r="D16" s="10">
        <v>3</v>
      </c>
      <c r="E16" s="10">
        <v>1</v>
      </c>
      <c r="F16" s="10">
        <v>4</v>
      </c>
      <c r="H16">
        <f t="shared" si="0"/>
        <v>75</v>
      </c>
      <c r="I16">
        <f t="shared" si="1"/>
        <v>25</v>
      </c>
    </row>
    <row r="17" spans="1:9" x14ac:dyDescent="0.3">
      <c r="A17" t="s">
        <v>144</v>
      </c>
      <c r="D17" s="10">
        <v>2</v>
      </c>
      <c r="E17" s="10">
        <v>4</v>
      </c>
      <c r="F17" s="10">
        <v>6</v>
      </c>
      <c r="H17">
        <f t="shared" si="0"/>
        <v>33.333333333333329</v>
      </c>
      <c r="I17">
        <f t="shared" si="1"/>
        <v>66.666666666666657</v>
      </c>
    </row>
    <row r="18" spans="1:9" x14ac:dyDescent="0.3">
      <c r="D18" s="10"/>
      <c r="E18" s="10"/>
      <c r="F18" s="10"/>
    </row>
    <row r="19" spans="1:9" x14ac:dyDescent="0.3">
      <c r="A19" t="s">
        <v>149</v>
      </c>
      <c r="D19" s="10">
        <v>6</v>
      </c>
      <c r="E19" s="10">
        <v>1</v>
      </c>
      <c r="F19" s="10">
        <v>7</v>
      </c>
      <c r="H19">
        <f t="shared" si="0"/>
        <v>85.714285714285708</v>
      </c>
      <c r="I19">
        <f t="shared" si="1"/>
        <v>14.285714285714285</v>
      </c>
    </row>
    <row r="20" spans="1:9" x14ac:dyDescent="0.3">
      <c r="A20" t="s">
        <v>141</v>
      </c>
      <c r="D20" s="10">
        <v>8</v>
      </c>
      <c r="E20" s="10">
        <v>12</v>
      </c>
      <c r="F20" s="10">
        <v>20</v>
      </c>
      <c r="H20">
        <f t="shared" si="0"/>
        <v>40</v>
      </c>
      <c r="I20">
        <f t="shared" si="1"/>
        <v>60</v>
      </c>
    </row>
    <row r="21" spans="1:9" x14ac:dyDescent="0.3">
      <c r="A21" t="s">
        <v>150</v>
      </c>
      <c r="D21" s="10">
        <v>8</v>
      </c>
      <c r="E21" s="10">
        <v>1</v>
      </c>
      <c r="F21" s="10">
        <v>9</v>
      </c>
      <c r="H21">
        <f t="shared" si="0"/>
        <v>88.888888888888886</v>
      </c>
      <c r="I21">
        <f t="shared" si="1"/>
        <v>11.111111111111111</v>
      </c>
    </row>
    <row r="22" spans="1:9" x14ac:dyDescent="0.3">
      <c r="A22" t="s">
        <v>142</v>
      </c>
      <c r="D22" s="10">
        <v>13</v>
      </c>
      <c r="E22" s="10">
        <v>13</v>
      </c>
      <c r="F22" s="10">
        <v>26</v>
      </c>
      <c r="H22">
        <f t="shared" si="0"/>
        <v>50</v>
      </c>
      <c r="I22">
        <f t="shared" si="1"/>
        <v>50</v>
      </c>
    </row>
    <row r="23" spans="1:9" x14ac:dyDescent="0.3">
      <c r="A23" t="s">
        <v>151</v>
      </c>
      <c r="D23" s="10">
        <v>9</v>
      </c>
      <c r="E23" s="10">
        <v>10</v>
      </c>
      <c r="F23" s="10">
        <v>19</v>
      </c>
      <c r="H23">
        <f t="shared" si="0"/>
        <v>47.368421052631575</v>
      </c>
      <c r="I23">
        <f t="shared" si="1"/>
        <v>52.631578947368418</v>
      </c>
    </row>
    <row r="24" spans="1:9" x14ac:dyDescent="0.3">
      <c r="A24" t="s">
        <v>143</v>
      </c>
      <c r="D24" s="10">
        <v>5</v>
      </c>
      <c r="E24" s="10">
        <v>14</v>
      </c>
      <c r="F24" s="10">
        <v>19</v>
      </c>
      <c r="H24">
        <f t="shared" si="0"/>
        <v>26.315789473684209</v>
      </c>
      <c r="I24">
        <f t="shared" si="1"/>
        <v>73.68421052631578</v>
      </c>
    </row>
    <row r="25" spans="1:9" x14ac:dyDescent="0.3">
      <c r="A25" t="s">
        <v>153</v>
      </c>
      <c r="D25" s="10">
        <v>8</v>
      </c>
      <c r="E25" s="10">
        <v>7</v>
      </c>
      <c r="F25" s="10">
        <v>15</v>
      </c>
      <c r="H25">
        <f t="shared" si="0"/>
        <v>53.333333333333336</v>
      </c>
      <c r="I25">
        <f t="shared" si="1"/>
        <v>46.666666666666664</v>
      </c>
    </row>
    <row r="26" spans="1:9" x14ac:dyDescent="0.3">
      <c r="A26" t="s">
        <v>147</v>
      </c>
      <c r="D26" s="10">
        <v>22</v>
      </c>
      <c r="E26" s="10">
        <v>15</v>
      </c>
      <c r="F26" s="10">
        <v>37</v>
      </c>
      <c r="H26">
        <f t="shared" si="0"/>
        <v>59.45945945945946</v>
      </c>
      <c r="I26">
        <f t="shared" si="1"/>
        <v>40.54054054054054</v>
      </c>
    </row>
    <row r="27" spans="1:9" x14ac:dyDescent="0.3">
      <c r="A27" t="s">
        <v>256</v>
      </c>
      <c r="D27" s="10">
        <f>SUM(D25,D23,D21,D19)</f>
        <v>31</v>
      </c>
      <c r="E27" s="10">
        <f t="shared" ref="E27:F28" si="2">SUM(E25,E23,E21,E19)</f>
        <v>19</v>
      </c>
      <c r="F27" s="10">
        <f t="shared" si="2"/>
        <v>50</v>
      </c>
    </row>
    <row r="28" spans="1:9" x14ac:dyDescent="0.3">
      <c r="A28" t="s">
        <v>257</v>
      </c>
      <c r="D28" s="10">
        <f>SUM(D26,D24,D22,D20)</f>
        <v>48</v>
      </c>
      <c r="E28" s="10">
        <f t="shared" si="2"/>
        <v>54</v>
      </c>
      <c r="F28" s="10">
        <f t="shared" si="2"/>
        <v>102</v>
      </c>
    </row>
    <row r="30" spans="1:9" x14ac:dyDescent="0.3">
      <c r="A30" t="s">
        <v>8</v>
      </c>
      <c r="D30">
        <v>181</v>
      </c>
      <c r="E30">
        <v>268</v>
      </c>
      <c r="F30">
        <v>449</v>
      </c>
      <c r="H30">
        <f t="shared" si="0"/>
        <v>40.311804008908688</v>
      </c>
      <c r="I30">
        <f t="shared" si="1"/>
        <v>59.68819599109132</v>
      </c>
    </row>
    <row r="31" spans="1:9" x14ac:dyDescent="0.3">
      <c r="A31" t="s">
        <v>10</v>
      </c>
      <c r="D31">
        <v>435</v>
      </c>
      <c r="E31">
        <v>453</v>
      </c>
      <c r="F31">
        <v>888</v>
      </c>
      <c r="H31">
        <f t="shared" si="0"/>
        <v>48.986486486486484</v>
      </c>
      <c r="I31">
        <f t="shared" si="1"/>
        <v>51.013513513513509</v>
      </c>
    </row>
    <row r="32" spans="1:9" x14ac:dyDescent="0.3">
      <c r="A32" t="s">
        <v>181</v>
      </c>
      <c r="D32">
        <v>48</v>
      </c>
      <c r="E32">
        <v>19</v>
      </c>
      <c r="F32">
        <v>24767</v>
      </c>
      <c r="H32">
        <f t="shared" si="0"/>
        <v>0.19380627447813625</v>
      </c>
      <c r="I32">
        <f t="shared" si="1"/>
        <v>7.6714983647595589E-2</v>
      </c>
    </row>
    <row r="33" spans="1:9" x14ac:dyDescent="0.3">
      <c r="A33" t="s">
        <v>9</v>
      </c>
      <c r="D33">
        <v>277</v>
      </c>
      <c r="E33">
        <v>149</v>
      </c>
      <c r="F33">
        <v>426</v>
      </c>
      <c r="H33">
        <f t="shared" si="0"/>
        <v>65.023474178403745</v>
      </c>
      <c r="I33">
        <f t="shared" si="1"/>
        <v>34.97652582159624</v>
      </c>
    </row>
    <row r="34" spans="1:9" x14ac:dyDescent="0.3">
      <c r="A34" t="s">
        <v>16</v>
      </c>
      <c r="D34">
        <v>6992</v>
      </c>
      <c r="E34">
        <v>7994</v>
      </c>
      <c r="F34">
        <v>14986</v>
      </c>
      <c r="H34">
        <f t="shared" si="0"/>
        <v>46.656879754437476</v>
      </c>
      <c r="I34">
        <f t="shared" si="1"/>
        <v>53.343120245562524</v>
      </c>
    </row>
    <row r="35" spans="1:9" x14ac:dyDescent="0.3">
      <c r="A35" t="s">
        <v>6</v>
      </c>
      <c r="D35">
        <v>26</v>
      </c>
      <c r="E35">
        <v>4963</v>
      </c>
      <c r="F35">
        <v>4989</v>
      </c>
      <c r="H35">
        <f t="shared" si="0"/>
        <v>0.52114652234916825</v>
      </c>
      <c r="I35">
        <f t="shared" si="1"/>
        <v>99.47885347765083</v>
      </c>
    </row>
    <row r="37" spans="1:9" x14ac:dyDescent="0.3">
      <c r="A37" t="s">
        <v>1</v>
      </c>
      <c r="D37">
        <v>215</v>
      </c>
      <c r="E37">
        <v>123</v>
      </c>
      <c r="F37">
        <v>338</v>
      </c>
      <c r="H37">
        <f t="shared" si="0"/>
        <v>63.609467455621306</v>
      </c>
      <c r="I37">
        <f t="shared" si="1"/>
        <v>36.390532544378701</v>
      </c>
    </row>
    <row r="38" spans="1:9" x14ac:dyDescent="0.3">
      <c r="A38" t="s">
        <v>2</v>
      </c>
      <c r="D38">
        <v>70</v>
      </c>
      <c r="E38">
        <v>82</v>
      </c>
      <c r="F38">
        <v>152</v>
      </c>
      <c r="H38">
        <f t="shared" si="0"/>
        <v>46.05263157894737</v>
      </c>
      <c r="I38">
        <f t="shared" si="1"/>
        <v>53.94736842105263</v>
      </c>
    </row>
    <row r="39" spans="1:9" x14ac:dyDescent="0.3">
      <c r="A39" t="s">
        <v>3</v>
      </c>
      <c r="D39">
        <v>50</v>
      </c>
      <c r="E39">
        <v>58</v>
      </c>
      <c r="F39">
        <v>108</v>
      </c>
      <c r="H39">
        <f t="shared" si="0"/>
        <v>46.296296296296298</v>
      </c>
      <c r="I39">
        <f t="shared" si="1"/>
        <v>53.703703703703709</v>
      </c>
    </row>
    <row r="40" spans="1:9" x14ac:dyDescent="0.3">
      <c r="A40" t="s">
        <v>4</v>
      </c>
      <c r="D40">
        <v>44</v>
      </c>
      <c r="E40">
        <v>40</v>
      </c>
      <c r="F40">
        <v>84</v>
      </c>
      <c r="H40">
        <f t="shared" si="0"/>
        <v>52.380952380952387</v>
      </c>
      <c r="I40">
        <f t="shared" si="1"/>
        <v>47.619047619047613</v>
      </c>
    </row>
    <row r="41" spans="1:9" x14ac:dyDescent="0.3">
      <c r="A41" t="s">
        <v>5</v>
      </c>
      <c r="D41">
        <v>29</v>
      </c>
      <c r="E41">
        <v>40</v>
      </c>
      <c r="F41">
        <v>69</v>
      </c>
      <c r="H41">
        <f t="shared" si="0"/>
        <v>42.028985507246375</v>
      </c>
      <c r="I41">
        <f t="shared" si="1"/>
        <v>57.971014492753625</v>
      </c>
    </row>
    <row r="43" spans="1:9" x14ac:dyDescent="0.3">
      <c r="A43" t="s">
        <v>13</v>
      </c>
      <c r="D43">
        <v>365</v>
      </c>
      <c r="E43">
        <v>371</v>
      </c>
      <c r="F43">
        <v>736</v>
      </c>
      <c r="H43">
        <f t="shared" si="0"/>
        <v>49.592391304347828</v>
      </c>
      <c r="I43">
        <f t="shared" si="1"/>
        <v>50.407608695652172</v>
      </c>
    </row>
    <row r="44" spans="1:9" x14ac:dyDescent="0.3">
      <c r="A44" t="s">
        <v>14</v>
      </c>
      <c r="D44">
        <v>385</v>
      </c>
      <c r="E44">
        <v>395</v>
      </c>
      <c r="F44">
        <v>780</v>
      </c>
      <c r="H44">
        <f t="shared" si="0"/>
        <v>49.358974358974365</v>
      </c>
      <c r="I44">
        <f t="shared" si="1"/>
        <v>50.641025641025635</v>
      </c>
    </row>
    <row r="45" spans="1:9" x14ac:dyDescent="0.3">
      <c r="A45" t="s">
        <v>15</v>
      </c>
      <c r="D45">
        <v>174</v>
      </c>
      <c r="E45">
        <v>142</v>
      </c>
      <c r="F45">
        <v>316</v>
      </c>
      <c r="H45">
        <f t="shared" si="0"/>
        <v>55.063291139240512</v>
      </c>
      <c r="I45">
        <f t="shared" si="1"/>
        <v>44.936708860759495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7B131-8C33-452E-8824-014E4A3B895B}">
  <dimension ref="A1:K6"/>
  <sheetViews>
    <sheetView workbookViewId="0">
      <selection activeCell="H6" sqref="H6"/>
    </sheetView>
  </sheetViews>
  <sheetFormatPr defaultRowHeight="14.4" x14ac:dyDescent="0.3"/>
  <cols>
    <col min="1" max="1" width="18.6640625" customWidth="1"/>
    <col min="2" max="2" width="14.109375" customWidth="1"/>
  </cols>
  <sheetData>
    <row r="1" spans="1:11" x14ac:dyDescent="0.3">
      <c r="A1" t="s">
        <v>89</v>
      </c>
      <c r="B1" t="s">
        <v>114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  <c r="H1" t="s">
        <v>39</v>
      </c>
    </row>
    <row r="2" spans="1:11" x14ac:dyDescent="0.3">
      <c r="A2" t="s">
        <v>113</v>
      </c>
      <c r="B2">
        <v>73716234</v>
      </c>
      <c r="C2">
        <v>20264283</v>
      </c>
      <c r="D2">
        <v>20202720</v>
      </c>
      <c r="E2">
        <v>4498575</v>
      </c>
      <c r="F2">
        <v>18127052</v>
      </c>
      <c r="G2">
        <v>5023737</v>
      </c>
      <c r="H2">
        <v>5404311</v>
      </c>
    </row>
    <row r="5" spans="1:11" x14ac:dyDescent="0.3">
      <c r="C5" t="s">
        <v>34</v>
      </c>
      <c r="D5" t="s">
        <v>35</v>
      </c>
      <c r="E5" t="s">
        <v>36</v>
      </c>
      <c r="F5" t="s">
        <v>37</v>
      </c>
      <c r="G5" t="s">
        <v>38</v>
      </c>
      <c r="H5" t="s">
        <v>39</v>
      </c>
      <c r="J5" t="s">
        <v>36</v>
      </c>
      <c r="K5" t="s">
        <v>37</v>
      </c>
    </row>
    <row r="6" spans="1:11" x14ac:dyDescent="0.3">
      <c r="C6">
        <f t="shared" ref="C6:H6" si="0">(C2/$B2)*100</f>
        <v>27.489579839360758</v>
      </c>
      <c r="D6">
        <f t="shared" si="0"/>
        <v>27.406066348967311</v>
      </c>
      <c r="E6">
        <f t="shared" si="0"/>
        <v>6.102556731262208</v>
      </c>
      <c r="F6">
        <f t="shared" si="0"/>
        <v>24.590312087836715</v>
      </c>
      <c r="G6">
        <f t="shared" si="0"/>
        <v>6.8149669718613133</v>
      </c>
      <c r="H6">
        <f t="shared" si="0"/>
        <v>7.331235884893414</v>
      </c>
      <c r="J6">
        <f>SUM(E6+G6+H6)</f>
        <v>20.248759588016934</v>
      </c>
      <c r="K6">
        <f>SUM(F6+D6+C6)</f>
        <v>79.48595827616478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AF344-F63B-48D2-82E1-325202D68A7E}">
  <dimension ref="A1:Q11"/>
  <sheetViews>
    <sheetView workbookViewId="0">
      <selection activeCell="H9" sqref="H9"/>
    </sheetView>
  </sheetViews>
  <sheetFormatPr defaultRowHeight="14.4" x14ac:dyDescent="0.3"/>
  <cols>
    <col min="1" max="1" width="17.109375" customWidth="1"/>
    <col min="2" max="2" width="10.77734375" customWidth="1"/>
    <col min="8" max="8" width="10.109375" customWidth="1"/>
    <col min="13" max="14" width="8.88671875" customWidth="1"/>
  </cols>
  <sheetData>
    <row r="1" spans="1:17" x14ac:dyDescent="0.3">
      <c r="A1" t="s">
        <v>89</v>
      </c>
      <c r="B1" t="s">
        <v>18</v>
      </c>
      <c r="C1" t="s">
        <v>95</v>
      </c>
      <c r="D1" t="s">
        <v>245</v>
      </c>
      <c r="E1" t="s">
        <v>97</v>
      </c>
      <c r="F1" t="s">
        <v>96</v>
      </c>
      <c r="G1" t="s">
        <v>98</v>
      </c>
      <c r="H1" t="s">
        <v>103</v>
      </c>
      <c r="I1" t="s">
        <v>104</v>
      </c>
      <c r="J1" t="s">
        <v>108</v>
      </c>
      <c r="K1" t="s">
        <v>99</v>
      </c>
      <c r="L1" t="s">
        <v>105</v>
      </c>
      <c r="M1" t="s">
        <v>100</v>
      </c>
      <c r="N1" t="s">
        <v>101</v>
      </c>
      <c r="O1" t="s">
        <v>102</v>
      </c>
      <c r="P1" t="s">
        <v>106</v>
      </c>
      <c r="Q1" t="s">
        <v>107</v>
      </c>
    </row>
    <row r="2" spans="1:17" x14ac:dyDescent="0.3">
      <c r="A2" t="s">
        <v>109</v>
      </c>
      <c r="B2">
        <v>2206</v>
      </c>
      <c r="C2">
        <v>1620</v>
      </c>
      <c r="D2">
        <v>131</v>
      </c>
      <c r="E2">
        <v>127</v>
      </c>
      <c r="F2">
        <v>141</v>
      </c>
      <c r="G2">
        <v>300</v>
      </c>
      <c r="H2">
        <v>714</v>
      </c>
      <c r="I2">
        <v>103</v>
      </c>
      <c r="J2">
        <v>3</v>
      </c>
      <c r="K2">
        <v>118</v>
      </c>
      <c r="L2">
        <v>34</v>
      </c>
      <c r="M2">
        <v>34</v>
      </c>
      <c r="N2">
        <v>21</v>
      </c>
      <c r="O2">
        <v>553</v>
      </c>
      <c r="P2">
        <v>1</v>
      </c>
      <c r="Q2">
        <v>1</v>
      </c>
    </row>
    <row r="3" spans="1:17" x14ac:dyDescent="0.3">
      <c r="A3" t="s">
        <v>110</v>
      </c>
      <c r="B3">
        <v>1397</v>
      </c>
      <c r="C3">
        <v>1107</v>
      </c>
      <c r="D3">
        <v>54</v>
      </c>
      <c r="E3">
        <v>73</v>
      </c>
      <c r="F3">
        <v>85</v>
      </c>
      <c r="G3">
        <v>201</v>
      </c>
      <c r="H3">
        <v>541</v>
      </c>
      <c r="I3">
        <v>48</v>
      </c>
      <c r="J3">
        <v>0</v>
      </c>
      <c r="K3">
        <v>61</v>
      </c>
      <c r="L3">
        <v>18</v>
      </c>
      <c r="M3">
        <v>18</v>
      </c>
      <c r="N3">
        <v>6</v>
      </c>
      <c r="O3">
        <v>347</v>
      </c>
      <c r="P3">
        <v>0</v>
      </c>
      <c r="Q3">
        <v>0</v>
      </c>
    </row>
    <row r="4" spans="1:17" x14ac:dyDescent="0.3">
      <c r="A4" t="s">
        <v>112</v>
      </c>
      <c r="B4">
        <v>1186</v>
      </c>
      <c r="C4">
        <v>971</v>
      </c>
      <c r="D4">
        <v>51</v>
      </c>
      <c r="E4">
        <v>66</v>
      </c>
      <c r="F4">
        <v>105</v>
      </c>
      <c r="G4">
        <v>172</v>
      </c>
      <c r="H4">
        <v>460</v>
      </c>
      <c r="I4">
        <v>54</v>
      </c>
      <c r="J4">
        <v>0</v>
      </c>
      <c r="K4">
        <v>68</v>
      </c>
      <c r="L4">
        <v>8</v>
      </c>
      <c r="M4">
        <v>8</v>
      </c>
      <c r="N4">
        <v>1</v>
      </c>
      <c r="O4">
        <v>328</v>
      </c>
      <c r="P4">
        <v>0</v>
      </c>
      <c r="Q4">
        <v>0</v>
      </c>
    </row>
    <row r="5" spans="1:17" x14ac:dyDescent="0.3">
      <c r="A5" t="s">
        <v>111</v>
      </c>
      <c r="B5">
        <v>1937</v>
      </c>
      <c r="C5">
        <v>1443</v>
      </c>
      <c r="D5">
        <v>106</v>
      </c>
      <c r="E5">
        <v>112</v>
      </c>
      <c r="F5">
        <v>118</v>
      </c>
      <c r="G5">
        <v>254</v>
      </c>
      <c r="H5">
        <v>662</v>
      </c>
      <c r="I5">
        <v>99</v>
      </c>
      <c r="J5">
        <v>6</v>
      </c>
      <c r="K5">
        <v>102</v>
      </c>
      <c r="L5">
        <v>15</v>
      </c>
      <c r="M5">
        <v>15</v>
      </c>
      <c r="N5">
        <v>2</v>
      </c>
      <c r="O5">
        <v>495</v>
      </c>
      <c r="P5">
        <v>1</v>
      </c>
      <c r="Q5">
        <v>1</v>
      </c>
    </row>
    <row r="6" spans="1:17" x14ac:dyDescent="0.3">
      <c r="D6" t="s">
        <v>245</v>
      </c>
      <c r="E6" t="s">
        <v>97</v>
      </c>
      <c r="F6" t="s">
        <v>96</v>
      </c>
      <c r="G6" t="s">
        <v>98</v>
      </c>
      <c r="H6" t="s">
        <v>103</v>
      </c>
      <c r="I6" t="s">
        <v>104</v>
      </c>
      <c r="J6" t="s">
        <v>108</v>
      </c>
      <c r="K6" t="s">
        <v>99</v>
      </c>
      <c r="L6" t="s">
        <v>105</v>
      </c>
    </row>
    <row r="7" spans="1:17" x14ac:dyDescent="0.3">
      <c r="A7" t="s">
        <v>109</v>
      </c>
      <c r="C7">
        <f>(C2/$B2)*100</f>
        <v>73.436083408884855</v>
      </c>
      <c r="D7">
        <f t="shared" ref="D7:Q7" si="0">(D2/$C2)*100</f>
        <v>8.0864197530864192</v>
      </c>
      <c r="E7">
        <f t="shared" si="0"/>
        <v>7.8395061728395072</v>
      </c>
      <c r="F7">
        <f t="shared" si="0"/>
        <v>8.7037037037037042</v>
      </c>
      <c r="G7">
        <f t="shared" si="0"/>
        <v>18.518518518518519</v>
      </c>
      <c r="H7" s="1">
        <f t="shared" si="0"/>
        <v>44.074074074074076</v>
      </c>
      <c r="I7">
        <f t="shared" si="0"/>
        <v>6.3580246913580245</v>
      </c>
      <c r="J7">
        <f t="shared" si="0"/>
        <v>0.1851851851851852</v>
      </c>
      <c r="K7">
        <f t="shared" si="0"/>
        <v>7.2839506172839501</v>
      </c>
      <c r="L7">
        <f t="shared" si="0"/>
        <v>2.0987654320987654</v>
      </c>
      <c r="M7">
        <f t="shared" si="0"/>
        <v>2.0987654320987654</v>
      </c>
      <c r="N7">
        <f t="shared" si="0"/>
        <v>1.2962962962962963</v>
      </c>
      <c r="O7">
        <f t="shared" si="0"/>
        <v>34.135802469135804</v>
      </c>
      <c r="P7">
        <f t="shared" si="0"/>
        <v>6.1728395061728392E-2</v>
      </c>
      <c r="Q7">
        <f t="shared" si="0"/>
        <v>6.1728395061728392E-2</v>
      </c>
    </row>
    <row r="8" spans="1:17" x14ac:dyDescent="0.3">
      <c r="A8" t="s">
        <v>110</v>
      </c>
      <c r="C8">
        <f t="shared" ref="C8:C9" si="1">(C3/$B3)*100</f>
        <v>79.241231209735147</v>
      </c>
      <c r="D8">
        <f t="shared" ref="D8:Q8" si="2">(D3/$C3)*100</f>
        <v>4.8780487804878048</v>
      </c>
      <c r="E8">
        <f t="shared" si="2"/>
        <v>6.5943992773261062</v>
      </c>
      <c r="F8">
        <f t="shared" si="2"/>
        <v>7.678410117434507</v>
      </c>
      <c r="G8">
        <f t="shared" si="2"/>
        <v>18.157181571815716</v>
      </c>
      <c r="H8" s="1">
        <f t="shared" si="2"/>
        <v>48.870822041553744</v>
      </c>
      <c r="I8">
        <f t="shared" si="2"/>
        <v>4.3360433604336039</v>
      </c>
      <c r="J8">
        <f t="shared" si="2"/>
        <v>0</v>
      </c>
      <c r="K8">
        <f t="shared" si="2"/>
        <v>5.5103884372177054</v>
      </c>
      <c r="L8">
        <f t="shared" si="2"/>
        <v>1.6260162601626018</v>
      </c>
      <c r="M8">
        <f t="shared" si="2"/>
        <v>1.6260162601626018</v>
      </c>
      <c r="N8">
        <f t="shared" si="2"/>
        <v>0.54200542005420049</v>
      </c>
      <c r="O8">
        <f t="shared" si="2"/>
        <v>31.345980126467932</v>
      </c>
      <c r="P8">
        <f t="shared" si="2"/>
        <v>0</v>
      </c>
      <c r="Q8">
        <f t="shared" si="2"/>
        <v>0</v>
      </c>
    </row>
    <row r="9" spans="1:17" x14ac:dyDescent="0.3">
      <c r="A9" t="s">
        <v>112</v>
      </c>
      <c r="C9">
        <f t="shared" si="1"/>
        <v>81.871838111298473</v>
      </c>
      <c r="D9">
        <f t="shared" ref="D9:Q9" si="3">(D4/$C4)*100</f>
        <v>5.2523171987641604</v>
      </c>
      <c r="E9">
        <f t="shared" si="3"/>
        <v>6.7971163748712664</v>
      </c>
      <c r="F9">
        <f t="shared" si="3"/>
        <v>10.813594232749743</v>
      </c>
      <c r="G9">
        <f t="shared" si="3"/>
        <v>17.713697219361482</v>
      </c>
      <c r="H9" s="1">
        <f t="shared" si="3"/>
        <v>47.37384140061792</v>
      </c>
      <c r="I9">
        <f t="shared" si="3"/>
        <v>5.5612770339855819</v>
      </c>
      <c r="J9">
        <f t="shared" si="3"/>
        <v>0</v>
      </c>
      <c r="K9">
        <f t="shared" si="3"/>
        <v>7.003089598352215</v>
      </c>
      <c r="L9">
        <f t="shared" si="3"/>
        <v>0.82389289392378984</v>
      </c>
      <c r="M9">
        <f t="shared" si="3"/>
        <v>0.82389289392378984</v>
      </c>
      <c r="N9">
        <f t="shared" si="3"/>
        <v>0.10298661174047373</v>
      </c>
      <c r="O9">
        <f t="shared" si="3"/>
        <v>33.779608650875389</v>
      </c>
      <c r="P9">
        <f t="shared" si="3"/>
        <v>0</v>
      </c>
      <c r="Q9">
        <f t="shared" si="3"/>
        <v>0</v>
      </c>
    </row>
    <row r="10" spans="1:17" x14ac:dyDescent="0.3">
      <c r="D10" t="s">
        <v>245</v>
      </c>
      <c r="E10" t="s">
        <v>97</v>
      </c>
      <c r="F10" t="s">
        <v>96</v>
      </c>
      <c r="G10" t="s">
        <v>98</v>
      </c>
      <c r="H10" t="s">
        <v>103</v>
      </c>
      <c r="I10" t="s">
        <v>104</v>
      </c>
      <c r="J10" t="s">
        <v>108</v>
      </c>
      <c r="K10" t="s">
        <v>99</v>
      </c>
      <c r="L10" t="s">
        <v>105</v>
      </c>
    </row>
    <row r="11" spans="1:17" x14ac:dyDescent="0.3">
      <c r="A11" t="s">
        <v>111</v>
      </c>
      <c r="C11">
        <f>(C5/$B5)*100</f>
        <v>74.496644295302019</v>
      </c>
      <c r="D11">
        <f t="shared" ref="D11:Q11" si="4">(D5/$C5)*100</f>
        <v>7.3458073458073452</v>
      </c>
      <c r="E11">
        <f t="shared" si="4"/>
        <v>7.7616077616077614</v>
      </c>
      <c r="F11">
        <f t="shared" si="4"/>
        <v>8.1774081774081768</v>
      </c>
      <c r="G11">
        <f t="shared" si="4"/>
        <v>17.6022176022176</v>
      </c>
      <c r="H11" s="1">
        <f t="shared" si="4"/>
        <v>45.876645876645874</v>
      </c>
      <c r="I11">
        <f t="shared" si="4"/>
        <v>6.8607068607068609</v>
      </c>
      <c r="J11">
        <f t="shared" si="4"/>
        <v>0.41580041580041582</v>
      </c>
      <c r="K11">
        <f t="shared" si="4"/>
        <v>7.0686070686070686</v>
      </c>
      <c r="L11">
        <f t="shared" si="4"/>
        <v>1.0395010395010396</v>
      </c>
      <c r="M11">
        <f t="shared" si="4"/>
        <v>1.0395010395010396</v>
      </c>
      <c r="N11">
        <f t="shared" si="4"/>
        <v>0.13860013860013859</v>
      </c>
      <c r="O11">
        <f t="shared" si="4"/>
        <v>34.303534303534306</v>
      </c>
      <c r="P11">
        <f t="shared" si="4"/>
        <v>6.9300069300069295E-2</v>
      </c>
      <c r="Q11">
        <f t="shared" si="4"/>
        <v>6.9300069300069295E-2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17ABD-EB25-4706-A4EE-91CFFBCFDFD8}">
  <dimension ref="A1:S42"/>
  <sheetViews>
    <sheetView topLeftCell="A13" workbookViewId="0">
      <selection activeCell="I26" sqref="I26"/>
    </sheetView>
  </sheetViews>
  <sheetFormatPr defaultRowHeight="14.4" x14ac:dyDescent="0.3"/>
  <cols>
    <col min="1" max="1" width="20" customWidth="1"/>
    <col min="2" max="2" width="15.77734375" customWidth="1"/>
    <col min="3" max="3" width="12.6640625" customWidth="1"/>
    <col min="4" max="4" width="13.21875" customWidth="1"/>
    <col min="6" max="6" width="10.44140625" customWidth="1"/>
    <col min="17" max="17" width="14" customWidth="1"/>
  </cols>
  <sheetData>
    <row r="1" spans="1:19" x14ac:dyDescent="0.3">
      <c r="A1" t="s">
        <v>89</v>
      </c>
      <c r="B1" t="s">
        <v>76</v>
      </c>
      <c r="C1" t="s">
        <v>114</v>
      </c>
      <c r="D1" t="s">
        <v>131</v>
      </c>
      <c r="E1" t="s">
        <v>133</v>
      </c>
      <c r="F1" t="s">
        <v>21</v>
      </c>
      <c r="G1" t="s">
        <v>244</v>
      </c>
      <c r="H1" t="s">
        <v>135</v>
      </c>
      <c r="I1" t="s">
        <v>27</v>
      </c>
      <c r="J1" t="s">
        <v>28</v>
      </c>
      <c r="K1" t="s">
        <v>31</v>
      </c>
      <c r="L1" t="s">
        <v>23</v>
      </c>
      <c r="M1" t="s">
        <v>29</v>
      </c>
      <c r="O1" t="s">
        <v>24</v>
      </c>
      <c r="P1" t="s">
        <v>25</v>
      </c>
      <c r="Q1" t="s">
        <v>26</v>
      </c>
      <c r="R1" t="s">
        <v>134</v>
      </c>
      <c r="S1" t="s">
        <v>30</v>
      </c>
    </row>
    <row r="2" spans="1:19" x14ac:dyDescent="0.3">
      <c r="A2" t="s">
        <v>115</v>
      </c>
      <c r="B2" t="s">
        <v>77</v>
      </c>
      <c r="C2">
        <v>73716234</v>
      </c>
      <c r="D2">
        <v>22497295</v>
      </c>
      <c r="E2">
        <v>3671655</v>
      </c>
      <c r="F2">
        <v>5081688</v>
      </c>
      <c r="G2">
        <v>2276993</v>
      </c>
      <c r="H2">
        <v>2508983</v>
      </c>
      <c r="I2">
        <v>4332040</v>
      </c>
      <c r="J2">
        <v>926545</v>
      </c>
      <c r="K2">
        <v>38420</v>
      </c>
      <c r="L2">
        <v>1453835</v>
      </c>
      <c r="M2">
        <v>3332251</v>
      </c>
      <c r="O2">
        <v>3332251</v>
      </c>
      <c r="P2">
        <v>757593</v>
      </c>
      <c r="Q2">
        <v>12092459</v>
      </c>
      <c r="R2">
        <v>5182</v>
      </c>
      <c r="S2">
        <v>5182</v>
      </c>
    </row>
    <row r="3" spans="1:19" x14ac:dyDescent="0.3">
      <c r="A3" t="s">
        <v>116</v>
      </c>
      <c r="B3" t="s">
        <v>77</v>
      </c>
      <c r="C3">
        <v>72157705</v>
      </c>
      <c r="D3">
        <v>21583324</v>
      </c>
      <c r="E3">
        <v>3491120</v>
      </c>
      <c r="F3">
        <v>4783624</v>
      </c>
      <c r="G3">
        <v>2198393</v>
      </c>
      <c r="H3">
        <v>2425693</v>
      </c>
      <c r="I3">
        <v>4215199</v>
      </c>
      <c r="J3">
        <v>904053</v>
      </c>
      <c r="K3">
        <v>37355</v>
      </c>
      <c r="L3">
        <v>1407323</v>
      </c>
      <c r="M3">
        <v>3058415</v>
      </c>
      <c r="O3">
        <v>3058415</v>
      </c>
      <c r="P3">
        <v>698030</v>
      </c>
      <c r="Q3">
        <v>11490512</v>
      </c>
      <c r="R3">
        <v>4973</v>
      </c>
      <c r="S3">
        <v>4973</v>
      </c>
    </row>
    <row r="4" spans="1:19" x14ac:dyDescent="0.3">
      <c r="A4" t="s">
        <v>117</v>
      </c>
      <c r="B4" t="s">
        <v>77</v>
      </c>
      <c r="C4">
        <v>71521332</v>
      </c>
      <c r="D4">
        <v>21250540</v>
      </c>
      <c r="E4">
        <v>3418502</v>
      </c>
      <c r="F4">
        <v>4709895</v>
      </c>
      <c r="G4">
        <v>2167027</v>
      </c>
      <c r="H4">
        <v>2392176</v>
      </c>
      <c r="I4">
        <v>4162306</v>
      </c>
      <c r="J4">
        <v>893254</v>
      </c>
      <c r="K4">
        <v>37255</v>
      </c>
      <c r="L4">
        <v>1387874</v>
      </c>
      <c r="M4">
        <v>2980042</v>
      </c>
      <c r="O4">
        <v>2980042</v>
      </c>
      <c r="P4">
        <v>677054</v>
      </c>
      <c r="Q4">
        <v>11292650</v>
      </c>
      <c r="R4">
        <v>4893</v>
      </c>
      <c r="S4">
        <v>4893</v>
      </c>
    </row>
    <row r="5" spans="1:19" x14ac:dyDescent="0.3">
      <c r="A5" t="s">
        <v>118</v>
      </c>
      <c r="B5" t="s">
        <v>77</v>
      </c>
      <c r="C5">
        <v>71219641</v>
      </c>
      <c r="D5">
        <v>21065245</v>
      </c>
      <c r="E5">
        <v>3380366</v>
      </c>
      <c r="F5">
        <v>4646511</v>
      </c>
      <c r="G5">
        <v>2150411</v>
      </c>
      <c r="H5">
        <v>2377237</v>
      </c>
      <c r="I5">
        <v>4144439</v>
      </c>
      <c r="J5">
        <v>888812</v>
      </c>
      <c r="K5">
        <v>36656</v>
      </c>
      <c r="L5">
        <v>1381083</v>
      </c>
      <c r="M5">
        <v>2931409</v>
      </c>
      <c r="O5">
        <v>2931409</v>
      </c>
      <c r="P5">
        <v>665864</v>
      </c>
      <c r="Q5">
        <v>11164684</v>
      </c>
      <c r="R5">
        <v>4804</v>
      </c>
      <c r="S5">
        <v>4804</v>
      </c>
    </row>
    <row r="6" spans="1:19" x14ac:dyDescent="0.3">
      <c r="A6" t="s">
        <v>119</v>
      </c>
      <c r="B6" t="s">
        <v>77</v>
      </c>
      <c r="C6">
        <v>71572665</v>
      </c>
      <c r="D6">
        <v>21267478</v>
      </c>
      <c r="E6">
        <v>3423701</v>
      </c>
      <c r="F6">
        <v>4700286</v>
      </c>
      <c r="G6">
        <v>2164879</v>
      </c>
      <c r="H6">
        <v>2398205</v>
      </c>
      <c r="I6">
        <v>4170181</v>
      </c>
      <c r="J6">
        <v>894086</v>
      </c>
      <c r="K6">
        <v>36870</v>
      </c>
      <c r="L6">
        <v>1393603</v>
      </c>
      <c r="M6">
        <v>2983546</v>
      </c>
      <c r="O6">
        <v>2983546</v>
      </c>
      <c r="P6">
        <v>679173</v>
      </c>
      <c r="Q6">
        <v>11295301</v>
      </c>
      <c r="R6">
        <v>4898</v>
      </c>
      <c r="S6">
        <v>4898</v>
      </c>
    </row>
    <row r="7" spans="1:19" x14ac:dyDescent="0.3">
      <c r="A7" t="s">
        <v>120</v>
      </c>
      <c r="B7" t="s">
        <v>77</v>
      </c>
      <c r="C7">
        <v>72805256</v>
      </c>
      <c r="D7">
        <v>21988895</v>
      </c>
      <c r="E7">
        <v>3573670</v>
      </c>
      <c r="F7">
        <v>4950203</v>
      </c>
      <c r="G7">
        <v>2232247</v>
      </c>
      <c r="H7">
        <v>2458042</v>
      </c>
      <c r="I7">
        <v>4266062</v>
      </c>
      <c r="J7">
        <v>913340</v>
      </c>
      <c r="K7">
        <v>37875</v>
      </c>
      <c r="L7">
        <v>1431058</v>
      </c>
      <c r="M7">
        <v>3198341</v>
      </c>
      <c r="O7">
        <v>3198341</v>
      </c>
      <c r="P7">
        <v>733572</v>
      </c>
      <c r="Q7">
        <v>11760249</v>
      </c>
      <c r="R7">
        <v>5049</v>
      </c>
      <c r="S7">
        <v>5049</v>
      </c>
    </row>
    <row r="8" spans="1:19" x14ac:dyDescent="0.3">
      <c r="A8" t="s">
        <v>121</v>
      </c>
      <c r="B8" t="s">
        <v>77</v>
      </c>
      <c r="C8">
        <v>74045710</v>
      </c>
      <c r="D8">
        <v>22741986</v>
      </c>
      <c r="E8">
        <v>3717454</v>
      </c>
      <c r="F8">
        <v>5195081</v>
      </c>
      <c r="G8">
        <v>2293607</v>
      </c>
      <c r="H8">
        <v>2520320</v>
      </c>
      <c r="I8">
        <v>4354509</v>
      </c>
      <c r="J8">
        <v>929853</v>
      </c>
      <c r="K8">
        <v>38620</v>
      </c>
      <c r="L8">
        <v>1464780</v>
      </c>
      <c r="M8">
        <v>3453737</v>
      </c>
      <c r="O8">
        <v>3453737</v>
      </c>
      <c r="P8">
        <v>789610</v>
      </c>
      <c r="Q8">
        <v>12279268</v>
      </c>
      <c r="R8">
        <v>5193</v>
      </c>
      <c r="S8">
        <v>5193</v>
      </c>
    </row>
    <row r="9" spans="1:19" x14ac:dyDescent="0.3">
      <c r="A9" t="s">
        <v>122</v>
      </c>
      <c r="B9" t="s">
        <v>77</v>
      </c>
      <c r="C9">
        <v>71666734</v>
      </c>
      <c r="D9">
        <v>21338862</v>
      </c>
      <c r="E9">
        <v>3436687</v>
      </c>
      <c r="F9">
        <v>4740970</v>
      </c>
      <c r="G9">
        <v>2175324</v>
      </c>
      <c r="H9">
        <v>2400861</v>
      </c>
      <c r="I9">
        <v>4175665</v>
      </c>
      <c r="J9">
        <v>896184</v>
      </c>
      <c r="K9">
        <v>37248</v>
      </c>
      <c r="L9">
        <v>1392186</v>
      </c>
      <c r="M9">
        <v>3019332</v>
      </c>
      <c r="O9">
        <v>3019332</v>
      </c>
      <c r="P9">
        <v>686784</v>
      </c>
      <c r="Q9">
        <v>11349386</v>
      </c>
      <c r="R9">
        <v>4909</v>
      </c>
      <c r="S9">
        <v>4909</v>
      </c>
    </row>
    <row r="10" spans="1:19" x14ac:dyDescent="0.3">
      <c r="A10" t="s">
        <v>123</v>
      </c>
      <c r="B10" t="s">
        <v>78</v>
      </c>
      <c r="C10">
        <v>73678309</v>
      </c>
      <c r="D10">
        <v>22481158</v>
      </c>
      <c r="E10">
        <v>3670647</v>
      </c>
      <c r="F10">
        <v>5080213</v>
      </c>
      <c r="G10">
        <v>2277658</v>
      </c>
      <c r="H10">
        <v>2508342</v>
      </c>
      <c r="I10">
        <v>4329275</v>
      </c>
      <c r="J10">
        <v>926763</v>
      </c>
      <c r="K10">
        <v>38588</v>
      </c>
      <c r="L10">
        <v>1453679</v>
      </c>
      <c r="M10">
        <v>3334227</v>
      </c>
      <c r="O10">
        <v>3334227</v>
      </c>
      <c r="P10">
        <v>758476</v>
      </c>
      <c r="Q10">
        <v>12079019</v>
      </c>
      <c r="R10">
        <v>5183</v>
      </c>
      <c r="S10">
        <v>5183</v>
      </c>
    </row>
    <row r="11" spans="1:19" x14ac:dyDescent="0.3">
      <c r="A11" t="s">
        <v>124</v>
      </c>
      <c r="B11" t="s">
        <v>78</v>
      </c>
      <c r="C11">
        <v>72194904</v>
      </c>
      <c r="D11">
        <v>21642369</v>
      </c>
      <c r="E11">
        <v>3497751</v>
      </c>
      <c r="F11">
        <v>4821908</v>
      </c>
      <c r="G11">
        <v>2201398</v>
      </c>
      <c r="H11">
        <v>2428279</v>
      </c>
      <c r="I11">
        <v>4216805</v>
      </c>
      <c r="J11">
        <v>905386</v>
      </c>
      <c r="K11">
        <v>37418</v>
      </c>
      <c r="L11">
        <v>1408979</v>
      </c>
      <c r="M11">
        <v>3089079</v>
      </c>
      <c r="O11">
        <v>3089079</v>
      </c>
      <c r="P11">
        <v>706338</v>
      </c>
      <c r="Q11">
        <v>11543037</v>
      </c>
      <c r="R11">
        <v>4991</v>
      </c>
      <c r="S11">
        <v>4991</v>
      </c>
    </row>
    <row r="12" spans="1:19" x14ac:dyDescent="0.3">
      <c r="A12" t="s">
        <v>125</v>
      </c>
      <c r="B12" t="s">
        <v>78</v>
      </c>
      <c r="C12">
        <v>71737081</v>
      </c>
      <c r="D12">
        <v>21358839</v>
      </c>
      <c r="E12">
        <v>3444763</v>
      </c>
      <c r="F12">
        <v>4737476</v>
      </c>
      <c r="G12">
        <v>2177125</v>
      </c>
      <c r="H12">
        <v>2402641</v>
      </c>
      <c r="I12">
        <v>4173211</v>
      </c>
      <c r="J12">
        <v>896325</v>
      </c>
      <c r="K12">
        <v>37059</v>
      </c>
      <c r="L12">
        <v>1394712</v>
      </c>
      <c r="M12">
        <v>3013969</v>
      </c>
      <c r="O12">
        <v>3013969</v>
      </c>
      <c r="P12">
        <v>685009</v>
      </c>
      <c r="Q12">
        <v>11361600</v>
      </c>
      <c r="R12">
        <v>4904</v>
      </c>
      <c r="S12">
        <v>4904</v>
      </c>
    </row>
    <row r="13" spans="1:19" x14ac:dyDescent="0.3">
      <c r="A13" t="s">
        <v>126</v>
      </c>
      <c r="B13" t="s">
        <v>78</v>
      </c>
      <c r="C13">
        <v>71233461</v>
      </c>
      <c r="D13">
        <v>21093176</v>
      </c>
      <c r="E13">
        <v>3396272</v>
      </c>
      <c r="F13">
        <v>4653730</v>
      </c>
      <c r="G13">
        <v>2156703</v>
      </c>
      <c r="H13">
        <v>2381395</v>
      </c>
      <c r="I13">
        <v>4140195</v>
      </c>
      <c r="J13">
        <v>887753</v>
      </c>
      <c r="K13">
        <v>36783</v>
      </c>
      <c r="L13">
        <v>1379318</v>
      </c>
      <c r="M13">
        <v>2940467</v>
      </c>
      <c r="O13">
        <v>2940467</v>
      </c>
      <c r="P13">
        <v>667317</v>
      </c>
      <c r="Q13">
        <v>11186497</v>
      </c>
      <c r="R13">
        <v>4860</v>
      </c>
      <c r="S13">
        <v>4860</v>
      </c>
    </row>
    <row r="14" spans="1:19" x14ac:dyDescent="0.3">
      <c r="A14" t="s">
        <v>127</v>
      </c>
      <c r="B14" t="s">
        <v>78</v>
      </c>
      <c r="C14">
        <v>71318484</v>
      </c>
      <c r="D14">
        <v>21129812</v>
      </c>
      <c r="E14">
        <v>3400087</v>
      </c>
      <c r="F14">
        <v>4652170</v>
      </c>
      <c r="G14">
        <v>2158641</v>
      </c>
      <c r="H14">
        <v>2385921</v>
      </c>
      <c r="I14">
        <v>4154549</v>
      </c>
      <c r="J14">
        <v>889570</v>
      </c>
      <c r="K14">
        <v>36846</v>
      </c>
      <c r="L14">
        <v>1385039</v>
      </c>
      <c r="M14">
        <v>2940595</v>
      </c>
      <c r="O14">
        <v>2940595</v>
      </c>
      <c r="P14">
        <v>668268</v>
      </c>
      <c r="Q14">
        <v>11198913</v>
      </c>
      <c r="R14">
        <v>4864</v>
      </c>
      <c r="S14">
        <v>4864</v>
      </c>
    </row>
    <row r="15" spans="1:19" x14ac:dyDescent="0.3">
      <c r="A15" t="s">
        <v>128</v>
      </c>
      <c r="B15" t="s">
        <v>78</v>
      </c>
      <c r="C15">
        <v>72822765</v>
      </c>
      <c r="D15">
        <v>22009967</v>
      </c>
      <c r="E15">
        <v>3577683</v>
      </c>
      <c r="F15">
        <v>4941571</v>
      </c>
      <c r="G15">
        <v>2235784</v>
      </c>
      <c r="H15">
        <v>2466625</v>
      </c>
      <c r="I15">
        <v>4269481</v>
      </c>
      <c r="J15">
        <v>914208</v>
      </c>
      <c r="K15">
        <v>38307</v>
      </c>
      <c r="L15">
        <v>1433334</v>
      </c>
      <c r="M15">
        <v>3202628</v>
      </c>
      <c r="O15">
        <v>3202628</v>
      </c>
      <c r="P15">
        <v>730645</v>
      </c>
      <c r="Q15">
        <v>11763056</v>
      </c>
      <c r="R15">
        <v>5054</v>
      </c>
      <c r="S15">
        <v>5054</v>
      </c>
    </row>
    <row r="16" spans="1:19" x14ac:dyDescent="0.3">
      <c r="A16" t="s">
        <v>129</v>
      </c>
      <c r="B16" t="s">
        <v>78</v>
      </c>
      <c r="C16">
        <v>73958261</v>
      </c>
      <c r="D16">
        <v>22702074</v>
      </c>
      <c r="E16">
        <v>3707468</v>
      </c>
      <c r="F16">
        <v>5182106</v>
      </c>
      <c r="G16">
        <v>2292100</v>
      </c>
      <c r="H16">
        <v>2514618</v>
      </c>
      <c r="I16">
        <v>4349404</v>
      </c>
      <c r="J16">
        <v>929631</v>
      </c>
      <c r="K16">
        <v>38562</v>
      </c>
      <c r="L16">
        <v>1461667</v>
      </c>
      <c r="M16">
        <v>3442144</v>
      </c>
      <c r="O16">
        <v>3442144</v>
      </c>
      <c r="P16">
        <v>789697</v>
      </c>
      <c r="Q16">
        <v>12254766</v>
      </c>
      <c r="R16">
        <v>5207</v>
      </c>
      <c r="S16">
        <v>5207</v>
      </c>
    </row>
    <row r="17" spans="1:19" x14ac:dyDescent="0.3">
      <c r="A17" t="s">
        <v>130</v>
      </c>
      <c r="B17" t="s">
        <v>78</v>
      </c>
      <c r="C17">
        <v>71720963</v>
      </c>
      <c r="D17">
        <v>21371084</v>
      </c>
      <c r="E17">
        <v>3445815</v>
      </c>
      <c r="F17">
        <v>4742044</v>
      </c>
      <c r="G17">
        <v>2180400</v>
      </c>
      <c r="H17">
        <v>2401369</v>
      </c>
      <c r="I17">
        <v>4177791</v>
      </c>
      <c r="J17">
        <v>895977</v>
      </c>
      <c r="K17">
        <v>36714</v>
      </c>
      <c r="L17">
        <v>1394587</v>
      </c>
      <c r="M17">
        <v>3006296</v>
      </c>
      <c r="O17">
        <v>3006296</v>
      </c>
      <c r="P17">
        <v>683754</v>
      </c>
      <c r="Q17">
        <v>11372184</v>
      </c>
      <c r="R17">
        <v>4912</v>
      </c>
      <c r="S17">
        <v>4912</v>
      </c>
    </row>
    <row r="19" spans="1:19" x14ac:dyDescent="0.3">
      <c r="D19" t="s">
        <v>132</v>
      </c>
      <c r="E19" t="s">
        <v>133</v>
      </c>
      <c r="F19" t="s">
        <v>21</v>
      </c>
      <c r="G19" t="s">
        <v>244</v>
      </c>
      <c r="H19" t="s">
        <v>135</v>
      </c>
      <c r="I19" t="s">
        <v>27</v>
      </c>
      <c r="J19" t="s">
        <v>28</v>
      </c>
      <c r="K19" t="s">
        <v>31</v>
      </c>
      <c r="L19" t="s">
        <v>23</v>
      </c>
      <c r="M19" t="s">
        <v>29</v>
      </c>
    </row>
    <row r="20" spans="1:19" x14ac:dyDescent="0.3">
      <c r="B20" t="s">
        <v>115</v>
      </c>
      <c r="C20" t="s">
        <v>77</v>
      </c>
      <c r="D20">
        <f>(D2/$C2)*100</f>
        <v>30.518779621867282</v>
      </c>
      <c r="E20">
        <f t="shared" ref="E20:S20" si="0">(E2/$D2)*100</f>
        <v>16.320428744877997</v>
      </c>
      <c r="F20">
        <f t="shared" si="0"/>
        <v>22.587995579024057</v>
      </c>
      <c r="G20">
        <f t="shared" ref="G20:G35" si="1">(G2/$D2)*100</f>
        <v>10.121185680322901</v>
      </c>
      <c r="H20">
        <f t="shared" si="0"/>
        <v>11.152376319019687</v>
      </c>
      <c r="I20">
        <f t="shared" ref="I20:K35" si="2">(I2/$D2)*100</f>
        <v>19.255826089314294</v>
      </c>
      <c r="J20">
        <f t="shared" si="2"/>
        <v>4.1184729097431489</v>
      </c>
      <c r="K20">
        <f t="shared" si="2"/>
        <v>0.17077608663619337</v>
      </c>
      <c r="L20">
        <f t="shared" si="0"/>
        <v>6.4622657968435764</v>
      </c>
      <c r="M20">
        <f t="shared" ref="M20:M35" si="3">(M2/$D2)*100</f>
        <v>14.811785150170277</v>
      </c>
      <c r="O20">
        <f t="shared" si="0"/>
        <v>14.811785150170277</v>
      </c>
      <c r="P20">
        <f t="shared" si="0"/>
        <v>3.3674848465115472</v>
      </c>
      <c r="Q20">
        <f t="shared" si="0"/>
        <v>53.750724253738056</v>
      </c>
      <c r="R20">
        <f t="shared" si="0"/>
        <v>2.3033880295386625E-2</v>
      </c>
      <c r="S20">
        <f t="shared" si="0"/>
        <v>2.3033880295386625E-2</v>
      </c>
    </row>
    <row r="21" spans="1:19" x14ac:dyDescent="0.3">
      <c r="B21" t="s">
        <v>116</v>
      </c>
      <c r="C21" t="s">
        <v>77</v>
      </c>
      <c r="D21">
        <f t="shared" ref="D21:D35" si="4">(D3/$C3)*100</f>
        <v>29.911322706286182</v>
      </c>
      <c r="E21">
        <f t="shared" ref="E21:S35" si="5">(E3/$D3)*100</f>
        <v>16.1750803537027</v>
      </c>
      <c r="F21">
        <f t="shared" si="5"/>
        <v>22.16351846453308</v>
      </c>
      <c r="G21">
        <f t="shared" si="1"/>
        <v>10.185609037792325</v>
      </c>
      <c r="H21">
        <f t="shared" si="5"/>
        <v>11.238736906326384</v>
      </c>
      <c r="I21">
        <f t="shared" si="2"/>
        <v>19.529887982036502</v>
      </c>
      <c r="J21">
        <f t="shared" si="2"/>
        <v>4.1886643595768653</v>
      </c>
      <c r="K21">
        <f t="shared" si="2"/>
        <v>0.17307343391592508</v>
      </c>
      <c r="L21">
        <f t="shared" si="5"/>
        <v>6.5204182636557739</v>
      </c>
      <c r="M21">
        <f t="shared" si="3"/>
        <v>14.170268675946298</v>
      </c>
      <c r="O21">
        <f t="shared" si="5"/>
        <v>14.170268675946298</v>
      </c>
      <c r="P21">
        <f t="shared" si="5"/>
        <v>3.2341172286530098</v>
      </c>
      <c r="Q21">
        <f t="shared" si="5"/>
        <v>53.23791645809515</v>
      </c>
      <c r="R21">
        <f t="shared" si="5"/>
        <v>2.3040936604574902E-2</v>
      </c>
      <c r="S21">
        <f t="shared" si="5"/>
        <v>2.3040936604574902E-2</v>
      </c>
    </row>
    <row r="22" spans="1:19" x14ac:dyDescent="0.3">
      <c r="B22" t="s">
        <v>117</v>
      </c>
      <c r="C22" t="s">
        <v>77</v>
      </c>
      <c r="D22">
        <f t="shared" si="4"/>
        <v>29.71217034940009</v>
      </c>
      <c r="E22">
        <f t="shared" si="5"/>
        <v>16.086659444889399</v>
      </c>
      <c r="F22">
        <f t="shared" si="5"/>
        <v>22.163648547283977</v>
      </c>
      <c r="G22">
        <f t="shared" si="1"/>
        <v>10.197514980795782</v>
      </c>
      <c r="H22">
        <f t="shared" si="5"/>
        <v>11.257012762969788</v>
      </c>
      <c r="I22">
        <f t="shared" si="2"/>
        <v>19.586824617162669</v>
      </c>
      <c r="J22">
        <f t="shared" si="2"/>
        <v>4.2034414184298372</v>
      </c>
      <c r="K22">
        <f t="shared" si="2"/>
        <v>0.17531319204123755</v>
      </c>
      <c r="L22">
        <f t="shared" si="5"/>
        <v>6.5310058003231921</v>
      </c>
      <c r="M22">
        <f t="shared" si="3"/>
        <v>14.023370700226911</v>
      </c>
      <c r="O22">
        <f t="shared" si="5"/>
        <v>14.023370700226911</v>
      </c>
      <c r="P22">
        <f t="shared" si="5"/>
        <v>3.186055507295344</v>
      </c>
      <c r="Q22">
        <f t="shared" si="5"/>
        <v>53.140531958246704</v>
      </c>
      <c r="R22">
        <f t="shared" si="5"/>
        <v>2.3025297239505443E-2</v>
      </c>
      <c r="S22">
        <f t="shared" si="5"/>
        <v>2.3025297239505443E-2</v>
      </c>
    </row>
    <row r="23" spans="1:19" x14ac:dyDescent="0.3">
      <c r="B23" t="s">
        <v>118</v>
      </c>
      <c r="C23" t="s">
        <v>77</v>
      </c>
      <c r="D23">
        <f t="shared" si="4"/>
        <v>29.577859006618695</v>
      </c>
      <c r="E23">
        <f t="shared" si="5"/>
        <v>16.047124066204784</v>
      </c>
      <c r="F23">
        <f t="shared" si="5"/>
        <v>22.057711647787624</v>
      </c>
      <c r="G23">
        <f t="shared" si="1"/>
        <v>10.208336053058011</v>
      </c>
      <c r="H23">
        <f t="shared" si="5"/>
        <v>11.285114414762324</v>
      </c>
      <c r="I23">
        <f t="shared" si="2"/>
        <v>19.674297640497414</v>
      </c>
      <c r="J23">
        <f t="shared" si="2"/>
        <v>4.219329041746251</v>
      </c>
      <c r="K23">
        <f t="shared" si="2"/>
        <v>0.17401174303930478</v>
      </c>
      <c r="L23">
        <f t="shared" si="5"/>
        <v>6.5562161750314321</v>
      </c>
      <c r="M23">
        <f t="shared" si="3"/>
        <v>13.915855239281575</v>
      </c>
      <c r="O23">
        <f t="shared" si="5"/>
        <v>13.915855239281575</v>
      </c>
      <c r="P23">
        <f t="shared" si="5"/>
        <v>3.1609601502379867</v>
      </c>
      <c r="Q23">
        <f t="shared" si="5"/>
        <v>53.000494416276666</v>
      </c>
      <c r="R23">
        <f t="shared" si="5"/>
        <v>2.2805336467722068E-2</v>
      </c>
      <c r="S23">
        <f t="shared" si="5"/>
        <v>2.2805336467722068E-2</v>
      </c>
    </row>
    <row r="24" spans="1:19" x14ac:dyDescent="0.3">
      <c r="B24" t="s">
        <v>119</v>
      </c>
      <c r="C24" t="s">
        <v>77</v>
      </c>
      <c r="D24">
        <f t="shared" si="4"/>
        <v>29.714525789978619</v>
      </c>
      <c r="E24">
        <f t="shared" si="5"/>
        <v>16.098293366049326</v>
      </c>
      <c r="F24">
        <f t="shared" si="5"/>
        <v>22.1008151507198</v>
      </c>
      <c r="G24">
        <f t="shared" si="1"/>
        <v>10.179293473349309</v>
      </c>
      <c r="H24">
        <f t="shared" si="5"/>
        <v>11.276395819005902</v>
      </c>
      <c r="I24">
        <f t="shared" si="2"/>
        <v>19.608253503306784</v>
      </c>
      <c r="J24">
        <f t="shared" si="2"/>
        <v>4.2040057594041</v>
      </c>
      <c r="K24">
        <f t="shared" si="2"/>
        <v>0.17336329206500178</v>
      </c>
      <c r="L24">
        <f t="shared" si="5"/>
        <v>6.5527421728142858</v>
      </c>
      <c r="M24">
        <f t="shared" si="3"/>
        <v>14.028677965483261</v>
      </c>
      <c r="O24">
        <f t="shared" si="5"/>
        <v>14.028677965483261</v>
      </c>
      <c r="P24">
        <f t="shared" si="5"/>
        <v>3.1934816154505956</v>
      </c>
      <c r="Q24">
        <f t="shared" si="5"/>
        <v>53.110674429756074</v>
      </c>
      <c r="R24">
        <f t="shared" si="5"/>
        <v>2.3030469339147784E-2</v>
      </c>
      <c r="S24">
        <f t="shared" si="5"/>
        <v>2.3030469339147784E-2</v>
      </c>
    </row>
    <row r="25" spans="1:19" x14ac:dyDescent="0.3">
      <c r="B25" t="s">
        <v>120</v>
      </c>
      <c r="C25" t="s">
        <v>77</v>
      </c>
      <c r="D25">
        <f t="shared" si="4"/>
        <v>30.202345555930744</v>
      </c>
      <c r="E25">
        <f t="shared" si="5"/>
        <v>16.252158191669022</v>
      </c>
      <c r="F25">
        <f t="shared" si="5"/>
        <v>22.512286315433315</v>
      </c>
      <c r="G25">
        <f t="shared" si="1"/>
        <v>10.151701574817652</v>
      </c>
      <c r="H25">
        <f t="shared" si="5"/>
        <v>11.178560814447474</v>
      </c>
      <c r="I25">
        <f t="shared" si="2"/>
        <v>19.400983996694695</v>
      </c>
      <c r="J25">
        <f t="shared" si="2"/>
        <v>4.1536420997962837</v>
      </c>
      <c r="K25">
        <f t="shared" si="2"/>
        <v>0.17224603601044983</v>
      </c>
      <c r="L25">
        <f t="shared" si="5"/>
        <v>6.5080941993674539</v>
      </c>
      <c r="M25">
        <f t="shared" si="3"/>
        <v>14.545255684744504</v>
      </c>
      <c r="O25">
        <f t="shared" si="5"/>
        <v>14.545255684744504</v>
      </c>
      <c r="P25">
        <f t="shared" si="5"/>
        <v>3.3361021552015231</v>
      </c>
      <c r="Q25">
        <f t="shared" si="5"/>
        <v>53.482673867877395</v>
      </c>
      <c r="R25">
        <f t="shared" si="5"/>
        <v>2.2961590384600956E-2</v>
      </c>
      <c r="S25">
        <f t="shared" si="5"/>
        <v>2.2961590384600956E-2</v>
      </c>
    </row>
    <row r="26" spans="1:19" x14ac:dyDescent="0.3">
      <c r="B26" t="s">
        <v>121</v>
      </c>
      <c r="C26" t="s">
        <v>77</v>
      </c>
      <c r="D26">
        <f t="shared" si="4"/>
        <v>30.713441737542929</v>
      </c>
      <c r="E26">
        <f t="shared" si="5"/>
        <v>16.34621532174015</v>
      </c>
      <c r="F26">
        <f t="shared" si="5"/>
        <v>22.843567839677679</v>
      </c>
      <c r="G26">
        <f t="shared" si="1"/>
        <v>10.085341711141673</v>
      </c>
      <c r="H26">
        <f t="shared" si="5"/>
        <v>11.082233539322379</v>
      </c>
      <c r="I26">
        <f t="shared" si="2"/>
        <v>19.147443851209829</v>
      </c>
      <c r="J26">
        <f t="shared" si="2"/>
        <v>4.0887062370014648</v>
      </c>
      <c r="K26">
        <f t="shared" si="2"/>
        <v>0.16981806250342427</v>
      </c>
      <c r="L26">
        <f t="shared" si="5"/>
        <v>6.440862288808022</v>
      </c>
      <c r="M26">
        <f t="shared" si="3"/>
        <v>15.186611230874911</v>
      </c>
      <c r="O26">
        <f t="shared" si="5"/>
        <v>15.186611230874911</v>
      </c>
      <c r="P26">
        <f t="shared" si="5"/>
        <v>3.4720362592783238</v>
      </c>
      <c r="Q26">
        <f t="shared" si="5"/>
        <v>53.993824461944527</v>
      </c>
      <c r="R26">
        <f t="shared" si="5"/>
        <v>2.2834417363549516E-2</v>
      </c>
      <c r="S26">
        <f t="shared" si="5"/>
        <v>2.2834417363549516E-2</v>
      </c>
    </row>
    <row r="27" spans="1:19" x14ac:dyDescent="0.3">
      <c r="B27" t="s">
        <v>122</v>
      </c>
      <c r="C27" t="s">
        <v>77</v>
      </c>
      <c r="D27">
        <f t="shared" si="4"/>
        <v>29.775128304298061</v>
      </c>
      <c r="E27">
        <f t="shared" si="5"/>
        <v>16.105296524247638</v>
      </c>
      <c r="F27">
        <f t="shared" si="5"/>
        <v>22.217539060892751</v>
      </c>
      <c r="G27">
        <f t="shared" si="1"/>
        <v>10.194189362113125</v>
      </c>
      <c r="H27">
        <f t="shared" si="5"/>
        <v>11.251120139396374</v>
      </c>
      <c r="I27">
        <f t="shared" si="2"/>
        <v>19.568358425111892</v>
      </c>
      <c r="J27">
        <f t="shared" si="2"/>
        <v>4.1997741022928023</v>
      </c>
      <c r="K27">
        <f t="shared" si="2"/>
        <v>0.17455476304219036</v>
      </c>
      <c r="L27">
        <f t="shared" si="5"/>
        <v>6.5241810926936967</v>
      </c>
      <c r="M27">
        <f t="shared" si="3"/>
        <v>14.149451831123891</v>
      </c>
      <c r="O27">
        <f t="shared" si="5"/>
        <v>14.149451831123891</v>
      </c>
      <c r="P27">
        <f t="shared" si="5"/>
        <v>3.2184659144428598</v>
      </c>
      <c r="Q27">
        <f t="shared" si="5"/>
        <v>53.186463270628025</v>
      </c>
      <c r="R27">
        <f t="shared" si="5"/>
        <v>2.3004975616787812E-2</v>
      </c>
      <c r="S27">
        <f t="shared" si="5"/>
        <v>2.3004975616787812E-2</v>
      </c>
    </row>
    <row r="28" spans="1:19" x14ac:dyDescent="0.3">
      <c r="B28" t="s">
        <v>123</v>
      </c>
      <c r="C28" t="s">
        <v>78</v>
      </c>
      <c r="D28">
        <f t="shared" si="4"/>
        <v>30.512586818462406</v>
      </c>
      <c r="E28">
        <f t="shared" si="5"/>
        <v>16.327659811829978</v>
      </c>
      <c r="F28">
        <f t="shared" si="5"/>
        <v>22.597648217231516</v>
      </c>
      <c r="G28">
        <f t="shared" si="1"/>
        <v>10.131408711241654</v>
      </c>
      <c r="H28">
        <f t="shared" si="5"/>
        <v>11.157530230426742</v>
      </c>
      <c r="I28">
        <f t="shared" si="2"/>
        <v>19.257348754009914</v>
      </c>
      <c r="J28">
        <f t="shared" si="2"/>
        <v>4.1223988550767716</v>
      </c>
      <c r="K28">
        <f t="shared" si="2"/>
        <v>0.17164596236546178</v>
      </c>
      <c r="L28">
        <f t="shared" si="5"/>
        <v>6.466210503925109</v>
      </c>
      <c r="M28">
        <f t="shared" si="3"/>
        <v>14.831206648696654</v>
      </c>
      <c r="O28">
        <f t="shared" si="5"/>
        <v>14.831206648696654</v>
      </c>
      <c r="P28">
        <f t="shared" si="5"/>
        <v>3.3738297644632009</v>
      </c>
      <c r="Q28">
        <f t="shared" si="5"/>
        <v>53.729523185593905</v>
      </c>
      <c r="R28">
        <f t="shared" si="5"/>
        <v>2.3054862209500062E-2</v>
      </c>
      <c r="S28">
        <f t="shared" si="5"/>
        <v>2.3054862209500062E-2</v>
      </c>
    </row>
    <row r="29" spans="1:19" x14ac:dyDescent="0.3">
      <c r="B29" t="s">
        <v>124</v>
      </c>
      <c r="C29" t="s">
        <v>78</v>
      </c>
      <c r="D29">
        <f t="shared" si="4"/>
        <v>29.977696209693693</v>
      </c>
      <c r="E29">
        <f t="shared" si="5"/>
        <v>16.16159025844167</v>
      </c>
      <c r="F29">
        <f t="shared" si="5"/>
        <v>22.279945416326651</v>
      </c>
      <c r="G29">
        <f t="shared" si="1"/>
        <v>10.171705324865314</v>
      </c>
      <c r="H29">
        <f t="shared" si="5"/>
        <v>11.220024018627536</v>
      </c>
      <c r="I29">
        <f t="shared" si="2"/>
        <v>19.484026910362722</v>
      </c>
      <c r="J29">
        <f t="shared" si="2"/>
        <v>4.1833960043838081</v>
      </c>
      <c r="K29">
        <f t="shared" si="2"/>
        <v>0.17289234833765194</v>
      </c>
      <c r="L29">
        <f t="shared" si="5"/>
        <v>6.5102808292382406</v>
      </c>
      <c r="M29">
        <f t="shared" si="3"/>
        <v>14.273294203605898</v>
      </c>
      <c r="O29">
        <f t="shared" si="5"/>
        <v>14.273294203605898</v>
      </c>
      <c r="P29">
        <f t="shared" si="5"/>
        <v>3.2636815313517662</v>
      </c>
      <c r="Q29">
        <f t="shared" si="5"/>
        <v>53.335367306601235</v>
      </c>
      <c r="R29">
        <f t="shared" si="5"/>
        <v>2.3061246206457341E-2</v>
      </c>
      <c r="S29">
        <f t="shared" si="5"/>
        <v>2.3061246206457341E-2</v>
      </c>
    </row>
    <row r="30" spans="1:19" x14ac:dyDescent="0.3">
      <c r="B30" t="s">
        <v>125</v>
      </c>
      <c r="C30" t="s">
        <v>78</v>
      </c>
      <c r="D30">
        <f t="shared" si="4"/>
        <v>29.773777664580471</v>
      </c>
      <c r="E30">
        <f t="shared" si="5"/>
        <v>16.128044225624809</v>
      </c>
      <c r="F30">
        <f t="shared" si="5"/>
        <v>22.180400348539546</v>
      </c>
      <c r="G30">
        <f t="shared" si="1"/>
        <v>10.193086805888653</v>
      </c>
      <c r="H30">
        <f t="shared" si="5"/>
        <v>11.248930712011079</v>
      </c>
      <c r="I30">
        <f t="shared" si="2"/>
        <v>19.538566679584036</v>
      </c>
      <c r="J30">
        <f t="shared" si="2"/>
        <v>4.196506186501991</v>
      </c>
      <c r="K30">
        <f t="shared" si="2"/>
        <v>0.17350662177845902</v>
      </c>
      <c r="L30">
        <f t="shared" si="5"/>
        <v>6.5299054878404208</v>
      </c>
      <c r="M30">
        <f t="shared" si="3"/>
        <v>14.111108754553559</v>
      </c>
      <c r="O30">
        <f t="shared" si="5"/>
        <v>14.111108754553559</v>
      </c>
      <c r="P30">
        <f t="shared" si="5"/>
        <v>3.2071452947419101</v>
      </c>
      <c r="Q30">
        <f t="shared" si="5"/>
        <v>53.19390253374727</v>
      </c>
      <c r="R30">
        <f t="shared" si="5"/>
        <v>2.2960049467108209E-2</v>
      </c>
      <c r="S30">
        <f t="shared" si="5"/>
        <v>2.2960049467108209E-2</v>
      </c>
    </row>
    <row r="31" spans="1:19" x14ac:dyDescent="0.3">
      <c r="B31" t="s">
        <v>126</v>
      </c>
      <c r="C31" t="s">
        <v>78</v>
      </c>
      <c r="D31">
        <f t="shared" si="4"/>
        <v>29.611331113056544</v>
      </c>
      <c r="E31">
        <f t="shared" si="5"/>
        <v>16.101283182769631</v>
      </c>
      <c r="F31">
        <f t="shared" si="5"/>
        <v>22.062727775087073</v>
      </c>
      <c r="G31">
        <f t="shared" si="1"/>
        <v>10.224648009384646</v>
      </c>
      <c r="H31">
        <f t="shared" si="5"/>
        <v>11.28988351493393</v>
      </c>
      <c r="I31">
        <f t="shared" si="2"/>
        <v>19.628125228746963</v>
      </c>
      <c r="J31">
        <f t="shared" si="2"/>
        <v>4.2087213419164566</v>
      </c>
      <c r="K31">
        <f t="shared" si="2"/>
        <v>0.17438341196223842</v>
      </c>
      <c r="L31">
        <f t="shared" si="5"/>
        <v>6.5391669798801271</v>
      </c>
      <c r="M31">
        <f t="shared" si="3"/>
        <v>13.940371047015395</v>
      </c>
      <c r="O31">
        <f t="shared" si="5"/>
        <v>13.940371047015395</v>
      </c>
      <c r="P31">
        <f t="shared" si="5"/>
        <v>3.1636629780171557</v>
      </c>
      <c r="Q31">
        <f t="shared" si="5"/>
        <v>53.033725219947911</v>
      </c>
      <c r="R31">
        <f t="shared" si="5"/>
        <v>2.3040626978127903E-2</v>
      </c>
      <c r="S31">
        <f t="shared" si="5"/>
        <v>2.3040626978127903E-2</v>
      </c>
    </row>
    <row r="32" spans="1:19" x14ac:dyDescent="0.3">
      <c r="B32" t="s">
        <v>127</v>
      </c>
      <c r="C32" t="s">
        <v>78</v>
      </c>
      <c r="D32">
        <f t="shared" si="4"/>
        <v>29.62739925879524</v>
      </c>
      <c r="E32">
        <f t="shared" si="5"/>
        <v>16.091420974308715</v>
      </c>
      <c r="F32">
        <f t="shared" si="5"/>
        <v>22.017091302090147</v>
      </c>
      <c r="G32">
        <f t="shared" si="1"/>
        <v>10.216091842180139</v>
      </c>
      <c r="H32">
        <f t="shared" si="5"/>
        <v>11.291728482960472</v>
      </c>
      <c r="I32">
        <f t="shared" si="2"/>
        <v>19.662025388583675</v>
      </c>
      <c r="J32">
        <f t="shared" si="2"/>
        <v>4.2100232600271124</v>
      </c>
      <c r="K32">
        <f t="shared" si="2"/>
        <v>0.17437921359641062</v>
      </c>
      <c r="L32">
        <f t="shared" si="5"/>
        <v>6.5549045112185569</v>
      </c>
      <c r="M32">
        <f t="shared" si="3"/>
        <v>13.91680626405952</v>
      </c>
      <c r="O32">
        <f t="shared" si="5"/>
        <v>13.91680626405952</v>
      </c>
      <c r="P32">
        <f t="shared" si="5"/>
        <v>3.1626783995995797</v>
      </c>
      <c r="Q32">
        <f t="shared" si="5"/>
        <v>53.000533085670618</v>
      </c>
      <c r="R32">
        <f t="shared" si="5"/>
        <v>2.3019608503852283E-2</v>
      </c>
      <c r="S32">
        <f t="shared" si="5"/>
        <v>2.3019608503852283E-2</v>
      </c>
    </row>
    <row r="33" spans="1:19" x14ac:dyDescent="0.3">
      <c r="B33" t="s">
        <v>128</v>
      </c>
      <c r="C33" t="s">
        <v>78</v>
      </c>
      <c r="D33">
        <f t="shared" si="4"/>
        <v>30.224019920144478</v>
      </c>
      <c r="E33">
        <f t="shared" si="5"/>
        <v>16.25483127712095</v>
      </c>
      <c r="F33">
        <f t="shared" si="5"/>
        <v>22.451514806905433</v>
      </c>
      <c r="G33">
        <f t="shared" si="1"/>
        <v>10.158052485948753</v>
      </c>
      <c r="H33">
        <f t="shared" si="5"/>
        <v>11.206854603643885</v>
      </c>
      <c r="I33">
        <f t="shared" si="2"/>
        <v>19.397943667975511</v>
      </c>
      <c r="J33">
        <f t="shared" si="2"/>
        <v>4.1536091353521796</v>
      </c>
      <c r="K33">
        <f t="shared" si="2"/>
        <v>0.17404387748514116</v>
      </c>
      <c r="L33">
        <f t="shared" si="5"/>
        <v>6.512204220933179</v>
      </c>
      <c r="M33">
        <f t="shared" si="3"/>
        <v>14.550807822655981</v>
      </c>
      <c r="O33">
        <f t="shared" si="5"/>
        <v>14.550807822655981</v>
      </c>
      <c r="P33">
        <f t="shared" si="5"/>
        <v>3.3196097022771549</v>
      </c>
      <c r="Q33">
        <f t="shared" si="5"/>
        <v>53.444223701016909</v>
      </c>
      <c r="R33">
        <f t="shared" si="5"/>
        <v>2.2962324296079136E-2</v>
      </c>
      <c r="S33">
        <f t="shared" si="5"/>
        <v>2.2962324296079136E-2</v>
      </c>
    </row>
    <row r="34" spans="1:19" x14ac:dyDescent="0.3">
      <c r="B34" t="s">
        <v>129</v>
      </c>
      <c r="C34" t="s">
        <v>78</v>
      </c>
      <c r="D34">
        <f t="shared" si="4"/>
        <v>30.69579204951831</v>
      </c>
      <c r="E34">
        <f t="shared" si="5"/>
        <v>16.33096606063393</v>
      </c>
      <c r="F34">
        <f t="shared" si="5"/>
        <v>22.826575228324955</v>
      </c>
      <c r="G34">
        <f t="shared" si="1"/>
        <v>10.096434361019174</v>
      </c>
      <c r="H34">
        <f t="shared" si="5"/>
        <v>11.076600314138698</v>
      </c>
      <c r="I34">
        <f t="shared" si="2"/>
        <v>19.15861960453481</v>
      </c>
      <c r="J34">
        <f t="shared" si="2"/>
        <v>4.0949166142265234</v>
      </c>
      <c r="K34">
        <f t="shared" si="2"/>
        <v>0.16986113251150534</v>
      </c>
      <c r="L34">
        <f t="shared" si="5"/>
        <v>6.4384734187722223</v>
      </c>
      <c r="M34">
        <f t="shared" si="3"/>
        <v>15.162244647779758</v>
      </c>
      <c r="O34">
        <f t="shared" si="5"/>
        <v>15.162244647779758</v>
      </c>
      <c r="P34">
        <f t="shared" si="5"/>
        <v>3.4785235921616677</v>
      </c>
      <c r="Q34">
        <f t="shared" si="5"/>
        <v>53.980821311744464</v>
      </c>
      <c r="R34">
        <f t="shared" si="5"/>
        <v>2.293623040784732E-2</v>
      </c>
      <c r="S34">
        <f t="shared" si="5"/>
        <v>2.293623040784732E-2</v>
      </c>
    </row>
    <row r="35" spans="1:19" x14ac:dyDescent="0.3">
      <c r="B35" t="s">
        <v>130</v>
      </c>
      <c r="C35" t="s">
        <v>78</v>
      </c>
      <c r="D35">
        <f t="shared" si="4"/>
        <v>29.79754189859386</v>
      </c>
      <c r="E35">
        <f t="shared" si="5"/>
        <v>16.123725871836918</v>
      </c>
      <c r="F35">
        <f t="shared" si="5"/>
        <v>22.189066310347197</v>
      </c>
      <c r="G35">
        <f t="shared" si="1"/>
        <v>10.202570913108572</v>
      </c>
      <c r="H35">
        <f t="shared" si="5"/>
        <v>11.236533439295826</v>
      </c>
      <c r="I35">
        <f t="shared" si="2"/>
        <v>19.548802484703163</v>
      </c>
      <c r="J35">
        <f t="shared" si="2"/>
        <v>4.1924733438884054</v>
      </c>
      <c r="K35">
        <f t="shared" si="2"/>
        <v>0.1717928767675051</v>
      </c>
      <c r="L35">
        <f t="shared" si="5"/>
        <v>6.5255791423588994</v>
      </c>
      <c r="M35">
        <f t="shared" si="3"/>
        <v>14.067119852226496</v>
      </c>
      <c r="O35">
        <f t="shared" si="5"/>
        <v>14.067119852226496</v>
      </c>
      <c r="P35">
        <f t="shared" si="5"/>
        <v>3.1994352743173908</v>
      </c>
      <c r="Q35">
        <f t="shared" si="5"/>
        <v>53.212948861180841</v>
      </c>
      <c r="R35">
        <f t="shared" si="5"/>
        <v>2.2984327795445472E-2</v>
      </c>
      <c r="S35">
        <f t="shared" si="5"/>
        <v>2.2984327795445472E-2</v>
      </c>
    </row>
    <row r="42" spans="1:19" x14ac:dyDescent="0.3">
      <c r="A42" t="s">
        <v>182</v>
      </c>
      <c r="C42">
        <v>146078</v>
      </c>
      <c r="D42">
        <v>73124869</v>
      </c>
      <c r="G42" s="7">
        <v>0.31330000000000002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33FCA1-8722-4C55-8D7F-22553E80B78B}">
  <dimension ref="A1:E100"/>
  <sheetViews>
    <sheetView tabSelected="1" workbookViewId="0">
      <selection activeCell="R6" sqref="R6"/>
    </sheetView>
  </sheetViews>
  <sheetFormatPr defaultRowHeight="14.4" outlineLevelRow="1" x14ac:dyDescent="0.3"/>
  <cols>
    <col min="1" max="1" width="14.44140625" customWidth="1"/>
    <col min="2" max="2" width="12.44140625" customWidth="1"/>
    <col min="3" max="3" width="16.21875" customWidth="1"/>
    <col min="4" max="4" width="12.77734375" customWidth="1"/>
  </cols>
  <sheetData>
    <row r="1" spans="1:5" outlineLevel="1" x14ac:dyDescent="0.3">
      <c r="A1" t="s">
        <v>89</v>
      </c>
      <c r="B1" t="s">
        <v>253</v>
      </c>
      <c r="C1" t="s">
        <v>251</v>
      </c>
      <c r="D1" t="s">
        <v>252</v>
      </c>
      <c r="E1" t="s">
        <v>132</v>
      </c>
    </row>
    <row r="2" spans="1:5" outlineLevel="1" x14ac:dyDescent="0.3">
      <c r="A2" t="s">
        <v>238</v>
      </c>
      <c r="B2" t="s">
        <v>249</v>
      </c>
      <c r="C2" t="s">
        <v>247</v>
      </c>
      <c r="D2" t="s">
        <v>237</v>
      </c>
      <c r="E2">
        <v>5.6272586473928747</v>
      </c>
    </row>
    <row r="3" spans="1:5" outlineLevel="1" x14ac:dyDescent="0.3">
      <c r="A3" t="s">
        <v>238</v>
      </c>
      <c r="B3" t="s">
        <v>249</v>
      </c>
      <c r="C3" t="s">
        <v>248</v>
      </c>
      <c r="D3" t="s">
        <v>237</v>
      </c>
      <c r="E3">
        <v>20.248759588016934</v>
      </c>
    </row>
    <row r="4" spans="1:5" outlineLevel="1" x14ac:dyDescent="0.3">
      <c r="A4" t="s">
        <v>238</v>
      </c>
      <c r="B4" t="s">
        <v>249</v>
      </c>
      <c r="C4" t="s">
        <v>247</v>
      </c>
      <c r="D4" t="s">
        <v>242</v>
      </c>
      <c r="E4" s="2">
        <v>14.549653579676672</v>
      </c>
    </row>
    <row r="5" spans="1:5" outlineLevel="1" x14ac:dyDescent="0.3">
      <c r="A5" t="s">
        <v>238</v>
      </c>
      <c r="B5" t="s">
        <v>249</v>
      </c>
      <c r="C5" t="s">
        <v>248</v>
      </c>
      <c r="D5" t="s">
        <v>242</v>
      </c>
      <c r="E5">
        <v>17.609358975856324</v>
      </c>
    </row>
    <row r="6" spans="1:5" outlineLevel="1" x14ac:dyDescent="0.3">
      <c r="A6" t="s">
        <v>238</v>
      </c>
      <c r="B6" t="s">
        <v>250</v>
      </c>
      <c r="C6" t="s">
        <v>247</v>
      </c>
      <c r="D6" t="s">
        <v>237</v>
      </c>
      <c r="E6">
        <v>94.321115126484244</v>
      </c>
    </row>
    <row r="7" spans="1:5" outlineLevel="1" x14ac:dyDescent="0.3">
      <c r="A7" t="s">
        <v>238</v>
      </c>
      <c r="B7" t="s">
        <v>250</v>
      </c>
      <c r="C7" t="s">
        <v>248</v>
      </c>
      <c r="D7" t="s">
        <v>237</v>
      </c>
      <c r="E7">
        <v>79.48595827616478</v>
      </c>
    </row>
    <row r="8" spans="1:5" outlineLevel="1" x14ac:dyDescent="0.3">
      <c r="A8" t="s">
        <v>238</v>
      </c>
      <c r="B8" t="s">
        <v>250</v>
      </c>
      <c r="C8" t="s">
        <v>247</v>
      </c>
      <c r="D8" t="s">
        <v>242</v>
      </c>
      <c r="E8">
        <v>85.219399538106245</v>
      </c>
    </row>
    <row r="9" spans="1:5" outlineLevel="1" x14ac:dyDescent="0.3">
      <c r="A9" t="s">
        <v>238</v>
      </c>
      <c r="B9" t="s">
        <v>250</v>
      </c>
      <c r="C9" t="s">
        <v>248</v>
      </c>
      <c r="D9" t="s">
        <v>242</v>
      </c>
      <c r="E9">
        <v>81.645387494312544</v>
      </c>
    </row>
    <row r="10" spans="1:5" outlineLevel="1" x14ac:dyDescent="0.3">
      <c r="A10" t="s">
        <v>238</v>
      </c>
      <c r="B10" t="s">
        <v>254</v>
      </c>
      <c r="C10" t="s">
        <v>247</v>
      </c>
      <c r="D10" t="s">
        <v>237</v>
      </c>
      <c r="E10" s="2">
        <v>2.4264326277749095</v>
      </c>
    </row>
    <row r="11" spans="1:5" outlineLevel="1" x14ac:dyDescent="0.3">
      <c r="A11" t="s">
        <v>238</v>
      </c>
      <c r="B11" t="s">
        <v>254</v>
      </c>
      <c r="C11" t="s">
        <v>248</v>
      </c>
      <c r="D11" t="s">
        <v>237</v>
      </c>
      <c r="E11">
        <v>6.8149669718613133</v>
      </c>
    </row>
    <row r="12" spans="1:5" outlineLevel="1" x14ac:dyDescent="0.3">
      <c r="A12" t="s">
        <v>238</v>
      </c>
      <c r="B12" t="s">
        <v>254</v>
      </c>
      <c r="C12" t="s">
        <v>247</v>
      </c>
      <c r="D12" t="s">
        <v>242</v>
      </c>
      <c r="E12" s="2">
        <v>1.2702078521939952</v>
      </c>
    </row>
    <row r="13" spans="1:5" outlineLevel="1" x14ac:dyDescent="0.3">
      <c r="A13" t="s">
        <v>238</v>
      </c>
      <c r="B13" t="s">
        <v>254</v>
      </c>
      <c r="C13" t="s">
        <v>248</v>
      </c>
      <c r="D13" t="s">
        <v>242</v>
      </c>
      <c r="E13">
        <v>4.2896217162114914</v>
      </c>
    </row>
    <row r="14" spans="1:5" outlineLevel="1" x14ac:dyDescent="0.3">
      <c r="A14" t="s">
        <v>238</v>
      </c>
      <c r="B14" t="s">
        <v>255</v>
      </c>
      <c r="C14" t="s">
        <v>247</v>
      </c>
      <c r="D14" t="s">
        <v>237</v>
      </c>
      <c r="E14">
        <v>45.876645876645874</v>
      </c>
    </row>
    <row r="15" spans="1:5" outlineLevel="1" x14ac:dyDescent="0.3">
      <c r="A15" t="s">
        <v>238</v>
      </c>
      <c r="B15" t="s">
        <v>255</v>
      </c>
      <c r="C15" t="s">
        <v>248</v>
      </c>
      <c r="D15" t="s">
        <v>237</v>
      </c>
      <c r="E15">
        <v>19.255826089314294</v>
      </c>
    </row>
    <row r="16" spans="1:5" outlineLevel="1" x14ac:dyDescent="0.3">
      <c r="A16" t="s">
        <v>238</v>
      </c>
      <c r="B16" t="s">
        <v>255</v>
      </c>
      <c r="C16" t="s">
        <v>247</v>
      </c>
      <c r="D16" t="s">
        <v>242</v>
      </c>
      <c r="E16" s="2">
        <v>22.121212121212121</v>
      </c>
    </row>
    <row r="17" spans="1:5" outlineLevel="1" x14ac:dyDescent="0.3">
      <c r="A17" t="s">
        <v>238</v>
      </c>
      <c r="B17" t="s">
        <v>255</v>
      </c>
      <c r="C17" t="s">
        <v>248</v>
      </c>
      <c r="D17" t="s">
        <v>242</v>
      </c>
      <c r="E17" s="1"/>
    </row>
    <row r="18" spans="1:5" outlineLevel="1" x14ac:dyDescent="0.3">
      <c r="A18" t="s">
        <v>238</v>
      </c>
      <c r="B18" t="s">
        <v>246</v>
      </c>
      <c r="C18" t="s">
        <v>247</v>
      </c>
      <c r="D18" t="s">
        <v>237</v>
      </c>
      <c r="E18">
        <v>74.496644295302019</v>
      </c>
    </row>
    <row r="19" spans="1:5" outlineLevel="1" x14ac:dyDescent="0.3">
      <c r="A19" t="s">
        <v>238</v>
      </c>
      <c r="B19" t="s">
        <v>246</v>
      </c>
      <c r="C19" t="s">
        <v>248</v>
      </c>
      <c r="D19" t="s">
        <v>237</v>
      </c>
      <c r="E19">
        <v>30.518779621867282</v>
      </c>
    </row>
    <row r="20" spans="1:5" outlineLevel="1" x14ac:dyDescent="0.3">
      <c r="A20" t="s">
        <v>238</v>
      </c>
      <c r="B20" t="s">
        <v>246</v>
      </c>
      <c r="C20" t="s">
        <v>247</v>
      </c>
      <c r="D20" t="s">
        <v>242</v>
      </c>
      <c r="E20">
        <v>38.106235565819865</v>
      </c>
    </row>
    <row r="21" spans="1:5" outlineLevel="1" x14ac:dyDescent="0.3">
      <c r="A21" t="s">
        <v>238</v>
      </c>
      <c r="B21" t="s">
        <v>246</v>
      </c>
      <c r="C21" t="s">
        <v>248</v>
      </c>
      <c r="D21" t="s">
        <v>242</v>
      </c>
      <c r="E21">
        <v>40.210690271186749</v>
      </c>
    </row>
    <row r="22" spans="1:5" outlineLevel="1" x14ac:dyDescent="0.3">
      <c r="A22" t="s">
        <v>239</v>
      </c>
      <c r="B22" t="s">
        <v>249</v>
      </c>
      <c r="C22" t="s">
        <v>247</v>
      </c>
      <c r="D22" t="s">
        <v>237</v>
      </c>
      <c r="E22">
        <v>5.6492411467116357</v>
      </c>
    </row>
    <row r="23" spans="1:5" outlineLevel="1" x14ac:dyDescent="0.3">
      <c r="A23" t="s">
        <v>239</v>
      </c>
      <c r="B23" t="s">
        <v>249</v>
      </c>
      <c r="C23" t="s">
        <v>248</v>
      </c>
      <c r="D23" t="s">
        <v>237</v>
      </c>
      <c r="E23" s="1"/>
    </row>
    <row r="24" spans="1:5" outlineLevel="1" x14ac:dyDescent="0.3">
      <c r="A24" t="s">
        <v>239</v>
      </c>
      <c r="B24" t="s">
        <v>249</v>
      </c>
      <c r="C24" t="s">
        <v>247</v>
      </c>
      <c r="D24" t="s">
        <v>242</v>
      </c>
      <c r="E24">
        <v>18.322981366459626</v>
      </c>
    </row>
    <row r="25" spans="1:5" outlineLevel="1" x14ac:dyDescent="0.3">
      <c r="A25" t="s">
        <v>239</v>
      </c>
      <c r="B25" t="s">
        <v>249</v>
      </c>
      <c r="C25" t="s">
        <v>248</v>
      </c>
      <c r="D25" t="s">
        <v>242</v>
      </c>
      <c r="E25">
        <v>17.82897458440755</v>
      </c>
    </row>
    <row r="26" spans="1:5" outlineLevel="1" x14ac:dyDescent="0.3">
      <c r="A26" t="s">
        <v>239</v>
      </c>
      <c r="B26" t="s">
        <v>250</v>
      </c>
      <c r="C26" t="s">
        <v>247</v>
      </c>
      <c r="D26" t="s">
        <v>237</v>
      </c>
      <c r="E26">
        <v>94.350758853288369</v>
      </c>
    </row>
    <row r="27" spans="1:5" outlineLevel="1" x14ac:dyDescent="0.3">
      <c r="A27" t="s">
        <v>239</v>
      </c>
      <c r="B27" t="s">
        <v>250</v>
      </c>
      <c r="C27" t="s">
        <v>248</v>
      </c>
      <c r="D27" t="s">
        <v>237</v>
      </c>
      <c r="E27" s="1"/>
    </row>
    <row r="28" spans="1:5" outlineLevel="1" x14ac:dyDescent="0.3">
      <c r="A28" t="s">
        <v>239</v>
      </c>
      <c r="B28" t="s">
        <v>250</v>
      </c>
      <c r="C28" t="s">
        <v>247</v>
      </c>
      <c r="D28" t="s">
        <v>242</v>
      </c>
      <c r="E28">
        <v>81.987577639751549</v>
      </c>
    </row>
    <row r="29" spans="1:5" outlineLevel="1" x14ac:dyDescent="0.3">
      <c r="A29" t="s">
        <v>239</v>
      </c>
      <c r="B29" t="s">
        <v>250</v>
      </c>
      <c r="C29" t="s">
        <v>248</v>
      </c>
      <c r="D29" t="s">
        <v>242</v>
      </c>
      <c r="E29">
        <v>81.438363236931792</v>
      </c>
    </row>
    <row r="30" spans="1:5" outlineLevel="1" x14ac:dyDescent="0.3">
      <c r="A30" t="s">
        <v>239</v>
      </c>
      <c r="B30" t="s">
        <v>254</v>
      </c>
      <c r="C30" t="s">
        <v>247</v>
      </c>
      <c r="D30" t="s">
        <v>237</v>
      </c>
      <c r="E30">
        <v>2.7824620573355818</v>
      </c>
    </row>
    <row r="31" spans="1:5" outlineLevel="1" x14ac:dyDescent="0.3">
      <c r="A31" t="s">
        <v>239</v>
      </c>
      <c r="B31" t="s">
        <v>254</v>
      </c>
      <c r="C31" t="s">
        <v>248</v>
      </c>
      <c r="D31" t="s">
        <v>237</v>
      </c>
      <c r="E31" s="1"/>
    </row>
    <row r="32" spans="1:5" outlineLevel="1" x14ac:dyDescent="0.3">
      <c r="A32" t="s">
        <v>239</v>
      </c>
      <c r="B32" t="s">
        <v>254</v>
      </c>
      <c r="C32" t="s">
        <v>247</v>
      </c>
      <c r="D32" t="s">
        <v>242</v>
      </c>
      <c r="E32">
        <v>0.93167701863354035</v>
      </c>
    </row>
    <row r="33" spans="1:5" outlineLevel="1" x14ac:dyDescent="0.3">
      <c r="A33" t="s">
        <v>239</v>
      </c>
      <c r="B33" t="s">
        <v>254</v>
      </c>
      <c r="C33" t="s">
        <v>248</v>
      </c>
      <c r="D33" t="s">
        <v>242</v>
      </c>
      <c r="E33">
        <v>4.3320531690559951</v>
      </c>
    </row>
    <row r="34" spans="1:5" outlineLevel="1" x14ac:dyDescent="0.3">
      <c r="A34" t="s">
        <v>239</v>
      </c>
      <c r="B34" t="s">
        <v>255</v>
      </c>
      <c r="C34" t="s">
        <v>247</v>
      </c>
      <c r="D34" t="s">
        <v>237</v>
      </c>
      <c r="E34">
        <v>44.074074074074076</v>
      </c>
    </row>
    <row r="35" spans="1:5" outlineLevel="1" x14ac:dyDescent="0.3">
      <c r="A35" t="s">
        <v>239</v>
      </c>
      <c r="B35" t="s">
        <v>255</v>
      </c>
      <c r="C35" t="s">
        <v>248</v>
      </c>
      <c r="D35" t="s">
        <v>237</v>
      </c>
      <c r="E35">
        <v>19.529887982036502</v>
      </c>
    </row>
    <row r="36" spans="1:5" outlineLevel="1" x14ac:dyDescent="0.3">
      <c r="A36" t="s">
        <v>239</v>
      </c>
      <c r="B36" t="s">
        <v>255</v>
      </c>
      <c r="C36" t="s">
        <v>247</v>
      </c>
      <c r="D36" t="s">
        <v>242</v>
      </c>
      <c r="E36">
        <v>17.266187050359711</v>
      </c>
    </row>
    <row r="37" spans="1:5" outlineLevel="1" x14ac:dyDescent="0.3">
      <c r="A37" t="s">
        <v>239</v>
      </c>
      <c r="B37" t="s">
        <v>255</v>
      </c>
      <c r="C37" t="s">
        <v>248</v>
      </c>
      <c r="D37" t="s">
        <v>242</v>
      </c>
      <c r="E37" s="1"/>
    </row>
    <row r="38" spans="1:5" outlineLevel="1" x14ac:dyDescent="0.3">
      <c r="A38" t="s">
        <v>239</v>
      </c>
      <c r="B38" t="s">
        <v>246</v>
      </c>
      <c r="C38" t="s">
        <v>247</v>
      </c>
      <c r="D38" t="s">
        <v>237</v>
      </c>
      <c r="E38">
        <v>81.871838111298473</v>
      </c>
    </row>
    <row r="39" spans="1:5" outlineLevel="1" x14ac:dyDescent="0.3">
      <c r="A39" t="s">
        <v>239</v>
      </c>
      <c r="B39" t="s">
        <v>246</v>
      </c>
      <c r="C39" t="s">
        <v>248</v>
      </c>
      <c r="D39" t="s">
        <v>237</v>
      </c>
      <c r="E39">
        <v>29.911322706286182</v>
      </c>
    </row>
    <row r="40" spans="1:5" outlineLevel="1" x14ac:dyDescent="0.3">
      <c r="A40" t="s">
        <v>239</v>
      </c>
      <c r="B40" t="s">
        <v>246</v>
      </c>
      <c r="C40" t="s">
        <v>247</v>
      </c>
      <c r="D40" t="s">
        <v>242</v>
      </c>
      <c r="E40">
        <v>43.167701863354033</v>
      </c>
    </row>
    <row r="41" spans="1:5" outlineLevel="1" x14ac:dyDescent="0.3">
      <c r="A41" t="s">
        <v>239</v>
      </c>
      <c r="B41" t="s">
        <v>246</v>
      </c>
      <c r="C41" t="s">
        <v>248</v>
      </c>
      <c r="D41" t="s">
        <v>242</v>
      </c>
      <c r="E41">
        <v>39.38843670088005</v>
      </c>
    </row>
    <row r="42" spans="1:5" outlineLevel="1" x14ac:dyDescent="0.3">
      <c r="A42" t="s">
        <v>240</v>
      </c>
      <c r="B42" t="s">
        <v>249</v>
      </c>
      <c r="C42" t="s">
        <v>247</v>
      </c>
      <c r="D42" t="s">
        <v>237</v>
      </c>
      <c r="E42">
        <v>7.3729420186113099</v>
      </c>
    </row>
    <row r="43" spans="1:5" outlineLevel="1" x14ac:dyDescent="0.3">
      <c r="A43" t="s">
        <v>240</v>
      </c>
      <c r="B43" t="s">
        <v>249</v>
      </c>
      <c r="C43" t="s">
        <v>248</v>
      </c>
      <c r="D43" t="s">
        <v>237</v>
      </c>
      <c r="E43" s="1"/>
    </row>
    <row r="44" spans="1:5" outlineLevel="1" x14ac:dyDescent="0.3">
      <c r="A44" t="s">
        <v>240</v>
      </c>
      <c r="B44" t="s">
        <v>249</v>
      </c>
      <c r="C44" t="s">
        <v>247</v>
      </c>
      <c r="D44" t="s">
        <v>242</v>
      </c>
      <c r="E44">
        <v>16.201117318435756</v>
      </c>
    </row>
    <row r="45" spans="1:5" outlineLevel="1" x14ac:dyDescent="0.3">
      <c r="A45" t="s">
        <v>240</v>
      </c>
      <c r="B45" t="s">
        <v>249</v>
      </c>
      <c r="C45" t="s">
        <v>248</v>
      </c>
      <c r="D45" t="s">
        <v>242</v>
      </c>
      <c r="E45">
        <v>17.759406673039638</v>
      </c>
    </row>
    <row r="46" spans="1:5" outlineLevel="1" x14ac:dyDescent="0.3">
      <c r="A46" t="s">
        <v>240</v>
      </c>
      <c r="B46" t="s">
        <v>250</v>
      </c>
      <c r="C46" t="s">
        <v>247</v>
      </c>
      <c r="D46" t="s">
        <v>237</v>
      </c>
      <c r="E46">
        <v>92.698639942734431</v>
      </c>
    </row>
    <row r="47" spans="1:5" outlineLevel="1" x14ac:dyDescent="0.3">
      <c r="A47" t="s">
        <v>240</v>
      </c>
      <c r="B47" t="s">
        <v>250</v>
      </c>
      <c r="C47" t="s">
        <v>248</v>
      </c>
      <c r="D47" t="s">
        <v>237</v>
      </c>
      <c r="E47" s="1"/>
    </row>
    <row r="48" spans="1:5" outlineLevel="1" x14ac:dyDescent="0.3">
      <c r="A48" t="s">
        <v>240</v>
      </c>
      <c r="B48" t="s">
        <v>250</v>
      </c>
      <c r="C48" t="s">
        <v>247</v>
      </c>
      <c r="D48" t="s">
        <v>242</v>
      </c>
      <c r="E48">
        <v>84.07821229050279</v>
      </c>
    </row>
    <row r="49" spans="1:5" outlineLevel="1" x14ac:dyDescent="0.3">
      <c r="A49" t="s">
        <v>240</v>
      </c>
      <c r="B49" t="s">
        <v>250</v>
      </c>
      <c r="C49" t="s">
        <v>248</v>
      </c>
      <c r="D49" t="s">
        <v>242</v>
      </c>
      <c r="E49">
        <v>81.65560457154146</v>
      </c>
    </row>
    <row r="50" spans="1:5" outlineLevel="1" x14ac:dyDescent="0.3">
      <c r="A50" t="s">
        <v>240</v>
      </c>
      <c r="B50" t="s">
        <v>254</v>
      </c>
      <c r="C50" t="s">
        <v>247</v>
      </c>
      <c r="D50" t="s">
        <v>237</v>
      </c>
      <c r="E50">
        <v>3.1496062992125982</v>
      </c>
    </row>
    <row r="51" spans="1:5" outlineLevel="1" x14ac:dyDescent="0.3">
      <c r="A51" t="s">
        <v>240</v>
      </c>
      <c r="B51" t="s">
        <v>254</v>
      </c>
      <c r="C51" t="s">
        <v>248</v>
      </c>
      <c r="D51" t="s">
        <v>237</v>
      </c>
      <c r="E51" s="1"/>
    </row>
    <row r="52" spans="1:5" outlineLevel="1" x14ac:dyDescent="0.3">
      <c r="A52" t="s">
        <v>240</v>
      </c>
      <c r="B52" t="s">
        <v>254</v>
      </c>
      <c r="C52" t="s">
        <v>247</v>
      </c>
      <c r="D52" t="s">
        <v>242</v>
      </c>
      <c r="E52">
        <v>1.9553072625698324</v>
      </c>
    </row>
    <row r="53" spans="1:5" outlineLevel="1" x14ac:dyDescent="0.3">
      <c r="A53" t="s">
        <v>240</v>
      </c>
      <c r="B53" t="s">
        <v>254</v>
      </c>
      <c r="C53" t="s">
        <v>248</v>
      </c>
      <c r="D53" t="s">
        <v>242</v>
      </c>
      <c r="E53">
        <v>4.3127176512039798</v>
      </c>
    </row>
    <row r="54" spans="1:5" outlineLevel="1" x14ac:dyDescent="0.3">
      <c r="A54" t="s">
        <v>240</v>
      </c>
      <c r="B54" t="s">
        <v>255</v>
      </c>
      <c r="C54" t="s">
        <v>247</v>
      </c>
      <c r="D54" t="s">
        <v>237</v>
      </c>
      <c r="E54">
        <v>48.870822041553744</v>
      </c>
    </row>
    <row r="55" spans="1:5" outlineLevel="1" x14ac:dyDescent="0.3">
      <c r="A55" t="s">
        <v>240</v>
      </c>
      <c r="B55" t="s">
        <v>255</v>
      </c>
      <c r="C55" t="s">
        <v>248</v>
      </c>
      <c r="D55" t="s">
        <v>237</v>
      </c>
      <c r="E55">
        <v>19.400983996694695</v>
      </c>
    </row>
    <row r="56" spans="1:5" outlineLevel="1" x14ac:dyDescent="0.3">
      <c r="A56" t="s">
        <v>240</v>
      </c>
      <c r="B56" t="s">
        <v>255</v>
      </c>
      <c r="C56" t="s">
        <v>247</v>
      </c>
      <c r="D56" t="s">
        <v>242</v>
      </c>
      <c r="E56">
        <v>15.441176470588236</v>
      </c>
    </row>
    <row r="57" spans="1:5" outlineLevel="1" x14ac:dyDescent="0.3">
      <c r="A57" t="s">
        <v>240</v>
      </c>
      <c r="B57" t="s">
        <v>255</v>
      </c>
      <c r="C57" t="s">
        <v>248</v>
      </c>
      <c r="D57" t="s">
        <v>242</v>
      </c>
      <c r="E57" s="1"/>
    </row>
    <row r="58" spans="1:5" outlineLevel="1" x14ac:dyDescent="0.3">
      <c r="A58" t="s">
        <v>240</v>
      </c>
      <c r="B58" t="s">
        <v>246</v>
      </c>
      <c r="C58" t="s">
        <v>247</v>
      </c>
      <c r="D58" t="s">
        <v>237</v>
      </c>
      <c r="E58">
        <v>79.241231209735147</v>
      </c>
    </row>
    <row r="59" spans="1:5" outlineLevel="1" x14ac:dyDescent="0.3">
      <c r="A59" t="s">
        <v>240</v>
      </c>
      <c r="B59" t="s">
        <v>246</v>
      </c>
      <c r="C59" t="s">
        <v>248</v>
      </c>
      <c r="D59" t="s">
        <v>237</v>
      </c>
      <c r="E59">
        <v>30.202345555930744</v>
      </c>
    </row>
    <row r="60" spans="1:5" outlineLevel="1" x14ac:dyDescent="0.3">
      <c r="A60" t="s">
        <v>240</v>
      </c>
      <c r="B60" t="s">
        <v>246</v>
      </c>
      <c r="C60" t="s">
        <v>247</v>
      </c>
      <c r="D60" t="s">
        <v>242</v>
      </c>
      <c r="E60">
        <v>37.988826815642454</v>
      </c>
    </row>
    <row r="61" spans="1:5" outlineLevel="1" x14ac:dyDescent="0.3">
      <c r="A61" t="s">
        <v>240</v>
      </c>
      <c r="B61" t="s">
        <v>246</v>
      </c>
      <c r="C61" t="s">
        <v>248</v>
      </c>
      <c r="D61" t="s">
        <v>242</v>
      </c>
      <c r="E61">
        <v>39.769753754967795</v>
      </c>
    </row>
    <row r="62" spans="1:5" outlineLevel="1" x14ac:dyDescent="0.3">
      <c r="A62" t="s">
        <v>241</v>
      </c>
      <c r="B62" t="s">
        <v>249</v>
      </c>
      <c r="C62" t="s">
        <v>247</v>
      </c>
      <c r="D62" t="s">
        <v>237</v>
      </c>
      <c r="E62">
        <v>6.3009972801450598</v>
      </c>
    </row>
    <row r="63" spans="1:5" outlineLevel="1" x14ac:dyDescent="0.3">
      <c r="A63" t="s">
        <v>241</v>
      </c>
      <c r="B63" t="s">
        <v>249</v>
      </c>
      <c r="C63" t="s">
        <v>248</v>
      </c>
      <c r="D63" t="s">
        <v>237</v>
      </c>
      <c r="E63" s="1"/>
    </row>
    <row r="64" spans="1:5" outlineLevel="1" x14ac:dyDescent="0.3">
      <c r="A64" t="s">
        <v>241</v>
      </c>
      <c r="B64" t="s">
        <v>249</v>
      </c>
      <c r="C64" t="s">
        <v>247</v>
      </c>
      <c r="D64" t="s">
        <v>242</v>
      </c>
      <c r="E64">
        <v>17.213586643638457</v>
      </c>
    </row>
    <row r="65" spans="1:5" outlineLevel="1" x14ac:dyDescent="0.3">
      <c r="A65" t="s">
        <v>241</v>
      </c>
      <c r="B65" t="s">
        <v>249</v>
      </c>
      <c r="C65" t="s">
        <v>248</v>
      </c>
      <c r="D65" t="s">
        <v>242</v>
      </c>
      <c r="E65">
        <v>17.560812164496916</v>
      </c>
    </row>
    <row r="66" spans="1:5" outlineLevel="1" x14ac:dyDescent="0.3">
      <c r="A66" t="s">
        <v>241</v>
      </c>
      <c r="B66" t="s">
        <v>250</v>
      </c>
      <c r="C66" t="s">
        <v>247</v>
      </c>
      <c r="D66" t="s">
        <v>237</v>
      </c>
      <c r="E66">
        <v>93.744333635539448</v>
      </c>
    </row>
    <row r="67" spans="1:5" outlineLevel="1" x14ac:dyDescent="0.3">
      <c r="A67" t="s">
        <v>241</v>
      </c>
      <c r="B67" t="s">
        <v>250</v>
      </c>
      <c r="C67" t="s">
        <v>248</v>
      </c>
      <c r="D67" t="s">
        <v>237</v>
      </c>
      <c r="E67" s="1"/>
    </row>
    <row r="68" spans="1:5" outlineLevel="1" x14ac:dyDescent="0.3">
      <c r="A68" t="s">
        <v>241</v>
      </c>
      <c r="B68" t="s">
        <v>250</v>
      </c>
      <c r="C68" t="s">
        <v>247</v>
      </c>
      <c r="D68" t="s">
        <v>242</v>
      </c>
      <c r="E68">
        <v>82.78641335636155</v>
      </c>
    </row>
    <row r="69" spans="1:5" outlineLevel="1" x14ac:dyDescent="0.3">
      <c r="A69" t="s">
        <v>241</v>
      </c>
      <c r="B69" t="s">
        <v>250</v>
      </c>
      <c r="C69" t="s">
        <v>248</v>
      </c>
      <c r="D69" t="s">
        <v>242</v>
      </c>
      <c r="E69">
        <v>81.760991597970147</v>
      </c>
    </row>
    <row r="70" spans="1:5" outlineLevel="1" x14ac:dyDescent="0.3">
      <c r="A70" t="s">
        <v>241</v>
      </c>
      <c r="B70" t="s">
        <v>254</v>
      </c>
      <c r="C70" t="s">
        <v>247</v>
      </c>
      <c r="D70" t="s">
        <v>237</v>
      </c>
      <c r="E70">
        <v>3.1731640979147784</v>
      </c>
    </row>
    <row r="71" spans="1:5" outlineLevel="1" x14ac:dyDescent="0.3">
      <c r="A71" t="s">
        <v>241</v>
      </c>
      <c r="B71" t="s">
        <v>254</v>
      </c>
      <c r="C71" t="s">
        <v>248</v>
      </c>
      <c r="D71" t="s">
        <v>237</v>
      </c>
      <c r="E71" s="1"/>
    </row>
    <row r="72" spans="1:5" outlineLevel="1" x14ac:dyDescent="0.3">
      <c r="A72" t="s">
        <v>241</v>
      </c>
      <c r="B72" t="s">
        <v>254</v>
      </c>
      <c r="C72" t="s">
        <v>247</v>
      </c>
      <c r="D72" t="s">
        <v>242</v>
      </c>
      <c r="E72">
        <v>1.2089810017271159</v>
      </c>
    </row>
    <row r="73" spans="1:5" outlineLevel="1" x14ac:dyDescent="0.3">
      <c r="A73" t="s">
        <v>241</v>
      </c>
      <c r="B73" t="s">
        <v>254</v>
      </c>
      <c r="C73" t="s">
        <v>248</v>
      </c>
      <c r="D73" t="s">
        <v>242</v>
      </c>
      <c r="E73">
        <v>4.2710308130457211</v>
      </c>
    </row>
    <row r="74" spans="1:5" outlineLevel="1" x14ac:dyDescent="0.3">
      <c r="A74" t="s">
        <v>241</v>
      </c>
      <c r="B74" t="s">
        <v>255</v>
      </c>
      <c r="C74" t="s">
        <v>247</v>
      </c>
      <c r="D74" t="s">
        <v>237</v>
      </c>
      <c r="E74">
        <v>47.37384140061792</v>
      </c>
    </row>
    <row r="75" spans="1:5" outlineLevel="1" x14ac:dyDescent="0.3">
      <c r="A75" t="s">
        <v>241</v>
      </c>
      <c r="B75" t="s">
        <v>255</v>
      </c>
      <c r="C75" t="s">
        <v>248</v>
      </c>
      <c r="D75" t="s">
        <v>237</v>
      </c>
      <c r="E75">
        <v>19.147443851209829</v>
      </c>
    </row>
    <row r="76" spans="1:5" outlineLevel="1" x14ac:dyDescent="0.3">
      <c r="A76" t="s">
        <v>241</v>
      </c>
      <c r="B76" t="s">
        <v>255</v>
      </c>
      <c r="C76" t="s">
        <v>247</v>
      </c>
      <c r="D76" t="s">
        <v>242</v>
      </c>
      <c r="E76">
        <v>21.170395869191051</v>
      </c>
    </row>
    <row r="77" spans="1:5" outlineLevel="1" x14ac:dyDescent="0.3">
      <c r="A77" t="s">
        <v>241</v>
      </c>
      <c r="B77" t="s">
        <v>255</v>
      </c>
      <c r="C77" t="s">
        <v>248</v>
      </c>
      <c r="D77" t="s">
        <v>242</v>
      </c>
      <c r="E77" s="1"/>
    </row>
    <row r="78" spans="1:5" outlineLevel="1" x14ac:dyDescent="0.3">
      <c r="A78" t="s">
        <v>241</v>
      </c>
      <c r="B78" t="s">
        <v>246</v>
      </c>
      <c r="C78" t="s">
        <v>247</v>
      </c>
      <c r="D78" t="s">
        <v>237</v>
      </c>
      <c r="E78">
        <v>73.436083408884855</v>
      </c>
    </row>
    <row r="79" spans="1:5" outlineLevel="1" x14ac:dyDescent="0.3">
      <c r="A79" t="s">
        <v>241</v>
      </c>
      <c r="B79" t="s">
        <v>246</v>
      </c>
      <c r="C79" t="s">
        <v>248</v>
      </c>
      <c r="D79" t="s">
        <v>237</v>
      </c>
      <c r="E79">
        <v>30.713441737542929</v>
      </c>
    </row>
    <row r="80" spans="1:5" outlineLevel="1" x14ac:dyDescent="0.3">
      <c r="A80" t="s">
        <v>241</v>
      </c>
      <c r="B80" t="s">
        <v>246</v>
      </c>
      <c r="C80" t="s">
        <v>247</v>
      </c>
      <c r="D80" t="s">
        <v>242</v>
      </c>
      <c r="E80">
        <v>33.448474381116867</v>
      </c>
    </row>
    <row r="81" spans="1:5" outlineLevel="1" x14ac:dyDescent="0.3">
      <c r="A81" t="s">
        <v>241</v>
      </c>
      <c r="B81" t="s">
        <v>246</v>
      </c>
      <c r="C81" t="s">
        <v>248</v>
      </c>
      <c r="D81" t="s">
        <v>242</v>
      </c>
      <c r="E81">
        <v>40.460406665611174</v>
      </c>
    </row>
    <row r="82" spans="1:5" outlineLevel="1" x14ac:dyDescent="0.3">
      <c r="D82" t="s">
        <v>242</v>
      </c>
    </row>
    <row r="83" spans="1:5" outlineLevel="1" x14ac:dyDescent="0.3"/>
    <row r="84" spans="1:5" outlineLevel="1" x14ac:dyDescent="0.3"/>
    <row r="85" spans="1:5" outlineLevel="1" x14ac:dyDescent="0.3"/>
    <row r="86" spans="1:5" outlineLevel="1" x14ac:dyDescent="0.3"/>
    <row r="87" spans="1:5" outlineLevel="1" x14ac:dyDescent="0.3"/>
    <row r="88" spans="1:5" outlineLevel="1" x14ac:dyDescent="0.3"/>
    <row r="89" spans="1:5" outlineLevel="1" x14ac:dyDescent="0.3"/>
    <row r="90" spans="1:5" outlineLevel="1" x14ac:dyDescent="0.3"/>
    <row r="91" spans="1:5" outlineLevel="1" x14ac:dyDescent="0.3"/>
    <row r="92" spans="1:5" outlineLevel="1" x14ac:dyDescent="0.3"/>
    <row r="93" spans="1:5" outlineLevel="1" x14ac:dyDescent="0.3"/>
    <row r="94" spans="1:5" outlineLevel="1" x14ac:dyDescent="0.3"/>
    <row r="95" spans="1:5" outlineLevel="1" x14ac:dyDescent="0.3"/>
    <row r="96" spans="1:5" outlineLevel="1" x14ac:dyDescent="0.3"/>
    <row r="97" outlineLevel="1" x14ac:dyDescent="0.3"/>
    <row r="98" outlineLevel="1" x14ac:dyDescent="0.3"/>
    <row r="99" ht="15" customHeight="1" outlineLevel="1" x14ac:dyDescent="0.3"/>
    <row r="100" outlineLevel="1" x14ac:dyDescent="0.3"/>
  </sheetData>
  <sortState xmlns:xlrd2="http://schemas.microsoft.com/office/spreadsheetml/2017/richdata2" ref="A2:E82">
    <sortCondition ref="A2:A82"/>
    <sortCondition ref="D2:D82"/>
    <sortCondition ref="C2:C82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1146A-CFB3-4B1A-A9BD-2832B53D9C62}">
  <dimension ref="A1:V17"/>
  <sheetViews>
    <sheetView topLeftCell="E1" workbookViewId="0">
      <selection activeCell="M7" sqref="M7:Q10"/>
    </sheetView>
  </sheetViews>
  <sheetFormatPr defaultRowHeight="14.4" x14ac:dyDescent="0.3"/>
  <cols>
    <col min="1" max="1" width="18" customWidth="1"/>
    <col min="6" max="6" width="13.109375" customWidth="1"/>
    <col min="11" max="11" width="23.77734375" customWidth="1"/>
    <col min="14" max="14" width="18.77734375" customWidth="1"/>
    <col min="15" max="15" width="23.77734375" customWidth="1"/>
  </cols>
  <sheetData>
    <row r="1" spans="1:22" x14ac:dyDescent="0.3">
      <c r="A1" t="s">
        <v>156</v>
      </c>
      <c r="B1" t="s">
        <v>157</v>
      </c>
      <c r="C1" t="s">
        <v>158</v>
      </c>
      <c r="D1" t="s">
        <v>159</v>
      </c>
      <c r="F1" t="s">
        <v>161</v>
      </c>
      <c r="G1" t="s">
        <v>162</v>
      </c>
      <c r="H1" t="s">
        <v>163</v>
      </c>
      <c r="I1" t="s">
        <v>164</v>
      </c>
      <c r="K1" t="s">
        <v>36</v>
      </c>
    </row>
    <row r="2" spans="1:22" x14ac:dyDescent="0.3">
      <c r="A2" t="s">
        <v>154</v>
      </c>
      <c r="B2">
        <v>11718437</v>
      </c>
      <c r="C2">
        <v>11718722</v>
      </c>
      <c r="D2">
        <v>-12.338015</v>
      </c>
      <c r="F2" t="s">
        <v>160</v>
      </c>
      <c r="G2">
        <v>12547865</v>
      </c>
      <c r="H2">
        <v>12548150</v>
      </c>
      <c r="I2">
        <v>-12.338015</v>
      </c>
      <c r="K2" t="s">
        <v>176</v>
      </c>
    </row>
    <row r="3" spans="1:22" x14ac:dyDescent="0.3">
      <c r="A3" t="s">
        <v>154</v>
      </c>
      <c r="B3">
        <v>12442551</v>
      </c>
      <c r="C3">
        <v>12442730</v>
      </c>
      <c r="D3">
        <v>-15.774744999999999</v>
      </c>
      <c r="F3" t="s">
        <v>160</v>
      </c>
      <c r="G3">
        <v>13271979</v>
      </c>
      <c r="H3">
        <v>13272158</v>
      </c>
      <c r="I3">
        <v>-15.774744999999999</v>
      </c>
      <c r="K3" t="s">
        <v>175</v>
      </c>
      <c r="L3" t="s">
        <v>165</v>
      </c>
      <c r="M3" t="s">
        <v>166</v>
      </c>
      <c r="N3" t="s">
        <v>167</v>
      </c>
      <c r="O3" t="s">
        <v>168</v>
      </c>
      <c r="P3" t="s">
        <v>166</v>
      </c>
      <c r="Q3" t="s">
        <v>169</v>
      </c>
      <c r="R3" t="s">
        <v>170</v>
      </c>
      <c r="S3" t="s">
        <v>171</v>
      </c>
      <c r="T3" t="s">
        <v>172</v>
      </c>
      <c r="U3" t="s">
        <v>173</v>
      </c>
      <c r="V3" t="s">
        <v>174</v>
      </c>
    </row>
    <row r="4" spans="1:22" x14ac:dyDescent="0.3">
      <c r="A4" t="s">
        <v>154</v>
      </c>
      <c r="B4">
        <v>12442810</v>
      </c>
      <c r="C4">
        <v>12443245</v>
      </c>
      <c r="D4">
        <v>-14.664458</v>
      </c>
      <c r="F4" t="s">
        <v>160</v>
      </c>
      <c r="G4">
        <v>13272238</v>
      </c>
      <c r="H4">
        <v>13272673</v>
      </c>
      <c r="I4">
        <v>-14.664458</v>
      </c>
      <c r="K4" s="4"/>
    </row>
    <row r="5" spans="1:22" x14ac:dyDescent="0.3">
      <c r="A5" t="s">
        <v>155</v>
      </c>
      <c r="B5">
        <v>6444512</v>
      </c>
      <c r="C5">
        <v>6444874</v>
      </c>
      <c r="D5">
        <v>6.9965609999999998</v>
      </c>
      <c r="F5" t="s">
        <v>160</v>
      </c>
      <c r="G5">
        <v>20990028</v>
      </c>
      <c r="H5">
        <v>20990390</v>
      </c>
      <c r="I5">
        <v>6.9965609999999998</v>
      </c>
    </row>
    <row r="6" spans="1:22" x14ac:dyDescent="0.3">
      <c r="K6" s="4"/>
    </row>
    <row r="7" spans="1:22" x14ac:dyDescent="0.3">
      <c r="K7" s="4"/>
    </row>
    <row r="8" spans="1:22" x14ac:dyDescent="0.3">
      <c r="K8" s="4"/>
    </row>
    <row r="10" spans="1:22" x14ac:dyDescent="0.3">
      <c r="K10" s="4"/>
    </row>
    <row r="11" spans="1:22" x14ac:dyDescent="0.3">
      <c r="K11" s="4"/>
    </row>
    <row r="12" spans="1:22" x14ac:dyDescent="0.3">
      <c r="K12" s="4"/>
    </row>
    <row r="16" spans="1:22" x14ac:dyDescent="0.3">
      <c r="K16" s="4"/>
    </row>
    <row r="17" spans="11:11" x14ac:dyDescent="0.3">
      <c r="K17" s="4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6DE240-4884-4F7A-BA7D-0EFCEAFEE054}">
  <dimension ref="A1:N40"/>
  <sheetViews>
    <sheetView topLeftCell="C18" workbookViewId="0">
      <selection activeCell="H34" sqref="H34:H35"/>
    </sheetView>
  </sheetViews>
  <sheetFormatPr defaultRowHeight="14.4" x14ac:dyDescent="0.3"/>
  <cols>
    <col min="1" max="1" width="34.88671875" customWidth="1"/>
    <col min="2" max="2" width="23.109375" customWidth="1"/>
    <col min="3" max="3" width="29.109375" customWidth="1"/>
    <col min="4" max="5" width="19.77734375" customWidth="1"/>
    <col min="6" max="6" width="22.88671875" customWidth="1"/>
    <col min="7" max="7" width="21.109375" customWidth="1"/>
    <col min="8" max="8" width="18.109375" customWidth="1"/>
    <col min="9" max="9" width="27.44140625" customWidth="1"/>
    <col min="11" max="11" width="20.44140625" customWidth="1"/>
    <col min="12" max="12" width="16.88671875" customWidth="1"/>
    <col min="13" max="13" width="21.77734375" customWidth="1"/>
  </cols>
  <sheetData>
    <row r="1" spans="1:13" x14ac:dyDescent="0.3">
      <c r="A1" t="s">
        <v>183</v>
      </c>
      <c r="B1" t="s">
        <v>18</v>
      </c>
      <c r="C1" t="s">
        <v>32</v>
      </c>
      <c r="D1" t="s">
        <v>20</v>
      </c>
      <c r="E1" t="s">
        <v>21</v>
      </c>
      <c r="F1" t="s">
        <v>19</v>
      </c>
      <c r="G1" t="s">
        <v>22</v>
      </c>
      <c r="H1" t="s">
        <v>27</v>
      </c>
      <c r="I1" t="s">
        <v>28</v>
      </c>
      <c r="J1" t="s">
        <v>31</v>
      </c>
      <c r="K1" t="s">
        <v>23</v>
      </c>
      <c r="L1" t="s">
        <v>29</v>
      </c>
      <c r="M1" t="s">
        <v>26</v>
      </c>
    </row>
    <row r="2" spans="1:13" x14ac:dyDescent="0.3">
      <c r="A2" t="s">
        <v>0</v>
      </c>
      <c r="B2">
        <v>866</v>
      </c>
      <c r="C2">
        <v>330</v>
      </c>
      <c r="D2">
        <v>27</v>
      </c>
      <c r="E2">
        <v>35</v>
      </c>
      <c r="F2">
        <v>35</v>
      </c>
      <c r="G2">
        <v>111</v>
      </c>
      <c r="H2">
        <v>73</v>
      </c>
      <c r="I2">
        <v>17</v>
      </c>
      <c r="J2">
        <v>1</v>
      </c>
      <c r="K2">
        <v>15</v>
      </c>
      <c r="L2">
        <v>14</v>
      </c>
      <c r="M2">
        <v>122</v>
      </c>
    </row>
    <row r="3" spans="1:13" x14ac:dyDescent="0.3">
      <c r="A3" t="s">
        <v>1</v>
      </c>
      <c r="B3">
        <v>338</v>
      </c>
      <c r="C3">
        <v>111</v>
      </c>
      <c r="D3">
        <v>6</v>
      </c>
      <c r="E3">
        <v>15</v>
      </c>
      <c r="F3">
        <v>16</v>
      </c>
      <c r="G3">
        <v>28</v>
      </c>
      <c r="H3">
        <v>24</v>
      </c>
      <c r="I3">
        <v>2</v>
      </c>
      <c r="J3">
        <v>0</v>
      </c>
      <c r="K3">
        <v>6</v>
      </c>
      <c r="L3">
        <v>3</v>
      </c>
      <c r="M3">
        <v>47</v>
      </c>
    </row>
    <row r="4" spans="1:13" x14ac:dyDescent="0.3">
      <c r="A4" t="s">
        <v>2</v>
      </c>
      <c r="B4">
        <v>152</v>
      </c>
      <c r="C4">
        <v>53</v>
      </c>
      <c r="D4">
        <v>3</v>
      </c>
      <c r="E4">
        <v>2</v>
      </c>
      <c r="F4">
        <v>5</v>
      </c>
      <c r="G4">
        <v>17</v>
      </c>
      <c r="H4">
        <v>19</v>
      </c>
      <c r="I4">
        <v>2</v>
      </c>
      <c r="J4">
        <v>0</v>
      </c>
      <c r="K4">
        <v>4</v>
      </c>
      <c r="L4">
        <v>0</v>
      </c>
      <c r="M4">
        <v>10</v>
      </c>
    </row>
    <row r="5" spans="1:13" x14ac:dyDescent="0.3">
      <c r="A5" t="s">
        <v>3</v>
      </c>
      <c r="B5">
        <v>108</v>
      </c>
      <c r="C5">
        <v>29</v>
      </c>
      <c r="D5">
        <v>2</v>
      </c>
      <c r="E5">
        <v>3</v>
      </c>
      <c r="F5">
        <v>6</v>
      </c>
      <c r="G5">
        <v>6</v>
      </c>
      <c r="H5">
        <v>2</v>
      </c>
      <c r="I5">
        <v>2</v>
      </c>
      <c r="J5">
        <v>0</v>
      </c>
      <c r="K5">
        <v>1</v>
      </c>
      <c r="L5">
        <v>2</v>
      </c>
      <c r="M5">
        <v>16</v>
      </c>
    </row>
    <row r="6" spans="1:13" x14ac:dyDescent="0.3">
      <c r="A6" t="s">
        <v>4</v>
      </c>
      <c r="B6">
        <v>84</v>
      </c>
      <c r="C6">
        <v>30</v>
      </c>
      <c r="D6">
        <v>2</v>
      </c>
      <c r="E6">
        <v>2</v>
      </c>
      <c r="F6">
        <v>1</v>
      </c>
      <c r="G6">
        <v>11</v>
      </c>
      <c r="H6">
        <v>5</v>
      </c>
      <c r="I6">
        <v>2</v>
      </c>
      <c r="J6">
        <v>0</v>
      </c>
      <c r="K6">
        <v>4</v>
      </c>
      <c r="L6">
        <v>0</v>
      </c>
      <c r="M6">
        <v>11</v>
      </c>
    </row>
    <row r="7" spans="1:13" x14ac:dyDescent="0.3">
      <c r="A7" t="s">
        <v>5</v>
      </c>
      <c r="B7">
        <v>69</v>
      </c>
      <c r="C7">
        <v>40</v>
      </c>
      <c r="D7">
        <v>5</v>
      </c>
      <c r="E7">
        <v>10</v>
      </c>
      <c r="F7">
        <v>2</v>
      </c>
      <c r="G7">
        <v>10</v>
      </c>
      <c r="H7">
        <v>9</v>
      </c>
      <c r="I7">
        <v>1</v>
      </c>
      <c r="J7">
        <v>0</v>
      </c>
      <c r="K7">
        <v>3</v>
      </c>
      <c r="L7">
        <v>4</v>
      </c>
      <c r="M7">
        <v>22</v>
      </c>
    </row>
    <row r="8" spans="1:13" x14ac:dyDescent="0.3">
      <c r="A8" t="s">
        <v>6</v>
      </c>
      <c r="B8">
        <v>4989</v>
      </c>
      <c r="C8">
        <v>3406</v>
      </c>
      <c r="D8">
        <v>315</v>
      </c>
      <c r="E8">
        <v>899</v>
      </c>
      <c r="F8">
        <v>451</v>
      </c>
      <c r="G8">
        <v>592</v>
      </c>
      <c r="H8">
        <v>608</v>
      </c>
      <c r="I8">
        <v>152</v>
      </c>
      <c r="J8">
        <v>1</v>
      </c>
      <c r="K8">
        <v>106</v>
      </c>
      <c r="L8">
        <v>409</v>
      </c>
      <c r="M8">
        <v>1872</v>
      </c>
    </row>
    <row r="9" spans="1:13" x14ac:dyDescent="0.3">
      <c r="A9" t="s">
        <v>7</v>
      </c>
      <c r="B9">
        <v>322</v>
      </c>
      <c r="C9">
        <v>139</v>
      </c>
      <c r="D9">
        <v>8</v>
      </c>
      <c r="E9">
        <v>16</v>
      </c>
      <c r="F9">
        <v>16</v>
      </c>
      <c r="G9">
        <v>44</v>
      </c>
      <c r="H9">
        <v>24</v>
      </c>
      <c r="I9">
        <v>7</v>
      </c>
      <c r="J9">
        <v>0</v>
      </c>
      <c r="K9">
        <v>13</v>
      </c>
      <c r="L9">
        <v>7</v>
      </c>
      <c r="M9">
        <v>47</v>
      </c>
    </row>
    <row r="10" spans="1:13" x14ac:dyDescent="0.3">
      <c r="A10" t="s">
        <v>8</v>
      </c>
      <c r="B10">
        <v>449</v>
      </c>
      <c r="C10">
        <v>176</v>
      </c>
      <c r="D10">
        <v>12</v>
      </c>
      <c r="E10">
        <v>17</v>
      </c>
      <c r="F10">
        <v>12</v>
      </c>
      <c r="G10">
        <v>56</v>
      </c>
      <c r="H10">
        <v>43</v>
      </c>
      <c r="I10">
        <v>8</v>
      </c>
      <c r="J10">
        <v>1</v>
      </c>
      <c r="K10">
        <v>13</v>
      </c>
      <c r="L10">
        <v>3</v>
      </c>
      <c r="M10">
        <v>63</v>
      </c>
    </row>
    <row r="11" spans="1:13" x14ac:dyDescent="0.3">
      <c r="A11" t="s">
        <v>9</v>
      </c>
      <c r="B11">
        <v>426</v>
      </c>
      <c r="C11">
        <v>148</v>
      </c>
      <c r="D11">
        <v>10</v>
      </c>
      <c r="E11">
        <v>24</v>
      </c>
      <c r="F11">
        <v>16</v>
      </c>
      <c r="G11">
        <v>39</v>
      </c>
      <c r="H11">
        <v>29</v>
      </c>
      <c r="I11">
        <v>4</v>
      </c>
      <c r="J11">
        <v>0</v>
      </c>
      <c r="K11">
        <v>9</v>
      </c>
      <c r="L11">
        <v>8</v>
      </c>
      <c r="M11">
        <v>68</v>
      </c>
    </row>
    <row r="12" spans="1:13" x14ac:dyDescent="0.3">
      <c r="A12" t="s">
        <v>10</v>
      </c>
      <c r="B12">
        <v>888</v>
      </c>
      <c r="C12">
        <v>225</v>
      </c>
      <c r="D12">
        <v>20</v>
      </c>
      <c r="E12">
        <v>20</v>
      </c>
      <c r="F12">
        <v>26</v>
      </c>
      <c r="G12">
        <v>70</v>
      </c>
      <c r="H12">
        <v>55</v>
      </c>
      <c r="I12">
        <v>12</v>
      </c>
      <c r="J12">
        <v>0</v>
      </c>
      <c r="K12">
        <v>13</v>
      </c>
      <c r="L12">
        <v>7</v>
      </c>
      <c r="M12">
        <v>71</v>
      </c>
    </row>
    <row r="13" spans="1:13" x14ac:dyDescent="0.3">
      <c r="A13" t="s">
        <v>11</v>
      </c>
      <c r="B13">
        <v>358</v>
      </c>
      <c r="C13">
        <v>136</v>
      </c>
      <c r="D13">
        <v>13</v>
      </c>
      <c r="E13">
        <v>17</v>
      </c>
      <c r="F13">
        <v>13</v>
      </c>
      <c r="G13">
        <v>47</v>
      </c>
      <c r="H13">
        <v>21</v>
      </c>
      <c r="I13">
        <v>2</v>
      </c>
      <c r="J13">
        <v>0</v>
      </c>
      <c r="K13">
        <v>7</v>
      </c>
      <c r="L13">
        <v>7</v>
      </c>
      <c r="M13">
        <v>56</v>
      </c>
    </row>
    <row r="14" spans="1:13" x14ac:dyDescent="0.3">
      <c r="A14" t="s">
        <v>12</v>
      </c>
      <c r="B14">
        <v>1737</v>
      </c>
      <c r="C14">
        <v>581</v>
      </c>
      <c r="D14">
        <v>45</v>
      </c>
      <c r="E14">
        <v>89</v>
      </c>
      <c r="F14">
        <v>39</v>
      </c>
      <c r="G14">
        <v>181</v>
      </c>
      <c r="H14">
        <v>123</v>
      </c>
      <c r="I14">
        <v>27</v>
      </c>
      <c r="J14">
        <v>1</v>
      </c>
      <c r="K14">
        <v>39</v>
      </c>
      <c r="L14">
        <v>26</v>
      </c>
      <c r="M14">
        <v>230</v>
      </c>
    </row>
    <row r="15" spans="1:13" x14ac:dyDescent="0.3">
      <c r="A15" t="s">
        <v>13</v>
      </c>
      <c r="B15">
        <v>736</v>
      </c>
      <c r="C15">
        <v>172</v>
      </c>
      <c r="D15">
        <v>17</v>
      </c>
      <c r="E15">
        <v>18</v>
      </c>
      <c r="F15">
        <v>21</v>
      </c>
      <c r="G15">
        <v>53</v>
      </c>
      <c r="H15">
        <v>36</v>
      </c>
      <c r="I15">
        <v>10</v>
      </c>
      <c r="J15">
        <v>0</v>
      </c>
      <c r="K15">
        <v>9</v>
      </c>
      <c r="L15">
        <v>7</v>
      </c>
      <c r="M15">
        <v>61</v>
      </c>
    </row>
    <row r="16" spans="1:13" x14ac:dyDescent="0.3">
      <c r="A16" t="s">
        <v>14</v>
      </c>
      <c r="B16">
        <v>780</v>
      </c>
      <c r="C16">
        <v>196</v>
      </c>
      <c r="D16">
        <v>18</v>
      </c>
      <c r="E16">
        <v>17</v>
      </c>
      <c r="F16">
        <v>20</v>
      </c>
      <c r="G16">
        <v>64</v>
      </c>
      <c r="H16">
        <v>53</v>
      </c>
      <c r="I16">
        <v>10</v>
      </c>
      <c r="J16">
        <v>0</v>
      </c>
      <c r="K16">
        <v>12</v>
      </c>
      <c r="L16">
        <v>5</v>
      </c>
      <c r="M16">
        <v>55</v>
      </c>
    </row>
    <row r="17" spans="1:14" x14ac:dyDescent="0.3">
      <c r="A17" t="s">
        <v>15</v>
      </c>
      <c r="B17">
        <v>316</v>
      </c>
      <c r="C17">
        <v>133</v>
      </c>
      <c r="D17">
        <v>12</v>
      </c>
      <c r="E17">
        <v>16</v>
      </c>
      <c r="F17">
        <v>15</v>
      </c>
      <c r="G17">
        <v>38</v>
      </c>
      <c r="H17">
        <v>23</v>
      </c>
      <c r="I17">
        <v>7</v>
      </c>
      <c r="J17">
        <v>0</v>
      </c>
      <c r="K17">
        <v>8</v>
      </c>
      <c r="L17">
        <v>7</v>
      </c>
      <c r="M17">
        <v>54</v>
      </c>
    </row>
    <row r="18" spans="1:14" x14ac:dyDescent="0.3">
      <c r="A18" t="s">
        <v>16</v>
      </c>
      <c r="B18">
        <v>14986</v>
      </c>
      <c r="C18">
        <v>5429</v>
      </c>
      <c r="D18">
        <v>479</v>
      </c>
      <c r="E18">
        <v>816</v>
      </c>
      <c r="F18">
        <v>824</v>
      </c>
      <c r="G18">
        <v>1237</v>
      </c>
      <c r="H18">
        <v>1192</v>
      </c>
      <c r="I18">
        <v>215</v>
      </c>
      <c r="J18">
        <v>9</v>
      </c>
      <c r="K18">
        <v>349</v>
      </c>
      <c r="L18">
        <v>315</v>
      </c>
      <c r="M18">
        <v>2217</v>
      </c>
    </row>
    <row r="19" spans="1:14" x14ac:dyDescent="0.3">
      <c r="A19" t="s">
        <v>17</v>
      </c>
      <c r="B19">
        <v>385</v>
      </c>
      <c r="C19">
        <v>173</v>
      </c>
      <c r="D19">
        <v>17</v>
      </c>
      <c r="E19">
        <v>26</v>
      </c>
      <c r="F19">
        <v>17</v>
      </c>
      <c r="G19">
        <v>48</v>
      </c>
      <c r="H19">
        <v>32</v>
      </c>
      <c r="I19">
        <v>8</v>
      </c>
      <c r="J19">
        <v>0</v>
      </c>
      <c r="K19">
        <v>11</v>
      </c>
      <c r="L19">
        <v>11</v>
      </c>
      <c r="M19">
        <v>76</v>
      </c>
    </row>
    <row r="22" spans="1:14" x14ac:dyDescent="0.3">
      <c r="C22" t="s">
        <v>57</v>
      </c>
      <c r="D22" t="s">
        <v>20</v>
      </c>
      <c r="E22" t="s">
        <v>21</v>
      </c>
      <c r="F22" t="s">
        <v>19</v>
      </c>
      <c r="G22" t="s">
        <v>22</v>
      </c>
      <c r="H22" t="s">
        <v>27</v>
      </c>
      <c r="I22" t="s">
        <v>28</v>
      </c>
      <c r="J22" t="s">
        <v>31</v>
      </c>
      <c r="K22" t="s">
        <v>23</v>
      </c>
      <c r="L22" t="s">
        <v>29</v>
      </c>
      <c r="M22" t="s">
        <v>26</v>
      </c>
      <c r="N22" t="s">
        <v>136</v>
      </c>
    </row>
    <row r="23" spans="1:14" s="8" customFormat="1" x14ac:dyDescent="0.3">
      <c r="B23" s="8" t="s">
        <v>0</v>
      </c>
      <c r="C23" s="8">
        <f t="shared" ref="C23:C40" si="0">(C2/B2)*100</f>
        <v>38.106235565819865</v>
      </c>
      <c r="D23" s="8">
        <f t="shared" ref="D23:L23" si="1">(D2/$C2)*100</f>
        <v>8.1818181818181817</v>
      </c>
      <c r="E23" s="8">
        <f t="shared" si="1"/>
        <v>10.606060606060606</v>
      </c>
      <c r="F23" s="8">
        <f t="shared" ref="F23:F40" si="2">(F2/$C2)*100</f>
        <v>10.606060606060606</v>
      </c>
      <c r="G23" s="8">
        <f t="shared" si="1"/>
        <v>33.636363636363633</v>
      </c>
      <c r="H23" s="8">
        <f t="shared" ref="H23:J40" si="3">(H2/$C2)*100</f>
        <v>22.121212121212121</v>
      </c>
      <c r="I23" s="8">
        <f t="shared" si="3"/>
        <v>5.1515151515151514</v>
      </c>
      <c r="J23" s="8">
        <f t="shared" si="3"/>
        <v>0.30303030303030304</v>
      </c>
      <c r="K23" s="8">
        <f t="shared" si="1"/>
        <v>4.5454545454545459</v>
      </c>
      <c r="L23" s="8">
        <f t="shared" si="1"/>
        <v>4.2424242424242431</v>
      </c>
      <c r="M23" s="8">
        <f t="shared" ref="M23:M40" si="4">(M2/$C2)*100</f>
        <v>36.969696969696969</v>
      </c>
      <c r="N23">
        <f>SUM(F23:M23)</f>
        <v>117.57575757575758</v>
      </c>
    </row>
    <row r="24" spans="1:14" x14ac:dyDescent="0.3">
      <c r="B24" t="s">
        <v>1</v>
      </c>
      <c r="C24">
        <f t="shared" si="0"/>
        <v>32.840236686390533</v>
      </c>
      <c r="D24">
        <f t="shared" ref="D24:L40" si="5">(D3/$C3)*100</f>
        <v>5.4054054054054053</v>
      </c>
      <c r="E24">
        <f t="shared" si="5"/>
        <v>13.513513513513514</v>
      </c>
      <c r="F24">
        <f t="shared" si="2"/>
        <v>14.414414414414415</v>
      </c>
      <c r="G24">
        <f t="shared" si="5"/>
        <v>25.225225225225223</v>
      </c>
      <c r="H24">
        <f t="shared" si="3"/>
        <v>21.621621621621621</v>
      </c>
      <c r="I24">
        <f t="shared" si="3"/>
        <v>1.8018018018018018</v>
      </c>
      <c r="J24">
        <f t="shared" si="3"/>
        <v>0</v>
      </c>
      <c r="K24">
        <f t="shared" si="5"/>
        <v>5.4054054054054053</v>
      </c>
      <c r="L24">
        <f t="shared" si="5"/>
        <v>2.7027027027027026</v>
      </c>
      <c r="M24">
        <f t="shared" si="4"/>
        <v>42.342342342342342</v>
      </c>
      <c r="N24">
        <f t="shared" ref="N24:N40" si="6">SUM(F24:M24)</f>
        <v>113.51351351351352</v>
      </c>
    </row>
    <row r="25" spans="1:14" x14ac:dyDescent="0.3">
      <c r="B25" t="s">
        <v>2</v>
      </c>
      <c r="C25">
        <f t="shared" si="0"/>
        <v>34.868421052631575</v>
      </c>
      <c r="D25">
        <f t="shared" si="5"/>
        <v>5.6603773584905666</v>
      </c>
      <c r="E25">
        <f t="shared" si="5"/>
        <v>3.7735849056603774</v>
      </c>
      <c r="F25">
        <f t="shared" si="2"/>
        <v>9.433962264150944</v>
      </c>
      <c r="G25">
        <f t="shared" si="5"/>
        <v>32.075471698113205</v>
      </c>
      <c r="H25">
        <f t="shared" si="3"/>
        <v>35.849056603773583</v>
      </c>
      <c r="I25">
        <f t="shared" si="3"/>
        <v>3.7735849056603774</v>
      </c>
      <c r="J25">
        <f t="shared" si="3"/>
        <v>0</v>
      </c>
      <c r="K25">
        <f t="shared" si="5"/>
        <v>7.5471698113207548</v>
      </c>
      <c r="L25">
        <f t="shared" si="5"/>
        <v>0</v>
      </c>
      <c r="M25">
        <f t="shared" si="4"/>
        <v>18.867924528301888</v>
      </c>
      <c r="N25">
        <f t="shared" si="6"/>
        <v>107.54716981132074</v>
      </c>
    </row>
    <row r="26" spans="1:14" x14ac:dyDescent="0.3">
      <c r="B26" t="s">
        <v>3</v>
      </c>
      <c r="C26">
        <f t="shared" si="0"/>
        <v>26.851851851851855</v>
      </c>
      <c r="D26">
        <f t="shared" si="5"/>
        <v>6.8965517241379306</v>
      </c>
      <c r="E26">
        <f t="shared" si="5"/>
        <v>10.344827586206897</v>
      </c>
      <c r="F26">
        <f t="shared" si="2"/>
        <v>20.689655172413794</v>
      </c>
      <c r="G26">
        <f t="shared" si="5"/>
        <v>20.689655172413794</v>
      </c>
      <c r="H26">
        <f t="shared" si="3"/>
        <v>6.8965517241379306</v>
      </c>
      <c r="I26">
        <f t="shared" si="3"/>
        <v>6.8965517241379306</v>
      </c>
      <c r="J26">
        <f t="shared" si="3"/>
        <v>0</v>
      </c>
      <c r="K26">
        <f t="shared" si="5"/>
        <v>3.4482758620689653</v>
      </c>
      <c r="L26">
        <f t="shared" si="5"/>
        <v>6.8965517241379306</v>
      </c>
      <c r="M26">
        <f t="shared" si="4"/>
        <v>55.172413793103445</v>
      </c>
      <c r="N26">
        <f t="shared" si="6"/>
        <v>120.68965517241379</v>
      </c>
    </row>
    <row r="27" spans="1:14" x14ac:dyDescent="0.3">
      <c r="B27" t="s">
        <v>4</v>
      </c>
      <c r="C27">
        <f t="shared" si="0"/>
        <v>35.714285714285715</v>
      </c>
      <c r="D27">
        <f t="shared" si="5"/>
        <v>6.666666666666667</v>
      </c>
      <c r="E27">
        <f t="shared" si="5"/>
        <v>6.666666666666667</v>
      </c>
      <c r="F27">
        <f t="shared" si="2"/>
        <v>3.3333333333333335</v>
      </c>
      <c r="G27">
        <f t="shared" si="5"/>
        <v>36.666666666666664</v>
      </c>
      <c r="H27">
        <f t="shared" si="3"/>
        <v>16.666666666666664</v>
      </c>
      <c r="I27">
        <f t="shared" si="3"/>
        <v>6.666666666666667</v>
      </c>
      <c r="J27">
        <f t="shared" si="3"/>
        <v>0</v>
      </c>
      <c r="K27">
        <f t="shared" si="5"/>
        <v>13.333333333333334</v>
      </c>
      <c r="L27">
        <f t="shared" si="5"/>
        <v>0</v>
      </c>
      <c r="M27">
        <f t="shared" si="4"/>
        <v>36.666666666666664</v>
      </c>
      <c r="N27">
        <f t="shared" si="6"/>
        <v>113.33333333333331</v>
      </c>
    </row>
    <row r="28" spans="1:14" x14ac:dyDescent="0.3">
      <c r="B28" t="s">
        <v>5</v>
      </c>
      <c r="C28" s="1">
        <f t="shared" si="0"/>
        <v>57.971014492753625</v>
      </c>
      <c r="D28">
        <f t="shared" si="5"/>
        <v>12.5</v>
      </c>
      <c r="E28">
        <f t="shared" si="5"/>
        <v>25</v>
      </c>
      <c r="F28">
        <f t="shared" si="2"/>
        <v>5</v>
      </c>
      <c r="G28">
        <f t="shared" si="5"/>
        <v>25</v>
      </c>
      <c r="H28">
        <f t="shared" si="3"/>
        <v>22.5</v>
      </c>
      <c r="I28">
        <f t="shared" si="3"/>
        <v>2.5</v>
      </c>
      <c r="J28">
        <f t="shared" si="3"/>
        <v>0</v>
      </c>
      <c r="K28">
        <f t="shared" si="5"/>
        <v>7.5</v>
      </c>
      <c r="L28">
        <f t="shared" si="5"/>
        <v>10</v>
      </c>
      <c r="M28">
        <f t="shared" si="4"/>
        <v>55.000000000000007</v>
      </c>
      <c r="N28">
        <f t="shared" si="6"/>
        <v>127.5</v>
      </c>
    </row>
    <row r="29" spans="1:14" x14ac:dyDescent="0.3">
      <c r="B29" t="s">
        <v>6</v>
      </c>
      <c r="C29" s="1">
        <f t="shared" si="0"/>
        <v>68.270194427741032</v>
      </c>
      <c r="D29">
        <f t="shared" si="5"/>
        <v>9.248385202583675</v>
      </c>
      <c r="E29">
        <f t="shared" si="5"/>
        <v>26.394597768643568</v>
      </c>
      <c r="F29">
        <f t="shared" si="2"/>
        <v>13.241338813857897</v>
      </c>
      <c r="G29">
        <f t="shared" si="5"/>
        <v>17.381092190252495</v>
      </c>
      <c r="H29">
        <f t="shared" si="3"/>
        <v>17.850851438637701</v>
      </c>
      <c r="I29">
        <f t="shared" si="3"/>
        <v>4.4627128596594252</v>
      </c>
      <c r="J29">
        <f t="shared" si="3"/>
        <v>2.935995302407516E-2</v>
      </c>
      <c r="K29">
        <f t="shared" si="5"/>
        <v>3.1121550205519672</v>
      </c>
      <c r="L29">
        <f t="shared" si="5"/>
        <v>12.00822078684674</v>
      </c>
      <c r="M29">
        <f t="shared" si="4"/>
        <v>54.961832061068705</v>
      </c>
      <c r="N29">
        <f t="shared" si="6"/>
        <v>123.04756312389901</v>
      </c>
    </row>
    <row r="30" spans="1:14" s="8" customFormat="1" x14ac:dyDescent="0.3">
      <c r="B30" s="8" t="s">
        <v>7</v>
      </c>
      <c r="C30" s="8">
        <f t="shared" si="0"/>
        <v>43.167701863354033</v>
      </c>
      <c r="D30" s="8">
        <f t="shared" si="5"/>
        <v>5.755395683453238</v>
      </c>
      <c r="E30" s="8">
        <f t="shared" si="5"/>
        <v>11.510791366906476</v>
      </c>
      <c r="F30" s="8">
        <f t="shared" si="2"/>
        <v>11.510791366906476</v>
      </c>
      <c r="G30" s="8">
        <f t="shared" si="5"/>
        <v>31.654676258992804</v>
      </c>
      <c r="H30" s="8">
        <f t="shared" si="3"/>
        <v>17.266187050359711</v>
      </c>
      <c r="I30" s="8">
        <f t="shared" si="3"/>
        <v>5.0359712230215825</v>
      </c>
      <c r="J30" s="8">
        <f t="shared" si="3"/>
        <v>0</v>
      </c>
      <c r="K30" s="8">
        <f t="shared" si="5"/>
        <v>9.3525179856115113</v>
      </c>
      <c r="L30" s="8">
        <f t="shared" si="5"/>
        <v>5.0359712230215825</v>
      </c>
      <c r="M30" s="8">
        <f t="shared" si="4"/>
        <v>33.812949640287769</v>
      </c>
      <c r="N30">
        <f t="shared" si="6"/>
        <v>113.66906474820144</v>
      </c>
    </row>
    <row r="31" spans="1:14" x14ac:dyDescent="0.3">
      <c r="B31" t="s">
        <v>8</v>
      </c>
      <c r="C31">
        <f t="shared" si="0"/>
        <v>39.198218262806236</v>
      </c>
      <c r="D31">
        <f t="shared" si="5"/>
        <v>6.8181818181818175</v>
      </c>
      <c r="E31">
        <f t="shared" si="5"/>
        <v>9.6590909090909083</v>
      </c>
      <c r="F31">
        <f t="shared" si="2"/>
        <v>6.8181818181818175</v>
      </c>
      <c r="G31">
        <f t="shared" si="5"/>
        <v>31.818181818181817</v>
      </c>
      <c r="H31">
        <f t="shared" si="3"/>
        <v>24.431818181818183</v>
      </c>
      <c r="I31">
        <f t="shared" si="3"/>
        <v>4.5454545454545459</v>
      </c>
      <c r="J31">
        <f t="shared" si="3"/>
        <v>0.56818181818181823</v>
      </c>
      <c r="K31">
        <f t="shared" si="5"/>
        <v>7.3863636363636367</v>
      </c>
      <c r="L31">
        <f t="shared" si="5"/>
        <v>1.7045454545454544</v>
      </c>
      <c r="M31">
        <f t="shared" si="4"/>
        <v>35.795454545454547</v>
      </c>
      <c r="N31">
        <f t="shared" si="6"/>
        <v>113.06818181818181</v>
      </c>
    </row>
    <row r="32" spans="1:14" x14ac:dyDescent="0.3">
      <c r="B32" t="s">
        <v>9</v>
      </c>
      <c r="C32">
        <f t="shared" si="0"/>
        <v>34.741784037558688</v>
      </c>
      <c r="D32">
        <f t="shared" si="5"/>
        <v>6.756756756756757</v>
      </c>
      <c r="E32">
        <f t="shared" si="5"/>
        <v>16.216216216216218</v>
      </c>
      <c r="F32">
        <f t="shared" si="2"/>
        <v>10.810810810810811</v>
      </c>
      <c r="G32">
        <f t="shared" si="5"/>
        <v>26.351351351351347</v>
      </c>
      <c r="H32">
        <f t="shared" si="3"/>
        <v>19.594594594594593</v>
      </c>
      <c r="I32">
        <f t="shared" si="3"/>
        <v>2.7027027027027026</v>
      </c>
      <c r="J32">
        <f t="shared" si="3"/>
        <v>0</v>
      </c>
      <c r="K32">
        <f t="shared" si="5"/>
        <v>6.0810810810810816</v>
      </c>
      <c r="L32">
        <f t="shared" si="5"/>
        <v>5.4054054054054053</v>
      </c>
      <c r="M32">
        <f t="shared" si="4"/>
        <v>45.945945945945951</v>
      </c>
      <c r="N32">
        <f t="shared" si="6"/>
        <v>116.8918918918919</v>
      </c>
    </row>
    <row r="33" spans="2:14" x14ac:dyDescent="0.3">
      <c r="B33" t="s">
        <v>10</v>
      </c>
      <c r="C33">
        <f t="shared" si="0"/>
        <v>25.337837837837839</v>
      </c>
      <c r="D33">
        <f t="shared" si="5"/>
        <v>8.8888888888888893</v>
      </c>
      <c r="E33">
        <f t="shared" si="5"/>
        <v>8.8888888888888893</v>
      </c>
      <c r="F33">
        <f t="shared" si="2"/>
        <v>11.555555555555555</v>
      </c>
      <c r="G33">
        <f t="shared" si="5"/>
        <v>31.111111111111111</v>
      </c>
      <c r="H33">
        <f t="shared" si="3"/>
        <v>24.444444444444443</v>
      </c>
      <c r="I33">
        <f t="shared" si="3"/>
        <v>5.3333333333333339</v>
      </c>
      <c r="J33">
        <f t="shared" si="3"/>
        <v>0</v>
      </c>
      <c r="K33">
        <f t="shared" si="5"/>
        <v>5.7777777777777777</v>
      </c>
      <c r="L33">
        <f t="shared" si="5"/>
        <v>3.1111111111111112</v>
      </c>
      <c r="M33">
        <f t="shared" si="4"/>
        <v>31.555555555555554</v>
      </c>
      <c r="N33">
        <f t="shared" si="6"/>
        <v>112.88888888888889</v>
      </c>
    </row>
    <row r="34" spans="2:14" s="8" customFormat="1" x14ac:dyDescent="0.3">
      <c r="B34" s="8" t="s">
        <v>11</v>
      </c>
      <c r="C34" s="8">
        <f t="shared" si="0"/>
        <v>37.988826815642454</v>
      </c>
      <c r="D34" s="8">
        <f t="shared" si="5"/>
        <v>9.5588235294117645</v>
      </c>
      <c r="E34" s="8">
        <f t="shared" si="5"/>
        <v>12.5</v>
      </c>
      <c r="F34" s="8">
        <f t="shared" si="2"/>
        <v>9.5588235294117645</v>
      </c>
      <c r="G34" s="8">
        <f t="shared" si="5"/>
        <v>34.558823529411761</v>
      </c>
      <c r="H34" s="8">
        <f t="shared" si="3"/>
        <v>15.441176470588236</v>
      </c>
      <c r="I34" s="8">
        <f t="shared" si="3"/>
        <v>1.4705882352941175</v>
      </c>
      <c r="J34" s="8">
        <f t="shared" si="3"/>
        <v>0</v>
      </c>
      <c r="K34" s="8">
        <f t="shared" si="5"/>
        <v>5.1470588235294112</v>
      </c>
      <c r="L34" s="8">
        <f t="shared" si="5"/>
        <v>5.1470588235294112</v>
      </c>
      <c r="M34" s="8">
        <f t="shared" si="4"/>
        <v>41.17647058823529</v>
      </c>
      <c r="N34">
        <f t="shared" si="6"/>
        <v>112.49999999999997</v>
      </c>
    </row>
    <row r="35" spans="2:14" s="8" customFormat="1" x14ac:dyDescent="0.3">
      <c r="B35" s="8" t="s">
        <v>12</v>
      </c>
      <c r="C35" s="8">
        <f t="shared" si="0"/>
        <v>33.448474381116867</v>
      </c>
      <c r="D35" s="8">
        <f t="shared" si="5"/>
        <v>7.7452667814113596</v>
      </c>
      <c r="E35" s="8">
        <f t="shared" si="5"/>
        <v>15.3184165232358</v>
      </c>
      <c r="F35" s="8">
        <f t="shared" si="2"/>
        <v>6.7125645438898456</v>
      </c>
      <c r="G35" s="8">
        <f t="shared" si="5"/>
        <v>31.153184165232357</v>
      </c>
      <c r="H35" s="8">
        <f t="shared" si="3"/>
        <v>21.170395869191051</v>
      </c>
      <c r="I35" s="8">
        <f t="shared" si="3"/>
        <v>4.6471600688468158</v>
      </c>
      <c r="J35" s="8">
        <f t="shared" si="3"/>
        <v>0.17211703958691912</v>
      </c>
      <c r="K35" s="8">
        <f t="shared" si="5"/>
        <v>6.7125645438898456</v>
      </c>
      <c r="L35" s="8">
        <f t="shared" si="5"/>
        <v>4.4750430292598971</v>
      </c>
      <c r="M35" s="8">
        <f t="shared" si="4"/>
        <v>39.586919104991395</v>
      </c>
      <c r="N35">
        <f t="shared" si="6"/>
        <v>114.62994836488812</v>
      </c>
    </row>
    <row r="36" spans="2:14" x14ac:dyDescent="0.3">
      <c r="B36" t="s">
        <v>13</v>
      </c>
      <c r="C36">
        <f t="shared" si="0"/>
        <v>23.369565217391305</v>
      </c>
      <c r="D36">
        <f t="shared" si="5"/>
        <v>9.8837209302325579</v>
      </c>
      <c r="E36">
        <f t="shared" si="5"/>
        <v>10.465116279069768</v>
      </c>
      <c r="F36">
        <f t="shared" si="2"/>
        <v>12.209302325581394</v>
      </c>
      <c r="G36">
        <f t="shared" si="5"/>
        <v>30.813953488372093</v>
      </c>
      <c r="H36">
        <f t="shared" si="3"/>
        <v>20.930232558139537</v>
      </c>
      <c r="I36">
        <f t="shared" si="3"/>
        <v>5.8139534883720927</v>
      </c>
      <c r="J36">
        <f t="shared" si="3"/>
        <v>0</v>
      </c>
      <c r="K36">
        <f t="shared" si="5"/>
        <v>5.2325581395348841</v>
      </c>
      <c r="L36">
        <f t="shared" si="5"/>
        <v>4.0697674418604652</v>
      </c>
      <c r="M36">
        <f t="shared" si="4"/>
        <v>35.465116279069768</v>
      </c>
      <c r="N36">
        <f t="shared" si="6"/>
        <v>114.53488372093022</v>
      </c>
    </row>
    <row r="37" spans="2:14" x14ac:dyDescent="0.3">
      <c r="B37" t="s">
        <v>14</v>
      </c>
      <c r="C37">
        <f t="shared" si="0"/>
        <v>25.128205128205128</v>
      </c>
      <c r="D37">
        <f t="shared" si="5"/>
        <v>9.183673469387756</v>
      </c>
      <c r="E37">
        <f t="shared" si="5"/>
        <v>8.6734693877551017</v>
      </c>
      <c r="F37">
        <f t="shared" si="2"/>
        <v>10.204081632653061</v>
      </c>
      <c r="G37">
        <f t="shared" si="5"/>
        <v>32.653061224489797</v>
      </c>
      <c r="H37">
        <f t="shared" si="3"/>
        <v>27.040816326530614</v>
      </c>
      <c r="I37">
        <f t="shared" si="3"/>
        <v>5.1020408163265305</v>
      </c>
      <c r="J37">
        <f t="shared" si="3"/>
        <v>0</v>
      </c>
      <c r="K37">
        <f t="shared" si="5"/>
        <v>6.1224489795918364</v>
      </c>
      <c r="L37">
        <f t="shared" si="5"/>
        <v>2.5510204081632653</v>
      </c>
      <c r="M37">
        <f t="shared" si="4"/>
        <v>28.061224489795915</v>
      </c>
      <c r="N37">
        <f t="shared" si="6"/>
        <v>111.73469387755104</v>
      </c>
    </row>
    <row r="38" spans="2:14" x14ac:dyDescent="0.3">
      <c r="B38" t="s">
        <v>15</v>
      </c>
      <c r="C38">
        <f t="shared" si="0"/>
        <v>42.088607594936711</v>
      </c>
      <c r="D38">
        <f t="shared" si="5"/>
        <v>9.0225563909774422</v>
      </c>
      <c r="E38">
        <f t="shared" si="5"/>
        <v>12.030075187969924</v>
      </c>
      <c r="F38">
        <f t="shared" si="2"/>
        <v>11.278195488721805</v>
      </c>
      <c r="G38">
        <f t="shared" si="5"/>
        <v>28.571428571428569</v>
      </c>
      <c r="H38">
        <f t="shared" si="3"/>
        <v>17.293233082706767</v>
      </c>
      <c r="I38">
        <f t="shared" si="3"/>
        <v>5.2631578947368416</v>
      </c>
      <c r="J38">
        <f t="shared" si="3"/>
        <v>0</v>
      </c>
      <c r="K38">
        <f t="shared" si="5"/>
        <v>6.0150375939849621</v>
      </c>
      <c r="L38">
        <f t="shared" si="5"/>
        <v>5.2631578947368416</v>
      </c>
      <c r="M38">
        <f t="shared" si="4"/>
        <v>40.601503759398497</v>
      </c>
      <c r="N38">
        <f t="shared" si="6"/>
        <v>114.28571428571428</v>
      </c>
    </row>
    <row r="39" spans="2:14" x14ac:dyDescent="0.3">
      <c r="B39" t="s">
        <v>16</v>
      </c>
      <c r="C39">
        <f t="shared" si="0"/>
        <v>36.227145335646604</v>
      </c>
      <c r="D39">
        <f t="shared" si="5"/>
        <v>8.822987658869037</v>
      </c>
      <c r="E39">
        <f t="shared" si="5"/>
        <v>15.030392337447044</v>
      </c>
      <c r="F39">
        <f t="shared" si="2"/>
        <v>15.177749125069074</v>
      </c>
      <c r="G39">
        <f t="shared" si="5"/>
        <v>22.785043286056364</v>
      </c>
      <c r="H39">
        <f t="shared" si="3"/>
        <v>21.956161355682447</v>
      </c>
      <c r="I39">
        <f t="shared" si="3"/>
        <v>3.9602136673420518</v>
      </c>
      <c r="J39">
        <f t="shared" si="3"/>
        <v>0.16577638607478357</v>
      </c>
      <c r="K39">
        <f t="shared" si="5"/>
        <v>6.4284398600110526</v>
      </c>
      <c r="L39">
        <f t="shared" si="5"/>
        <v>5.8021735126174248</v>
      </c>
      <c r="M39">
        <f t="shared" si="4"/>
        <v>40.836249769755014</v>
      </c>
      <c r="N39">
        <f t="shared" si="6"/>
        <v>117.11180696260821</v>
      </c>
    </row>
    <row r="40" spans="2:14" x14ac:dyDescent="0.3">
      <c r="B40" t="s">
        <v>17</v>
      </c>
      <c r="C40">
        <f t="shared" si="0"/>
        <v>44.935064935064936</v>
      </c>
      <c r="D40">
        <f t="shared" si="5"/>
        <v>9.8265895953757223</v>
      </c>
      <c r="E40">
        <f t="shared" si="5"/>
        <v>15.028901734104046</v>
      </c>
      <c r="F40">
        <f t="shared" si="2"/>
        <v>9.8265895953757223</v>
      </c>
      <c r="G40">
        <f t="shared" si="5"/>
        <v>27.74566473988439</v>
      </c>
      <c r="H40">
        <f t="shared" si="3"/>
        <v>18.497109826589593</v>
      </c>
      <c r="I40">
        <f t="shared" si="3"/>
        <v>4.6242774566473983</v>
      </c>
      <c r="J40">
        <f t="shared" si="3"/>
        <v>0</v>
      </c>
      <c r="K40">
        <f t="shared" si="5"/>
        <v>6.3583815028901727</v>
      </c>
      <c r="L40">
        <f t="shared" si="5"/>
        <v>6.3583815028901727</v>
      </c>
      <c r="M40">
        <f t="shared" si="4"/>
        <v>43.930635838150287</v>
      </c>
      <c r="N40">
        <f t="shared" si="6"/>
        <v>117.34104046242774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F0D62-9E91-4D35-8CEE-15D3EBA31C4B}">
  <dimension ref="A1:E17"/>
  <sheetViews>
    <sheetView workbookViewId="0">
      <selection activeCell="F24" sqref="F24"/>
    </sheetView>
  </sheetViews>
  <sheetFormatPr defaultRowHeight="14.4" x14ac:dyDescent="0.3"/>
  <cols>
    <col min="1" max="1" width="31.109375" customWidth="1"/>
    <col min="2" max="2" width="9.109375" customWidth="1"/>
    <col min="3" max="3" width="12.77734375" customWidth="1"/>
    <col min="5" max="5" width="14.33203125" customWidth="1"/>
  </cols>
  <sheetData>
    <row r="1" spans="1:5" x14ac:dyDescent="0.3">
      <c r="A1" t="s">
        <v>75</v>
      </c>
      <c r="B1" t="s">
        <v>76</v>
      </c>
      <c r="C1" t="s">
        <v>79</v>
      </c>
      <c r="D1" t="s">
        <v>74</v>
      </c>
      <c r="E1" t="s">
        <v>80</v>
      </c>
    </row>
    <row r="2" spans="1:5" x14ac:dyDescent="0.3">
      <c r="A2" s="8" t="s">
        <v>58</v>
      </c>
      <c r="B2" s="8" t="s">
        <v>77</v>
      </c>
      <c r="C2" s="8">
        <v>8048402</v>
      </c>
      <c r="D2" s="8">
        <v>3236318</v>
      </c>
      <c r="E2">
        <f t="shared" ref="E2:E17" si="0">(D2/C2)*100</f>
        <v>40.210690271186749</v>
      </c>
    </row>
    <row r="3" spans="1:5" x14ac:dyDescent="0.3">
      <c r="A3" t="s">
        <v>59</v>
      </c>
      <c r="B3" t="s">
        <v>77</v>
      </c>
      <c r="C3">
        <v>7737809</v>
      </c>
      <c r="D3">
        <v>3047802</v>
      </c>
      <c r="E3">
        <f t="shared" si="0"/>
        <v>39.38843670088005</v>
      </c>
    </row>
    <row r="4" spans="1:5" x14ac:dyDescent="0.3">
      <c r="A4" t="s">
        <v>60</v>
      </c>
      <c r="B4" t="s">
        <v>77</v>
      </c>
      <c r="C4">
        <v>7618263</v>
      </c>
      <c r="D4">
        <v>2985039</v>
      </c>
      <c r="E4">
        <f t="shared" si="0"/>
        <v>39.182671955536321</v>
      </c>
    </row>
    <row r="5" spans="1:5" x14ac:dyDescent="0.3">
      <c r="A5" t="s">
        <v>61</v>
      </c>
      <c r="B5" t="s">
        <v>77</v>
      </c>
      <c r="C5">
        <v>7570166</v>
      </c>
      <c r="D5">
        <v>2953495</v>
      </c>
      <c r="E5">
        <f t="shared" si="0"/>
        <v>39.014930451987446</v>
      </c>
    </row>
    <row r="6" spans="1:5" x14ac:dyDescent="0.3">
      <c r="A6" t="s">
        <v>62</v>
      </c>
      <c r="B6" t="s">
        <v>77</v>
      </c>
      <c r="C6">
        <v>7639230</v>
      </c>
      <c r="D6">
        <v>2991235</v>
      </c>
      <c r="E6">
        <f t="shared" si="0"/>
        <v>39.156236950582716</v>
      </c>
    </row>
    <row r="7" spans="1:5" x14ac:dyDescent="0.3">
      <c r="A7" s="8" t="s">
        <v>63</v>
      </c>
      <c r="B7" s="8" t="s">
        <v>77</v>
      </c>
      <c r="C7" s="8">
        <v>7836219</v>
      </c>
      <c r="D7" s="8">
        <v>3116445</v>
      </c>
      <c r="E7">
        <f t="shared" si="0"/>
        <v>39.769753754967795</v>
      </c>
    </row>
    <row r="8" spans="1:5" x14ac:dyDescent="0.3">
      <c r="A8" s="8" t="s">
        <v>64</v>
      </c>
      <c r="B8" s="8" t="s">
        <v>77</v>
      </c>
      <c r="C8" s="8">
        <v>8091021</v>
      </c>
      <c r="D8" s="8">
        <v>3273660</v>
      </c>
      <c r="E8">
        <f t="shared" si="0"/>
        <v>40.460406665611174</v>
      </c>
    </row>
    <row r="9" spans="1:5" x14ac:dyDescent="0.3">
      <c r="A9" t="s">
        <v>65</v>
      </c>
      <c r="B9" t="s">
        <v>77</v>
      </c>
      <c r="C9">
        <v>7646623</v>
      </c>
      <c r="D9">
        <v>3003458</v>
      </c>
      <c r="E9">
        <f t="shared" si="0"/>
        <v>39.278227787612913</v>
      </c>
    </row>
    <row r="10" spans="1:5" x14ac:dyDescent="0.3">
      <c r="A10" s="8" t="s">
        <v>66</v>
      </c>
      <c r="B10" s="8" t="s">
        <v>78</v>
      </c>
      <c r="C10" s="8">
        <v>8038492</v>
      </c>
      <c r="D10" s="8">
        <v>3229154</v>
      </c>
      <c r="E10">
        <f t="shared" si="0"/>
        <v>40.171141552420529</v>
      </c>
    </row>
    <row r="11" spans="1:5" x14ac:dyDescent="0.3">
      <c r="A11" s="8" t="s">
        <v>67</v>
      </c>
      <c r="B11" s="8" t="s">
        <v>78</v>
      </c>
      <c r="C11" s="8">
        <v>7758413</v>
      </c>
      <c r="D11" s="8">
        <v>3060867</v>
      </c>
      <c r="E11">
        <f t="shared" si="0"/>
        <v>39.452230759048277</v>
      </c>
    </row>
    <row r="12" spans="1:5" x14ac:dyDescent="0.3">
      <c r="A12" t="s">
        <v>68</v>
      </c>
      <c r="B12" t="s">
        <v>78</v>
      </c>
      <c r="C12">
        <v>7654258</v>
      </c>
      <c r="D12">
        <v>3002395</v>
      </c>
      <c r="E12">
        <f t="shared" si="0"/>
        <v>39.225160688338441</v>
      </c>
    </row>
    <row r="13" spans="1:5" x14ac:dyDescent="0.3">
      <c r="A13" t="s">
        <v>69</v>
      </c>
      <c r="B13" t="s">
        <v>78</v>
      </c>
      <c r="C13">
        <v>7570305</v>
      </c>
      <c r="D13">
        <v>2954913</v>
      </c>
      <c r="E13">
        <f t="shared" si="0"/>
        <v>39.032945171958069</v>
      </c>
    </row>
    <row r="14" spans="1:5" x14ac:dyDescent="0.3">
      <c r="A14" t="s">
        <v>70</v>
      </c>
      <c r="B14" t="s">
        <v>78</v>
      </c>
      <c r="C14">
        <v>7596705</v>
      </c>
      <c r="D14">
        <v>2966113</v>
      </c>
      <c r="E14">
        <f t="shared" si="0"/>
        <v>39.044730577270016</v>
      </c>
    </row>
    <row r="15" spans="1:5" x14ac:dyDescent="0.3">
      <c r="A15" s="8" t="s">
        <v>71</v>
      </c>
      <c r="B15" s="8" t="s">
        <v>78</v>
      </c>
      <c r="C15" s="8">
        <v>7840324</v>
      </c>
      <c r="D15" s="8">
        <v>3120850</v>
      </c>
      <c r="E15">
        <f t="shared" si="0"/>
        <v>39.805115196769933</v>
      </c>
    </row>
    <row r="16" spans="1:5" x14ac:dyDescent="0.3">
      <c r="A16" s="8" t="s">
        <v>72</v>
      </c>
      <c r="B16" s="8" t="s">
        <v>78</v>
      </c>
      <c r="C16" s="8">
        <v>8077611</v>
      </c>
      <c r="D16" s="8">
        <v>3266368</v>
      </c>
      <c r="E16">
        <f t="shared" si="0"/>
        <v>40.437302563839729</v>
      </c>
    </row>
    <row r="17" spans="1:5" x14ac:dyDescent="0.3">
      <c r="A17" t="s">
        <v>73</v>
      </c>
      <c r="B17" t="s">
        <v>78</v>
      </c>
      <c r="C17">
        <v>7657467</v>
      </c>
      <c r="D17">
        <v>3007393</v>
      </c>
      <c r="E17">
        <f t="shared" si="0"/>
        <v>39.273992300587125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BDABA-13D3-40CF-8335-B1882C0FE4E4}">
  <dimension ref="A1:K43"/>
  <sheetViews>
    <sheetView topLeftCell="A19" workbookViewId="0">
      <selection activeCell="G38" sqref="G38"/>
    </sheetView>
  </sheetViews>
  <sheetFormatPr defaultRowHeight="14.4" x14ac:dyDescent="0.3"/>
  <cols>
    <col min="1" max="1" width="38.77734375" customWidth="1"/>
    <col min="2" max="2" width="14.33203125" customWidth="1"/>
    <col min="11" max="11" width="10.88671875" customWidth="1"/>
    <col min="12" max="12" width="9.6640625" customWidth="1"/>
  </cols>
  <sheetData>
    <row r="1" spans="1:9" x14ac:dyDescent="0.3">
      <c r="B1" t="s">
        <v>18</v>
      </c>
      <c r="C1" t="s">
        <v>34</v>
      </c>
      <c r="D1" t="s">
        <v>35</v>
      </c>
      <c r="E1" t="s">
        <v>37</v>
      </c>
      <c r="F1" t="s">
        <v>36</v>
      </c>
      <c r="G1" t="s">
        <v>38</v>
      </c>
      <c r="H1" t="s">
        <v>39</v>
      </c>
    </row>
    <row r="2" spans="1:9" x14ac:dyDescent="0.3">
      <c r="A2" t="s">
        <v>42</v>
      </c>
      <c r="B2">
        <v>866</v>
      </c>
      <c r="C2">
        <v>282</v>
      </c>
      <c r="D2">
        <v>244</v>
      </c>
      <c r="E2">
        <v>212</v>
      </c>
      <c r="F2">
        <v>35</v>
      </c>
      <c r="G2">
        <v>11</v>
      </c>
      <c r="H2">
        <v>80</v>
      </c>
    </row>
    <row r="3" spans="1:9" x14ac:dyDescent="0.3">
      <c r="A3" t="s">
        <v>43</v>
      </c>
      <c r="B3">
        <v>338</v>
      </c>
      <c r="C3">
        <v>116</v>
      </c>
      <c r="D3">
        <v>83</v>
      </c>
      <c r="E3">
        <v>74</v>
      </c>
      <c r="F3">
        <v>16</v>
      </c>
      <c r="G3">
        <v>2</v>
      </c>
      <c r="H3">
        <v>48</v>
      </c>
    </row>
    <row r="4" spans="1:9" x14ac:dyDescent="0.3">
      <c r="A4" t="s">
        <v>44</v>
      </c>
      <c r="B4">
        <v>152</v>
      </c>
      <c r="C4">
        <v>48</v>
      </c>
      <c r="D4">
        <v>39</v>
      </c>
      <c r="E4">
        <v>41</v>
      </c>
      <c r="F4">
        <v>4</v>
      </c>
      <c r="G4">
        <v>1</v>
      </c>
      <c r="H4">
        <v>20</v>
      </c>
    </row>
    <row r="5" spans="1:9" x14ac:dyDescent="0.3">
      <c r="A5" t="s">
        <v>45</v>
      </c>
      <c r="B5">
        <v>108</v>
      </c>
      <c r="C5">
        <v>34</v>
      </c>
      <c r="D5">
        <v>26</v>
      </c>
      <c r="E5">
        <v>25</v>
      </c>
      <c r="F5">
        <v>8</v>
      </c>
      <c r="G5">
        <v>1</v>
      </c>
      <c r="H5">
        <v>15</v>
      </c>
    </row>
    <row r="6" spans="1:9" x14ac:dyDescent="0.3">
      <c r="A6" t="s">
        <v>46</v>
      </c>
      <c r="B6">
        <v>84</v>
      </c>
      <c r="C6">
        <v>24</v>
      </c>
      <c r="D6">
        <v>23</v>
      </c>
      <c r="E6">
        <v>24</v>
      </c>
      <c r="F6">
        <v>4</v>
      </c>
      <c r="G6">
        <v>0</v>
      </c>
      <c r="H6">
        <v>10</v>
      </c>
    </row>
    <row r="7" spans="1:9" x14ac:dyDescent="0.3">
      <c r="A7" s="1" t="s">
        <v>47</v>
      </c>
      <c r="B7">
        <v>69</v>
      </c>
      <c r="C7" s="1">
        <v>19</v>
      </c>
      <c r="D7" s="1">
        <v>23</v>
      </c>
      <c r="E7" s="1">
        <v>16</v>
      </c>
      <c r="F7" s="1">
        <v>3</v>
      </c>
      <c r="G7" s="1">
        <v>0</v>
      </c>
      <c r="H7" s="1">
        <v>9</v>
      </c>
      <c r="I7" s="1"/>
    </row>
    <row r="8" spans="1:9" x14ac:dyDescent="0.3">
      <c r="A8" s="1" t="s">
        <v>41</v>
      </c>
      <c r="B8">
        <v>4989</v>
      </c>
      <c r="C8" s="1">
        <v>1468</v>
      </c>
      <c r="D8" s="1">
        <v>1267</v>
      </c>
      <c r="E8" s="1">
        <v>1496</v>
      </c>
      <c r="F8" s="1">
        <v>177</v>
      </c>
      <c r="G8" s="1">
        <v>133</v>
      </c>
      <c r="H8" s="1">
        <v>436</v>
      </c>
      <c r="I8" s="1"/>
    </row>
    <row r="9" spans="1:9" x14ac:dyDescent="0.3">
      <c r="A9" t="s">
        <v>40</v>
      </c>
      <c r="B9">
        <v>322</v>
      </c>
      <c r="C9">
        <v>104</v>
      </c>
      <c r="D9">
        <v>71</v>
      </c>
      <c r="E9">
        <v>89</v>
      </c>
      <c r="F9">
        <v>16</v>
      </c>
      <c r="G9">
        <v>3</v>
      </c>
      <c r="H9">
        <v>40</v>
      </c>
    </row>
    <row r="10" spans="1:9" x14ac:dyDescent="0.3">
      <c r="A10" t="s">
        <v>33</v>
      </c>
      <c r="B10">
        <v>449</v>
      </c>
      <c r="C10">
        <v>138</v>
      </c>
      <c r="D10">
        <v>124</v>
      </c>
      <c r="E10">
        <v>110</v>
      </c>
      <c r="F10">
        <v>14</v>
      </c>
      <c r="G10">
        <v>12</v>
      </c>
      <c r="H10">
        <v>51</v>
      </c>
    </row>
    <row r="11" spans="1:9" x14ac:dyDescent="0.3">
      <c r="A11" t="s">
        <v>48</v>
      </c>
      <c r="B11">
        <v>426</v>
      </c>
      <c r="C11">
        <v>142</v>
      </c>
      <c r="D11">
        <v>105</v>
      </c>
      <c r="E11">
        <v>94</v>
      </c>
      <c r="F11">
        <v>18</v>
      </c>
      <c r="G11">
        <v>6</v>
      </c>
      <c r="H11">
        <v>62</v>
      </c>
    </row>
    <row r="12" spans="1:9" x14ac:dyDescent="0.3">
      <c r="A12" t="s">
        <v>49</v>
      </c>
      <c r="B12">
        <v>888</v>
      </c>
      <c r="C12">
        <v>277</v>
      </c>
      <c r="D12">
        <v>224</v>
      </c>
      <c r="E12">
        <v>226</v>
      </c>
      <c r="F12">
        <v>36</v>
      </c>
      <c r="G12">
        <v>12</v>
      </c>
      <c r="H12">
        <v>114</v>
      </c>
    </row>
    <row r="13" spans="1:9" x14ac:dyDescent="0.3">
      <c r="A13" t="s">
        <v>50</v>
      </c>
      <c r="B13">
        <v>358</v>
      </c>
      <c r="C13">
        <v>115</v>
      </c>
      <c r="D13">
        <v>92</v>
      </c>
      <c r="E13">
        <v>94</v>
      </c>
      <c r="F13">
        <v>18</v>
      </c>
      <c r="G13">
        <v>7</v>
      </c>
      <c r="H13">
        <v>33</v>
      </c>
    </row>
    <row r="14" spans="1:9" x14ac:dyDescent="0.3">
      <c r="A14" t="s">
        <v>51</v>
      </c>
      <c r="B14">
        <v>1737</v>
      </c>
      <c r="C14">
        <v>521</v>
      </c>
      <c r="D14">
        <v>475</v>
      </c>
      <c r="E14">
        <v>442</v>
      </c>
      <c r="F14">
        <v>88</v>
      </c>
      <c r="G14">
        <v>21</v>
      </c>
      <c r="H14">
        <v>190</v>
      </c>
    </row>
    <row r="15" spans="1:9" x14ac:dyDescent="0.3">
      <c r="A15" t="s">
        <v>52</v>
      </c>
      <c r="B15">
        <v>736</v>
      </c>
      <c r="C15">
        <v>229</v>
      </c>
      <c r="D15">
        <v>185</v>
      </c>
      <c r="E15">
        <v>185</v>
      </c>
      <c r="F15">
        <v>33</v>
      </c>
      <c r="G15">
        <v>11</v>
      </c>
      <c r="H15">
        <v>94</v>
      </c>
    </row>
    <row r="16" spans="1:9" x14ac:dyDescent="0.3">
      <c r="A16" t="s">
        <v>53</v>
      </c>
      <c r="B16">
        <v>780</v>
      </c>
      <c r="C16">
        <v>243</v>
      </c>
      <c r="D16">
        <v>198</v>
      </c>
      <c r="E16">
        <v>201</v>
      </c>
      <c r="F16">
        <v>29</v>
      </c>
      <c r="G16">
        <v>11</v>
      </c>
      <c r="H16">
        <v>99</v>
      </c>
    </row>
    <row r="17" spans="1:11" x14ac:dyDescent="0.3">
      <c r="A17" t="s">
        <v>54</v>
      </c>
      <c r="B17">
        <v>316</v>
      </c>
      <c r="C17">
        <v>101</v>
      </c>
      <c r="D17">
        <v>68</v>
      </c>
      <c r="E17">
        <v>96</v>
      </c>
      <c r="F17">
        <v>12</v>
      </c>
      <c r="G17">
        <v>4</v>
      </c>
      <c r="H17">
        <v>35</v>
      </c>
    </row>
    <row r="18" spans="1:11" x14ac:dyDescent="0.3">
      <c r="A18" t="s">
        <v>55</v>
      </c>
      <c r="B18">
        <v>14986</v>
      </c>
      <c r="C18">
        <v>4491</v>
      </c>
      <c r="D18">
        <v>4024</v>
      </c>
      <c r="E18">
        <v>4067</v>
      </c>
      <c r="F18">
        <v>591</v>
      </c>
      <c r="G18">
        <v>373</v>
      </c>
      <c r="H18">
        <v>1427</v>
      </c>
    </row>
    <row r="19" spans="1:11" x14ac:dyDescent="0.3">
      <c r="A19" t="s">
        <v>56</v>
      </c>
      <c r="B19">
        <v>385</v>
      </c>
      <c r="C19">
        <v>120</v>
      </c>
      <c r="D19">
        <v>91</v>
      </c>
      <c r="E19">
        <v>112</v>
      </c>
      <c r="F19">
        <v>14</v>
      </c>
      <c r="G19">
        <v>4</v>
      </c>
      <c r="H19">
        <v>44</v>
      </c>
    </row>
    <row r="21" spans="1:11" x14ac:dyDescent="0.3">
      <c r="C21" t="s">
        <v>34</v>
      </c>
      <c r="D21" t="s">
        <v>35</v>
      </c>
      <c r="E21" t="s">
        <v>37</v>
      </c>
      <c r="F21" t="s">
        <v>243</v>
      </c>
      <c r="G21" t="s">
        <v>38</v>
      </c>
      <c r="H21" t="s">
        <v>39</v>
      </c>
      <c r="J21" t="s">
        <v>36</v>
      </c>
      <c r="K21" t="s">
        <v>37</v>
      </c>
    </row>
    <row r="22" spans="1:11" x14ac:dyDescent="0.3">
      <c r="B22" s="8" t="s">
        <v>42</v>
      </c>
      <c r="C22" s="9">
        <f t="shared" ref="C22:H27" si="0">(C2/$B2)*100</f>
        <v>32.5635103926097</v>
      </c>
      <c r="D22" s="9">
        <f t="shared" si="0"/>
        <v>28.175519630484992</v>
      </c>
      <c r="E22" s="9">
        <f t="shared" si="0"/>
        <v>24.480369515011546</v>
      </c>
      <c r="F22" s="9">
        <f t="shared" si="0"/>
        <v>4.0415704387990763</v>
      </c>
      <c r="G22" s="9">
        <f t="shared" si="0"/>
        <v>1.2702078521939952</v>
      </c>
      <c r="H22" s="9">
        <f t="shared" si="0"/>
        <v>9.2378752886836022</v>
      </c>
      <c r="I22" s="9"/>
      <c r="J22" s="9">
        <f t="shared" ref="J22:J27" si="1">SUM(H22,G22,F22)</f>
        <v>14.549653579676672</v>
      </c>
      <c r="K22" s="9">
        <f t="shared" ref="K22:K27" si="2">SUM(E22,D22,C22)</f>
        <v>85.219399538106245</v>
      </c>
    </row>
    <row r="23" spans="1:11" x14ac:dyDescent="0.3">
      <c r="B23" t="s">
        <v>43</v>
      </c>
      <c r="C23" s="2">
        <f t="shared" si="0"/>
        <v>34.319526627218934</v>
      </c>
      <c r="D23" s="2">
        <f t="shared" si="0"/>
        <v>24.556213017751478</v>
      </c>
      <c r="E23" s="2">
        <f t="shared" si="0"/>
        <v>21.893491124260358</v>
      </c>
      <c r="F23" s="2">
        <f t="shared" si="0"/>
        <v>4.7337278106508878</v>
      </c>
      <c r="G23" s="2">
        <f t="shared" si="0"/>
        <v>0.59171597633136097</v>
      </c>
      <c r="H23" s="2">
        <f t="shared" si="0"/>
        <v>14.201183431952662</v>
      </c>
      <c r="I23" s="2"/>
      <c r="J23" s="2">
        <f t="shared" si="1"/>
        <v>19.526627218934912</v>
      </c>
      <c r="K23" s="2">
        <f t="shared" si="2"/>
        <v>80.769230769230774</v>
      </c>
    </row>
    <row r="24" spans="1:11" x14ac:dyDescent="0.3">
      <c r="B24" t="s">
        <v>44</v>
      </c>
      <c r="C24" s="2">
        <f t="shared" si="0"/>
        <v>31.578947368421051</v>
      </c>
      <c r="D24" s="2">
        <f t="shared" si="0"/>
        <v>25.657894736842106</v>
      </c>
      <c r="E24" s="2">
        <f t="shared" si="0"/>
        <v>26.973684210526315</v>
      </c>
      <c r="F24" s="2">
        <f t="shared" si="0"/>
        <v>2.6315789473684208</v>
      </c>
      <c r="G24" s="2">
        <f t="shared" si="0"/>
        <v>0.6578947368421052</v>
      </c>
      <c r="H24" s="2">
        <f t="shared" si="0"/>
        <v>13.157894736842104</v>
      </c>
      <c r="I24" s="2"/>
      <c r="J24" s="2">
        <f t="shared" si="1"/>
        <v>16.44736842105263</v>
      </c>
      <c r="K24" s="2">
        <f t="shared" si="2"/>
        <v>84.21052631578948</v>
      </c>
    </row>
    <row r="25" spans="1:11" x14ac:dyDescent="0.3">
      <c r="B25" t="s">
        <v>45</v>
      </c>
      <c r="C25" s="2">
        <f t="shared" si="0"/>
        <v>31.481481481481481</v>
      </c>
      <c r="D25" s="2">
        <f t="shared" si="0"/>
        <v>24.074074074074073</v>
      </c>
      <c r="E25" s="2">
        <f t="shared" si="0"/>
        <v>23.148148148148149</v>
      </c>
      <c r="F25" s="2">
        <f t="shared" si="0"/>
        <v>7.4074074074074066</v>
      </c>
      <c r="G25" s="2">
        <f t="shared" si="0"/>
        <v>0.92592592592592582</v>
      </c>
      <c r="H25" s="2">
        <f t="shared" si="0"/>
        <v>13.888888888888889</v>
      </c>
      <c r="I25" s="2"/>
      <c r="J25" s="2">
        <f t="shared" si="1"/>
        <v>22.222222222222221</v>
      </c>
      <c r="K25" s="2">
        <f t="shared" si="2"/>
        <v>78.703703703703695</v>
      </c>
    </row>
    <row r="26" spans="1:11" x14ac:dyDescent="0.3">
      <c r="B26" t="s">
        <v>46</v>
      </c>
      <c r="C26" s="2">
        <f t="shared" si="0"/>
        <v>28.571428571428569</v>
      </c>
      <c r="D26" s="2">
        <f t="shared" si="0"/>
        <v>27.380952380952383</v>
      </c>
      <c r="E26" s="2">
        <f t="shared" si="0"/>
        <v>28.571428571428569</v>
      </c>
      <c r="F26" s="2">
        <f t="shared" si="0"/>
        <v>4.7619047619047619</v>
      </c>
      <c r="G26" s="2">
        <f t="shared" si="0"/>
        <v>0</v>
      </c>
      <c r="H26" s="2">
        <f t="shared" si="0"/>
        <v>11.904761904761903</v>
      </c>
      <c r="I26" s="2"/>
      <c r="J26" s="2">
        <f t="shared" si="1"/>
        <v>16.666666666666664</v>
      </c>
      <c r="K26" s="2">
        <f t="shared" si="2"/>
        <v>84.523809523809518</v>
      </c>
    </row>
    <row r="27" spans="1:11" x14ac:dyDescent="0.3">
      <c r="B27" t="s">
        <v>47</v>
      </c>
      <c r="C27" s="2">
        <f t="shared" si="0"/>
        <v>27.536231884057973</v>
      </c>
      <c r="D27" s="2">
        <f t="shared" si="0"/>
        <v>33.333333333333329</v>
      </c>
      <c r="E27" s="2">
        <f t="shared" si="0"/>
        <v>23.188405797101449</v>
      </c>
      <c r="F27" s="2">
        <f t="shared" si="0"/>
        <v>4.3478260869565215</v>
      </c>
      <c r="G27" s="2">
        <f t="shared" si="0"/>
        <v>0</v>
      </c>
      <c r="H27" s="2">
        <f t="shared" si="0"/>
        <v>13.043478260869565</v>
      </c>
      <c r="I27" s="2"/>
      <c r="J27" s="2">
        <f t="shared" si="1"/>
        <v>17.391304347826086</v>
      </c>
      <c r="K27" s="2">
        <f t="shared" si="2"/>
        <v>84.05797101449275</v>
      </c>
    </row>
    <row r="28" spans="1:11" x14ac:dyDescent="0.3">
      <c r="B28" s="1"/>
      <c r="C28" t="s">
        <v>34</v>
      </c>
      <c r="D28" t="s">
        <v>35</v>
      </c>
      <c r="E28" t="s">
        <v>37</v>
      </c>
      <c r="F28" t="s">
        <v>243</v>
      </c>
      <c r="G28" t="s">
        <v>38</v>
      </c>
      <c r="H28" t="s">
        <v>39</v>
      </c>
      <c r="J28" t="s">
        <v>36</v>
      </c>
      <c r="K28" t="s">
        <v>37</v>
      </c>
    </row>
    <row r="29" spans="1:11" x14ac:dyDescent="0.3">
      <c r="B29" s="1" t="s">
        <v>41</v>
      </c>
      <c r="C29" s="3">
        <f t="shared" ref="C29:H29" si="3">(C8/$B8)*100</f>
        <v>29.424734415714571</v>
      </c>
      <c r="D29" s="3">
        <f t="shared" si="3"/>
        <v>25.395870916015234</v>
      </c>
      <c r="E29" s="3">
        <f t="shared" si="3"/>
        <v>29.985969132090602</v>
      </c>
      <c r="F29" s="3">
        <f t="shared" si="3"/>
        <v>3.5478051713770298</v>
      </c>
      <c r="G29" s="3">
        <f t="shared" si="3"/>
        <v>2.6658649027861294</v>
      </c>
      <c r="H29" s="3">
        <f t="shared" si="3"/>
        <v>8.7392262978552822</v>
      </c>
      <c r="I29" s="2"/>
      <c r="J29" s="2">
        <f>SUM(H29,G29,F29)</f>
        <v>14.952896372018442</v>
      </c>
      <c r="K29" s="2">
        <f>SUM(E29,D29,C29)</f>
        <v>84.806574463820411</v>
      </c>
    </row>
    <row r="30" spans="1:11" x14ac:dyDescent="0.3">
      <c r="B30" s="1"/>
      <c r="C30" t="s">
        <v>34</v>
      </c>
      <c r="D30" t="s">
        <v>35</v>
      </c>
      <c r="E30" t="s">
        <v>37</v>
      </c>
      <c r="F30" t="s">
        <v>243</v>
      </c>
      <c r="G30" t="s">
        <v>38</v>
      </c>
      <c r="H30" t="s">
        <v>39</v>
      </c>
      <c r="J30" t="s">
        <v>36</v>
      </c>
      <c r="K30" t="s">
        <v>37</v>
      </c>
    </row>
    <row r="31" spans="1:11" x14ac:dyDescent="0.3">
      <c r="B31" s="8" t="s">
        <v>40</v>
      </c>
      <c r="C31" s="9">
        <f t="shared" ref="C31:H34" si="4">(C9/$B9)*100</f>
        <v>32.298136645962735</v>
      </c>
      <c r="D31" s="9">
        <f t="shared" si="4"/>
        <v>22.049689440993788</v>
      </c>
      <c r="E31" s="9">
        <f t="shared" si="4"/>
        <v>27.639751552795033</v>
      </c>
      <c r="F31" s="9">
        <f t="shared" si="4"/>
        <v>4.9689440993788816</v>
      </c>
      <c r="G31" s="9">
        <f t="shared" si="4"/>
        <v>0.93167701863354035</v>
      </c>
      <c r="H31" s="9">
        <f t="shared" si="4"/>
        <v>12.422360248447205</v>
      </c>
      <c r="I31" s="9"/>
      <c r="J31" s="9">
        <f>SUM(H31,G31,F31)</f>
        <v>18.322981366459626</v>
      </c>
      <c r="K31" s="9">
        <f>SUM(E31,D31,C31)</f>
        <v>81.987577639751549</v>
      </c>
    </row>
    <row r="32" spans="1:11" x14ac:dyDescent="0.3">
      <c r="B32" t="s">
        <v>33</v>
      </c>
      <c r="C32" s="2">
        <f t="shared" si="4"/>
        <v>30.734966592427615</v>
      </c>
      <c r="D32" s="2">
        <f t="shared" si="4"/>
        <v>27.616926503340757</v>
      </c>
      <c r="E32" s="2">
        <f t="shared" si="4"/>
        <v>24.498886414253899</v>
      </c>
      <c r="F32" s="2">
        <f t="shared" si="4"/>
        <v>3.1180400890868598</v>
      </c>
      <c r="G32" s="2">
        <f t="shared" si="4"/>
        <v>2.6726057906458798</v>
      </c>
      <c r="H32" s="2">
        <f t="shared" si="4"/>
        <v>11.358574610244988</v>
      </c>
      <c r="I32" s="2"/>
      <c r="J32" s="2">
        <f>SUM(H32,G32,F32)</f>
        <v>17.149220489977729</v>
      </c>
      <c r="K32" s="2">
        <f>SUM(E32,D32,C32)</f>
        <v>82.850779510022264</v>
      </c>
    </row>
    <row r="33" spans="2:11" x14ac:dyDescent="0.3">
      <c r="B33" t="s">
        <v>48</v>
      </c>
      <c r="C33" s="2">
        <f t="shared" si="4"/>
        <v>33.333333333333329</v>
      </c>
      <c r="D33" s="2">
        <f t="shared" si="4"/>
        <v>24.647887323943664</v>
      </c>
      <c r="E33" s="2">
        <f t="shared" si="4"/>
        <v>22.065727699530516</v>
      </c>
      <c r="F33" s="2">
        <f t="shared" si="4"/>
        <v>4.225352112676056</v>
      </c>
      <c r="G33" s="2">
        <f t="shared" si="4"/>
        <v>1.4084507042253522</v>
      </c>
      <c r="H33" s="2">
        <f t="shared" si="4"/>
        <v>14.553990610328638</v>
      </c>
      <c r="I33" s="2"/>
      <c r="J33" s="2">
        <f>SUM(H33,G33,F33)</f>
        <v>20.187793427230048</v>
      </c>
      <c r="K33" s="2">
        <f>SUM(E33,D33,C33)</f>
        <v>80.046948356807505</v>
      </c>
    </row>
    <row r="34" spans="2:11" x14ac:dyDescent="0.3">
      <c r="B34" t="s">
        <v>49</v>
      </c>
      <c r="C34" s="2">
        <f t="shared" si="4"/>
        <v>31.193693693693692</v>
      </c>
      <c r="D34" s="2">
        <f t="shared" si="4"/>
        <v>25.225225225225223</v>
      </c>
      <c r="E34" s="2">
        <f t="shared" si="4"/>
        <v>25.45045045045045</v>
      </c>
      <c r="F34" s="2">
        <f t="shared" si="4"/>
        <v>4.0540540540540544</v>
      </c>
      <c r="G34" s="2">
        <f t="shared" si="4"/>
        <v>1.3513513513513513</v>
      </c>
      <c r="H34" s="2">
        <f t="shared" si="4"/>
        <v>12.837837837837837</v>
      </c>
      <c r="I34" s="2"/>
      <c r="J34" s="2">
        <f>SUM(H34,G34,F34)</f>
        <v>18.243243243243242</v>
      </c>
      <c r="K34" s="2">
        <f>SUM(E34,D34,C34)</f>
        <v>81.869369369369366</v>
      </c>
    </row>
    <row r="35" spans="2:11" x14ac:dyDescent="0.3">
      <c r="C35" t="s">
        <v>34</v>
      </c>
      <c r="D35" t="s">
        <v>35</v>
      </c>
      <c r="E35" t="s">
        <v>37</v>
      </c>
      <c r="F35" t="s">
        <v>243</v>
      </c>
      <c r="G35" t="s">
        <v>38</v>
      </c>
      <c r="H35" t="s">
        <v>39</v>
      </c>
      <c r="J35" t="s">
        <v>36</v>
      </c>
      <c r="K35" t="s">
        <v>37</v>
      </c>
    </row>
    <row r="36" spans="2:11" x14ac:dyDescent="0.3">
      <c r="B36" s="8" t="s">
        <v>50</v>
      </c>
      <c r="C36" s="9">
        <f t="shared" ref="C36:H36" si="5">(C13/$B13)*100</f>
        <v>32.122905027932966</v>
      </c>
      <c r="D36" s="9">
        <f t="shared" si="5"/>
        <v>25.69832402234637</v>
      </c>
      <c r="E36" s="9">
        <f t="shared" si="5"/>
        <v>26.256983240223462</v>
      </c>
      <c r="F36" s="9">
        <f t="shared" si="5"/>
        <v>5.027932960893855</v>
      </c>
      <c r="G36" s="9">
        <f t="shared" si="5"/>
        <v>1.9553072625698324</v>
      </c>
      <c r="H36" s="9">
        <f t="shared" si="5"/>
        <v>9.2178770949720672</v>
      </c>
      <c r="I36" s="9"/>
      <c r="J36" s="9">
        <f>SUM(H36,G36,F36)</f>
        <v>16.201117318435756</v>
      </c>
      <c r="K36" s="9">
        <f>SUM(E36,D36,C36)</f>
        <v>84.07821229050279</v>
      </c>
    </row>
    <row r="37" spans="2:11" x14ac:dyDescent="0.3">
      <c r="B37" s="8"/>
      <c r="C37" t="s">
        <v>34</v>
      </c>
      <c r="D37" t="s">
        <v>35</v>
      </c>
      <c r="E37" t="s">
        <v>37</v>
      </c>
      <c r="F37" t="s">
        <v>243</v>
      </c>
      <c r="G37" t="s">
        <v>38</v>
      </c>
      <c r="H37" t="s">
        <v>39</v>
      </c>
      <c r="J37" t="s">
        <v>36</v>
      </c>
      <c r="K37" t="s">
        <v>37</v>
      </c>
    </row>
    <row r="38" spans="2:11" x14ac:dyDescent="0.3">
      <c r="B38" s="8" t="s">
        <v>51</v>
      </c>
      <c r="C38" s="9">
        <f t="shared" ref="C38:H43" si="6">(C14/$B14)*100</f>
        <v>29.994242947610822</v>
      </c>
      <c r="D38" s="9">
        <f t="shared" si="6"/>
        <v>27.34599884858952</v>
      </c>
      <c r="E38" s="9">
        <f t="shared" si="6"/>
        <v>25.446171560161197</v>
      </c>
      <c r="F38" s="9">
        <f t="shared" si="6"/>
        <v>5.0662061024755323</v>
      </c>
      <c r="G38" s="9">
        <f t="shared" si="6"/>
        <v>1.2089810017271159</v>
      </c>
      <c r="H38" s="9">
        <f t="shared" si="6"/>
        <v>10.938399539435808</v>
      </c>
      <c r="I38" s="9"/>
      <c r="J38" s="9">
        <f t="shared" ref="J38:J43" si="7">SUM(H38,G38,F38)</f>
        <v>17.213586643638457</v>
      </c>
      <c r="K38" s="9">
        <f t="shared" ref="K38:K43" si="8">SUM(E38,D38,C38)</f>
        <v>82.78641335636155</v>
      </c>
    </row>
    <row r="39" spans="2:11" x14ac:dyDescent="0.3">
      <c r="B39" t="s">
        <v>52</v>
      </c>
      <c r="C39" s="2">
        <f t="shared" si="6"/>
        <v>31.114130434782609</v>
      </c>
      <c r="D39" s="2">
        <f t="shared" si="6"/>
        <v>25.135869565217391</v>
      </c>
      <c r="E39" s="2">
        <f t="shared" si="6"/>
        <v>25.135869565217391</v>
      </c>
      <c r="F39" s="2">
        <f t="shared" si="6"/>
        <v>4.4836956521739131</v>
      </c>
      <c r="G39" s="2">
        <f t="shared" si="6"/>
        <v>1.4945652173913044</v>
      </c>
      <c r="H39" s="2">
        <f t="shared" si="6"/>
        <v>12.771739130434783</v>
      </c>
      <c r="I39" s="2"/>
      <c r="J39" s="2">
        <f t="shared" si="7"/>
        <v>18.75</v>
      </c>
      <c r="K39" s="2">
        <f t="shared" si="8"/>
        <v>81.385869565217391</v>
      </c>
    </row>
    <row r="40" spans="2:11" x14ac:dyDescent="0.3">
      <c r="B40" t="s">
        <v>53</v>
      </c>
      <c r="C40" s="2">
        <f t="shared" si="6"/>
        <v>31.153846153846153</v>
      </c>
      <c r="D40" s="2">
        <f t="shared" si="6"/>
        <v>25.384615384615383</v>
      </c>
      <c r="E40" s="2">
        <f t="shared" si="6"/>
        <v>25.769230769230766</v>
      </c>
      <c r="F40" s="2">
        <f t="shared" si="6"/>
        <v>3.7179487179487181</v>
      </c>
      <c r="G40" s="2">
        <f t="shared" si="6"/>
        <v>1.4102564102564104</v>
      </c>
      <c r="H40" s="2">
        <f t="shared" si="6"/>
        <v>12.692307692307692</v>
      </c>
      <c r="I40" s="2"/>
      <c r="J40" s="2">
        <f t="shared" si="7"/>
        <v>17.820512820512821</v>
      </c>
      <c r="K40" s="2">
        <f t="shared" si="8"/>
        <v>82.307692307692292</v>
      </c>
    </row>
    <row r="41" spans="2:11" x14ac:dyDescent="0.3">
      <c r="B41" t="s">
        <v>54</v>
      </c>
      <c r="C41" s="2">
        <f t="shared" si="6"/>
        <v>31.962025316455694</v>
      </c>
      <c r="D41" s="2">
        <f t="shared" si="6"/>
        <v>21.518987341772153</v>
      </c>
      <c r="E41" s="2">
        <f t="shared" si="6"/>
        <v>30.37974683544304</v>
      </c>
      <c r="F41" s="2">
        <f t="shared" si="6"/>
        <v>3.79746835443038</v>
      </c>
      <c r="G41" s="2">
        <f t="shared" si="6"/>
        <v>1.2658227848101267</v>
      </c>
      <c r="H41" s="2">
        <f t="shared" si="6"/>
        <v>11.075949367088606</v>
      </c>
      <c r="I41" s="2"/>
      <c r="J41" s="2">
        <f t="shared" si="7"/>
        <v>16.139240506329113</v>
      </c>
      <c r="K41" s="2">
        <f t="shared" si="8"/>
        <v>83.860759493670884</v>
      </c>
    </row>
    <row r="42" spans="2:11" x14ac:dyDescent="0.3">
      <c r="B42" t="s">
        <v>55</v>
      </c>
      <c r="C42" s="2">
        <f t="shared" si="6"/>
        <v>29.967970105431736</v>
      </c>
      <c r="D42" s="2">
        <f t="shared" si="6"/>
        <v>26.851728279727745</v>
      </c>
      <c r="E42" s="2">
        <f t="shared" si="6"/>
        <v>27.138662751901776</v>
      </c>
      <c r="F42" s="2">
        <f t="shared" si="6"/>
        <v>3.9436807687174698</v>
      </c>
      <c r="G42" s="2">
        <f t="shared" si="6"/>
        <v>2.4889897237421592</v>
      </c>
      <c r="H42" s="2">
        <f t="shared" si="6"/>
        <v>9.5222207393567331</v>
      </c>
      <c r="I42" s="2"/>
      <c r="J42" s="2">
        <f t="shared" si="7"/>
        <v>15.954891231816362</v>
      </c>
      <c r="K42" s="2">
        <f t="shared" si="8"/>
        <v>83.95836113706126</v>
      </c>
    </row>
    <row r="43" spans="2:11" x14ac:dyDescent="0.3">
      <c r="B43" t="s">
        <v>56</v>
      </c>
      <c r="C43" s="2">
        <f t="shared" si="6"/>
        <v>31.168831168831169</v>
      </c>
      <c r="D43" s="2">
        <f t="shared" si="6"/>
        <v>23.636363636363637</v>
      </c>
      <c r="E43" s="2">
        <f t="shared" si="6"/>
        <v>29.09090909090909</v>
      </c>
      <c r="F43" s="2">
        <f t="shared" si="6"/>
        <v>3.6363636363636362</v>
      </c>
      <c r="G43" s="2">
        <f t="shared" si="6"/>
        <v>1.0389610389610389</v>
      </c>
      <c r="H43" s="2">
        <f t="shared" si="6"/>
        <v>11.428571428571429</v>
      </c>
      <c r="I43" s="2"/>
      <c r="J43" s="2">
        <f t="shared" si="7"/>
        <v>16.103896103896105</v>
      </c>
      <c r="K43" s="2">
        <f t="shared" si="8"/>
        <v>83.896103896103895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C4296A-07C6-482E-95EB-83938AD5B28C}">
  <dimension ref="A1:K19"/>
  <sheetViews>
    <sheetView workbookViewId="0">
      <selection activeCell="G18" sqref="G18"/>
    </sheetView>
  </sheetViews>
  <sheetFormatPr defaultRowHeight="14.4" x14ac:dyDescent="0.3"/>
  <cols>
    <col min="1" max="1" width="18.21875" customWidth="1"/>
    <col min="2" max="2" width="12.77734375" customWidth="1"/>
    <col min="4" max="4" width="12.6640625" customWidth="1"/>
  </cols>
  <sheetData>
    <row r="1" spans="1:11" x14ac:dyDescent="0.3">
      <c r="A1" t="s">
        <v>89</v>
      </c>
      <c r="B1" t="s">
        <v>90</v>
      </c>
      <c r="C1" t="s">
        <v>34</v>
      </c>
      <c r="D1" t="s">
        <v>35</v>
      </c>
      <c r="E1" t="s">
        <v>37</v>
      </c>
      <c r="F1" t="s">
        <v>36</v>
      </c>
      <c r="G1" t="s">
        <v>38</v>
      </c>
      <c r="H1" t="s">
        <v>39</v>
      </c>
    </row>
    <row r="2" spans="1:11" x14ac:dyDescent="0.3">
      <c r="A2" t="s">
        <v>81</v>
      </c>
      <c r="B2">
        <v>8048402</v>
      </c>
      <c r="C2">
        <v>2289973</v>
      </c>
      <c r="D2">
        <v>2168574</v>
      </c>
      <c r="E2">
        <v>2112602</v>
      </c>
      <c r="F2">
        <v>455329</v>
      </c>
      <c r="G2">
        <v>345246</v>
      </c>
      <c r="H2">
        <v>616697</v>
      </c>
    </row>
    <row r="3" spans="1:11" x14ac:dyDescent="0.3">
      <c r="A3" t="s">
        <v>82</v>
      </c>
      <c r="B3">
        <v>8038492</v>
      </c>
      <c r="C3">
        <v>2286912</v>
      </c>
      <c r="D3">
        <v>2167675</v>
      </c>
      <c r="E3">
        <v>2109663</v>
      </c>
      <c r="F3">
        <v>455185</v>
      </c>
      <c r="G3">
        <v>344930</v>
      </c>
      <c r="H3">
        <v>616584</v>
      </c>
    </row>
    <row r="4" spans="1:11" x14ac:dyDescent="0.3">
      <c r="A4" t="s">
        <v>83</v>
      </c>
      <c r="B4">
        <v>7737809</v>
      </c>
      <c r="C4">
        <v>2199439</v>
      </c>
      <c r="D4">
        <v>2085879</v>
      </c>
      <c r="E4">
        <v>2016227</v>
      </c>
      <c r="F4">
        <v>443534</v>
      </c>
      <c r="G4">
        <v>335206</v>
      </c>
      <c r="H4">
        <v>600832</v>
      </c>
    </row>
    <row r="5" spans="1:11" x14ac:dyDescent="0.3">
      <c r="A5" t="s">
        <v>84</v>
      </c>
      <c r="B5">
        <v>7758413</v>
      </c>
      <c r="C5">
        <v>2205728</v>
      </c>
      <c r="D5">
        <v>2090534</v>
      </c>
      <c r="E5">
        <v>2020280</v>
      </c>
      <c r="F5">
        <v>444737</v>
      </c>
      <c r="G5">
        <v>335640</v>
      </c>
      <c r="H5">
        <v>602243</v>
      </c>
    </row>
    <row r="6" spans="1:11" x14ac:dyDescent="0.3">
      <c r="A6" t="s">
        <v>85</v>
      </c>
      <c r="B6">
        <v>7836219</v>
      </c>
      <c r="C6">
        <v>2234769</v>
      </c>
      <c r="D6">
        <v>2117720</v>
      </c>
      <c r="E6">
        <v>2046223</v>
      </c>
      <c r="F6">
        <v>447938</v>
      </c>
      <c r="G6">
        <v>337954</v>
      </c>
      <c r="H6">
        <v>605774</v>
      </c>
    </row>
    <row r="7" spans="1:11" x14ac:dyDescent="0.3">
      <c r="A7" t="s">
        <v>86</v>
      </c>
      <c r="B7">
        <v>7840324</v>
      </c>
      <c r="C7">
        <v>2236340</v>
      </c>
      <c r="D7">
        <v>2117591</v>
      </c>
      <c r="E7">
        <v>2047804</v>
      </c>
      <c r="F7">
        <v>447403</v>
      </c>
      <c r="G7">
        <v>337803</v>
      </c>
      <c r="H7">
        <v>605763</v>
      </c>
    </row>
    <row r="8" spans="1:11" x14ac:dyDescent="0.3">
      <c r="A8" t="s">
        <v>87</v>
      </c>
      <c r="B8">
        <v>8091021</v>
      </c>
      <c r="C8">
        <v>2305128</v>
      </c>
      <c r="D8">
        <v>2185527</v>
      </c>
      <c r="E8">
        <v>2124644</v>
      </c>
      <c r="F8">
        <v>456789</v>
      </c>
      <c r="G8">
        <v>345570</v>
      </c>
      <c r="H8">
        <v>618490</v>
      </c>
    </row>
    <row r="9" spans="1:11" x14ac:dyDescent="0.3">
      <c r="A9" t="s">
        <v>88</v>
      </c>
      <c r="B9">
        <v>8077611</v>
      </c>
      <c r="C9">
        <v>2301582</v>
      </c>
      <c r="D9">
        <v>2182788</v>
      </c>
      <c r="E9">
        <v>2119497</v>
      </c>
      <c r="F9">
        <v>455933</v>
      </c>
      <c r="G9">
        <v>344963</v>
      </c>
      <c r="H9">
        <v>618103</v>
      </c>
    </row>
    <row r="11" spans="1:11" x14ac:dyDescent="0.3">
      <c r="C11" t="s">
        <v>34</v>
      </c>
      <c r="D11" t="s">
        <v>35</v>
      </c>
      <c r="E11" t="s">
        <v>37</v>
      </c>
      <c r="F11" t="s">
        <v>36</v>
      </c>
      <c r="G11" t="s">
        <v>38</v>
      </c>
      <c r="H11" t="s">
        <v>39</v>
      </c>
      <c r="J11" t="s">
        <v>37</v>
      </c>
      <c r="K11" t="s">
        <v>36</v>
      </c>
    </row>
    <row r="12" spans="1:11" x14ac:dyDescent="0.3">
      <c r="B12" t="s">
        <v>81</v>
      </c>
      <c r="C12">
        <f t="shared" ref="C12:H19" si="0">(C2/$B2)*100</f>
        <v>28.452517655057491</v>
      </c>
      <c r="D12">
        <f t="shared" si="0"/>
        <v>26.944156119438368</v>
      </c>
      <c r="E12">
        <f t="shared" si="0"/>
        <v>26.248713719816681</v>
      </c>
      <c r="F12">
        <f t="shared" si="0"/>
        <v>5.6573839129804897</v>
      </c>
      <c r="G12">
        <f t="shared" si="0"/>
        <v>4.2896217162114914</v>
      </c>
      <c r="H12">
        <f t="shared" si="0"/>
        <v>7.6623533466643439</v>
      </c>
      <c r="J12">
        <f>SUM(E12+D12+C12)</f>
        <v>81.645387494312544</v>
      </c>
      <c r="K12">
        <f>SUM(H12+G12+F12)</f>
        <v>17.609358975856324</v>
      </c>
    </row>
    <row r="13" spans="1:11" x14ac:dyDescent="0.3">
      <c r="B13" t="s">
        <v>82</v>
      </c>
      <c r="C13">
        <f t="shared" si="0"/>
        <v>28.449515157818155</v>
      </c>
      <c r="D13">
        <f t="shared" si="0"/>
        <v>26.966189678362557</v>
      </c>
      <c r="E13">
        <f t="shared" si="0"/>
        <v>26.244512030365897</v>
      </c>
      <c r="F13">
        <f t="shared" si="0"/>
        <v>5.662567058597558</v>
      </c>
      <c r="G13">
        <f t="shared" si="0"/>
        <v>4.2909789547591757</v>
      </c>
      <c r="H13">
        <f t="shared" si="0"/>
        <v>7.6703938997513461</v>
      </c>
      <c r="J13">
        <f t="shared" ref="J13:J19" si="1">SUM(E13+D13+C13)</f>
        <v>81.660216866546605</v>
      </c>
      <c r="K13">
        <f t="shared" ref="K13:K19" si="2">SUM(H13+G13+F13)</f>
        <v>17.623939913108082</v>
      </c>
    </row>
    <row r="14" spans="1:11" x14ac:dyDescent="0.3">
      <c r="B14" t="s">
        <v>83</v>
      </c>
      <c r="C14">
        <f t="shared" si="0"/>
        <v>28.424570831355489</v>
      </c>
      <c r="D14">
        <f t="shared" si="0"/>
        <v>26.956971928358531</v>
      </c>
      <c r="E14">
        <f t="shared" si="0"/>
        <v>26.056820477217773</v>
      </c>
      <c r="F14">
        <f t="shared" si="0"/>
        <v>5.7320360324220978</v>
      </c>
      <c r="G14">
        <f t="shared" si="0"/>
        <v>4.3320531690559951</v>
      </c>
      <c r="H14">
        <f t="shared" si="0"/>
        <v>7.7648853829294566</v>
      </c>
      <c r="J14">
        <f t="shared" si="1"/>
        <v>81.438363236931792</v>
      </c>
      <c r="K14">
        <f t="shared" si="2"/>
        <v>17.82897458440755</v>
      </c>
    </row>
    <row r="15" spans="1:11" x14ac:dyDescent="0.3">
      <c r="B15" t="s">
        <v>84</v>
      </c>
      <c r="C15">
        <f t="shared" si="0"/>
        <v>28.430144154481081</v>
      </c>
      <c r="D15">
        <f t="shared" si="0"/>
        <v>26.945381742374373</v>
      </c>
      <c r="E15">
        <f t="shared" si="0"/>
        <v>26.039861502603689</v>
      </c>
      <c r="F15">
        <f t="shared" si="0"/>
        <v>5.7323192255942033</v>
      </c>
      <c r="G15">
        <f t="shared" si="0"/>
        <v>4.326142472693836</v>
      </c>
      <c r="H15">
        <f t="shared" si="0"/>
        <v>7.7624509032968465</v>
      </c>
      <c r="J15">
        <f t="shared" si="1"/>
        <v>81.415387399459149</v>
      </c>
      <c r="K15">
        <f t="shared" si="2"/>
        <v>17.820912601584887</v>
      </c>
    </row>
    <row r="16" spans="1:11" x14ac:dyDescent="0.3">
      <c r="B16" t="s">
        <v>85</v>
      </c>
      <c r="C16">
        <f t="shared" si="0"/>
        <v>28.518460242114212</v>
      </c>
      <c r="D16">
        <f t="shared" si="0"/>
        <v>27.024767939742368</v>
      </c>
      <c r="E16">
        <f t="shared" si="0"/>
        <v>26.112376389684872</v>
      </c>
      <c r="F16">
        <f t="shared" si="0"/>
        <v>5.7162516769886089</v>
      </c>
      <c r="G16">
        <f t="shared" si="0"/>
        <v>4.3127176512039798</v>
      </c>
      <c r="H16">
        <f t="shared" si="0"/>
        <v>7.7304373448470489</v>
      </c>
      <c r="J16">
        <f t="shared" si="1"/>
        <v>81.65560457154146</v>
      </c>
      <c r="K16">
        <f t="shared" si="2"/>
        <v>17.759406673039638</v>
      </c>
    </row>
    <row r="17" spans="2:11" x14ac:dyDescent="0.3">
      <c r="B17" t="s">
        <v>86</v>
      </c>
      <c r="C17">
        <f t="shared" si="0"/>
        <v>28.523566117930844</v>
      </c>
      <c r="D17">
        <f t="shared" si="0"/>
        <v>27.008973098560723</v>
      </c>
      <c r="E17">
        <f t="shared" si="0"/>
        <v>26.118869577328692</v>
      </c>
      <c r="F17">
        <f t="shared" si="0"/>
        <v>5.706435091202863</v>
      </c>
      <c r="G17">
        <f t="shared" si="0"/>
        <v>4.3085336779449426</v>
      </c>
      <c r="H17">
        <f t="shared" si="0"/>
        <v>7.7262495784612986</v>
      </c>
      <c r="J17">
        <f t="shared" si="1"/>
        <v>81.651408793820252</v>
      </c>
      <c r="K17">
        <f t="shared" si="2"/>
        <v>17.741218347609106</v>
      </c>
    </row>
    <row r="18" spans="2:11" x14ac:dyDescent="0.3">
      <c r="B18" t="s">
        <v>87</v>
      </c>
      <c r="C18">
        <f t="shared" si="0"/>
        <v>28.489952009764895</v>
      </c>
      <c r="D18">
        <f t="shared" si="0"/>
        <v>27.011757848607736</v>
      </c>
      <c r="E18">
        <f t="shared" si="0"/>
        <v>26.259281739597512</v>
      </c>
      <c r="F18">
        <f t="shared" si="0"/>
        <v>5.6456286542823211</v>
      </c>
      <c r="G18">
        <f t="shared" si="0"/>
        <v>4.2710308130457211</v>
      </c>
      <c r="H18">
        <f t="shared" si="0"/>
        <v>7.6441526971688738</v>
      </c>
      <c r="J18">
        <f t="shared" si="1"/>
        <v>81.760991597970147</v>
      </c>
      <c r="K18">
        <f t="shared" si="2"/>
        <v>17.560812164496916</v>
      </c>
    </row>
    <row r="19" spans="2:11" x14ac:dyDescent="0.3">
      <c r="B19" t="s">
        <v>88</v>
      </c>
      <c r="C19">
        <f t="shared" si="0"/>
        <v>28.493350323505307</v>
      </c>
      <c r="D19">
        <f t="shared" si="0"/>
        <v>27.022692724371105</v>
      </c>
      <c r="E19">
        <f t="shared" si="0"/>
        <v>26.239156602119117</v>
      </c>
      <c r="F19">
        <f t="shared" si="0"/>
        <v>5.6444040199509482</v>
      </c>
      <c r="G19">
        <f t="shared" si="0"/>
        <v>4.2706067425133494</v>
      </c>
      <c r="H19">
        <f t="shared" si="0"/>
        <v>7.6520520733172228</v>
      </c>
      <c r="J19">
        <f t="shared" si="1"/>
        <v>81.755199649995532</v>
      </c>
      <c r="K19">
        <f t="shared" si="2"/>
        <v>17.56706283578152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37E711-3A7E-404B-9A08-07A68ECC0E59}">
  <dimension ref="A1:X31"/>
  <sheetViews>
    <sheetView workbookViewId="0">
      <selection activeCell="B7" sqref="B7:C9"/>
    </sheetView>
  </sheetViews>
  <sheetFormatPr defaultRowHeight="14.4" x14ac:dyDescent="0.3"/>
  <cols>
    <col min="1" max="1" width="24.88671875" customWidth="1"/>
    <col min="2" max="2" width="12.21875" customWidth="1"/>
    <col min="3" max="3" width="12.88671875" customWidth="1"/>
    <col min="4" max="4" width="14.33203125" customWidth="1"/>
    <col min="5" max="5" width="14.88671875" customWidth="1"/>
  </cols>
  <sheetData>
    <row r="1" spans="1:24" x14ac:dyDescent="0.3">
      <c r="A1" t="s">
        <v>184</v>
      </c>
      <c r="B1" t="s">
        <v>77</v>
      </c>
      <c r="C1" t="s">
        <v>78</v>
      </c>
      <c r="D1" t="s">
        <v>234</v>
      </c>
      <c r="E1" t="s">
        <v>233</v>
      </c>
      <c r="F1" t="s">
        <v>185</v>
      </c>
      <c r="G1" t="s">
        <v>186</v>
      </c>
      <c r="H1" t="s">
        <v>187</v>
      </c>
      <c r="I1" t="s">
        <v>188</v>
      </c>
      <c r="J1" t="s">
        <v>189</v>
      </c>
      <c r="K1" t="s">
        <v>190</v>
      </c>
      <c r="L1" t="s">
        <v>191</v>
      </c>
      <c r="M1" t="s">
        <v>192</v>
      </c>
      <c r="N1" t="s">
        <v>193</v>
      </c>
      <c r="O1" t="s">
        <v>194</v>
      </c>
      <c r="P1" t="s">
        <v>195</v>
      </c>
      <c r="Q1" t="s">
        <v>196</v>
      </c>
      <c r="R1" t="s">
        <v>197</v>
      </c>
      <c r="S1" t="s">
        <v>198</v>
      </c>
      <c r="T1" t="s">
        <v>199</v>
      </c>
      <c r="U1" t="s">
        <v>200</v>
      </c>
      <c r="V1" t="s">
        <v>201</v>
      </c>
      <c r="W1" t="s">
        <v>202</v>
      </c>
      <c r="X1" t="s">
        <v>203</v>
      </c>
    </row>
    <row r="2" spans="1:24" x14ac:dyDescent="0.3">
      <c r="A2" t="s">
        <v>204</v>
      </c>
      <c r="B2">
        <v>42324076.1287129</v>
      </c>
      <c r="C2">
        <v>43029277.299999997</v>
      </c>
      <c r="D2">
        <v>43596051</v>
      </c>
      <c r="E2">
        <v>47295188</v>
      </c>
      <c r="F2">
        <v>40713810.700000003</v>
      </c>
      <c r="G2">
        <v>42696774.899999999</v>
      </c>
      <c r="H2">
        <v>45705691</v>
      </c>
      <c r="I2">
        <v>46714194.5</v>
      </c>
      <c r="J2">
        <v>44293290.666666701</v>
      </c>
      <c r="K2">
        <v>42496116</v>
      </c>
      <c r="L2">
        <v>41131405.799999997</v>
      </c>
      <c r="M2">
        <v>42856941</v>
      </c>
      <c r="N2">
        <v>39599467.636363603</v>
      </c>
      <c r="O2">
        <v>44358171.818181798</v>
      </c>
      <c r="P2">
        <v>36829034</v>
      </c>
      <c r="Q2">
        <v>38586072.799999997</v>
      </c>
      <c r="R2">
        <v>43890243.5</v>
      </c>
      <c r="S2">
        <v>42653250</v>
      </c>
      <c r="T2">
        <v>43735318.888888903</v>
      </c>
      <c r="U2">
        <v>40128769.111111097</v>
      </c>
      <c r="V2">
        <v>43596051</v>
      </c>
      <c r="W2">
        <v>54883807</v>
      </c>
      <c r="X2">
        <v>47295188</v>
      </c>
    </row>
    <row r="3" spans="1:24" x14ac:dyDescent="0.3">
      <c r="A3" t="s">
        <v>205</v>
      </c>
      <c r="B3">
        <v>60337777.425742596</v>
      </c>
      <c r="C3">
        <v>61465783.32</v>
      </c>
      <c r="D3">
        <v>64209679</v>
      </c>
      <c r="E3">
        <v>67505065</v>
      </c>
      <c r="F3">
        <v>58262223</v>
      </c>
      <c r="G3">
        <v>61363661.399999999</v>
      </c>
      <c r="H3">
        <v>64825999.100000001</v>
      </c>
      <c r="I3">
        <v>66133065.700000003</v>
      </c>
      <c r="J3">
        <v>61770823.333333299</v>
      </c>
      <c r="K3">
        <v>59591156.833333299</v>
      </c>
      <c r="L3">
        <v>58685217.200000003</v>
      </c>
      <c r="M3">
        <v>61492542.399999999</v>
      </c>
      <c r="N3">
        <v>56676236.181818202</v>
      </c>
      <c r="O3">
        <v>64195221.090909101</v>
      </c>
      <c r="P3">
        <v>53443197.399999999</v>
      </c>
      <c r="Q3">
        <v>55721884.399999999</v>
      </c>
      <c r="R3">
        <v>63139394</v>
      </c>
      <c r="S3">
        <v>60871698</v>
      </c>
      <c r="T3">
        <v>62060059</v>
      </c>
      <c r="U3">
        <v>57364958.222222202</v>
      </c>
      <c r="V3">
        <v>64209679</v>
      </c>
      <c r="W3">
        <v>82722771</v>
      </c>
      <c r="X3">
        <v>67505065</v>
      </c>
    </row>
    <row r="4" spans="1:24" x14ac:dyDescent="0.3">
      <c r="A4" t="s">
        <v>206</v>
      </c>
      <c r="B4">
        <v>43477823.089108899</v>
      </c>
      <c r="C4">
        <v>44866484.170000002</v>
      </c>
      <c r="D4">
        <v>51240134</v>
      </c>
      <c r="E4">
        <v>57422274</v>
      </c>
      <c r="F4">
        <v>46104697.600000001</v>
      </c>
      <c r="G4">
        <v>48850505.799999997</v>
      </c>
      <c r="H4">
        <v>49080844.600000001</v>
      </c>
      <c r="I4">
        <v>50571422.799999997</v>
      </c>
      <c r="J4">
        <v>42736599.333333299</v>
      </c>
      <c r="K4">
        <v>43092378.833333299</v>
      </c>
      <c r="L4">
        <v>40443714.399999999</v>
      </c>
      <c r="M4">
        <v>42040673.200000003</v>
      </c>
      <c r="N4">
        <v>40301366.818181798</v>
      </c>
      <c r="O4">
        <v>44575814.363636397</v>
      </c>
      <c r="P4">
        <v>37200945</v>
      </c>
      <c r="Q4">
        <v>39183611.200000003</v>
      </c>
      <c r="R4">
        <v>43288766.75</v>
      </c>
      <c r="S4">
        <v>41877297</v>
      </c>
      <c r="T4">
        <v>40325333.333333299</v>
      </c>
      <c r="U4">
        <v>38167346.777777798</v>
      </c>
      <c r="V4">
        <v>51240134</v>
      </c>
      <c r="W4">
        <v>45710333</v>
      </c>
      <c r="X4">
        <v>57422274</v>
      </c>
    </row>
    <row r="5" spans="1:24" x14ac:dyDescent="0.3">
      <c r="A5" t="s">
        <v>207</v>
      </c>
      <c r="B5">
        <v>24676984.039604001</v>
      </c>
      <c r="C5">
        <v>25968123.850000001</v>
      </c>
      <c r="D5">
        <v>28465968</v>
      </c>
      <c r="E5">
        <v>38671533</v>
      </c>
      <c r="F5">
        <v>26907808.800000001</v>
      </c>
      <c r="G5">
        <v>29448519.5</v>
      </c>
      <c r="H5">
        <v>27737799.399999999</v>
      </c>
      <c r="I5">
        <v>28989910.600000001</v>
      </c>
      <c r="J5">
        <v>23125736.833333299</v>
      </c>
      <c r="K5">
        <v>22945312</v>
      </c>
      <c r="L5">
        <v>22881526.199999999</v>
      </c>
      <c r="M5">
        <v>26136721.800000001</v>
      </c>
      <c r="N5">
        <v>22782741</v>
      </c>
      <c r="O5">
        <v>25160127.545454498</v>
      </c>
      <c r="P5">
        <v>20939371.399999999</v>
      </c>
      <c r="Q5">
        <v>22396329.600000001</v>
      </c>
      <c r="R5">
        <v>24450876.75</v>
      </c>
      <c r="S5">
        <v>23747122</v>
      </c>
      <c r="T5">
        <v>23003499.111111101</v>
      </c>
      <c r="U5">
        <v>22292349.555555601</v>
      </c>
      <c r="V5">
        <v>28465968</v>
      </c>
      <c r="W5">
        <v>30496749</v>
      </c>
      <c r="X5">
        <v>38671533</v>
      </c>
    </row>
    <row r="6" spans="1:24" x14ac:dyDescent="0.3">
      <c r="A6" t="s">
        <v>208</v>
      </c>
      <c r="B6">
        <v>25184776.900990099</v>
      </c>
      <c r="C6">
        <v>28498947.84</v>
      </c>
      <c r="D6">
        <v>33380037</v>
      </c>
      <c r="E6">
        <v>54786056</v>
      </c>
      <c r="F6">
        <v>27745317.399999999</v>
      </c>
      <c r="G6">
        <v>32765725.100000001</v>
      </c>
      <c r="H6">
        <v>28010281.5</v>
      </c>
      <c r="I6">
        <v>29010472.5</v>
      </c>
      <c r="J6">
        <v>24019512.666666701</v>
      </c>
      <c r="K6">
        <v>24035845.666666701</v>
      </c>
      <c r="L6">
        <v>22400217.199999999</v>
      </c>
      <c r="M6">
        <v>42599316.399999999</v>
      </c>
      <c r="N6">
        <v>22220517.818181802</v>
      </c>
      <c r="O6">
        <v>25487341.909090899</v>
      </c>
      <c r="P6">
        <v>20165318.600000001</v>
      </c>
      <c r="Q6">
        <v>22722093.800000001</v>
      </c>
      <c r="R6">
        <v>26916969.25</v>
      </c>
      <c r="S6">
        <v>23972118.75</v>
      </c>
      <c r="T6">
        <v>23087280.444444399</v>
      </c>
      <c r="U6">
        <v>22287652.333333299</v>
      </c>
      <c r="V6">
        <v>33380037</v>
      </c>
      <c r="W6">
        <v>47114005</v>
      </c>
      <c r="X6">
        <v>54786056</v>
      </c>
    </row>
    <row r="7" spans="1:24" x14ac:dyDescent="0.3">
      <c r="A7" t="s">
        <v>209</v>
      </c>
      <c r="B7">
        <v>84347646.782178193</v>
      </c>
      <c r="C7">
        <v>84673234.75</v>
      </c>
      <c r="D7">
        <v>78638760</v>
      </c>
      <c r="E7">
        <v>87960706</v>
      </c>
      <c r="F7">
        <v>71349208.299999997</v>
      </c>
      <c r="G7">
        <v>73697836.099999994</v>
      </c>
      <c r="H7">
        <v>90260357.299999997</v>
      </c>
      <c r="I7">
        <v>91558594.700000003</v>
      </c>
      <c r="J7">
        <v>96352582.166666701</v>
      </c>
      <c r="K7">
        <v>87025139</v>
      </c>
      <c r="L7">
        <v>85710703</v>
      </c>
      <c r="M7">
        <v>86690012.400000006</v>
      </c>
      <c r="N7">
        <v>79823674.454545498</v>
      </c>
      <c r="O7">
        <v>89459705.727272704</v>
      </c>
      <c r="P7">
        <v>74520207.400000006</v>
      </c>
      <c r="Q7">
        <v>81488048.400000006</v>
      </c>
      <c r="R7">
        <v>88609064.25</v>
      </c>
      <c r="S7">
        <v>86930138</v>
      </c>
      <c r="T7">
        <v>94897078.777777806</v>
      </c>
      <c r="U7">
        <v>84068301.777777806</v>
      </c>
      <c r="V7">
        <v>78638760</v>
      </c>
      <c r="W7">
        <v>87374281</v>
      </c>
      <c r="X7">
        <v>87960706</v>
      </c>
    </row>
    <row r="8" spans="1:24" x14ac:dyDescent="0.3">
      <c r="A8" t="s">
        <v>210</v>
      </c>
      <c r="B8">
        <v>148117533.207921</v>
      </c>
      <c r="C8">
        <v>149393876.41999999</v>
      </c>
      <c r="D8">
        <v>159205683</v>
      </c>
      <c r="E8">
        <v>154509367</v>
      </c>
      <c r="F8">
        <v>142218152.30000001</v>
      </c>
      <c r="G8">
        <v>147342215.5</v>
      </c>
      <c r="H8">
        <v>163210659.59999999</v>
      </c>
      <c r="I8">
        <v>164452541</v>
      </c>
      <c r="J8">
        <v>156840515</v>
      </c>
      <c r="K8">
        <v>148196292.33333299</v>
      </c>
      <c r="L8">
        <v>143211108.19999999</v>
      </c>
      <c r="M8">
        <v>143124666.19999999</v>
      </c>
      <c r="N8">
        <v>138934090.909091</v>
      </c>
      <c r="O8">
        <v>155109483.090909</v>
      </c>
      <c r="P8">
        <v>128530530.40000001</v>
      </c>
      <c r="Q8">
        <v>137177840.59999999</v>
      </c>
      <c r="R8">
        <v>150774910.75</v>
      </c>
      <c r="S8">
        <v>147173762.25</v>
      </c>
      <c r="T8">
        <v>152018099.88888901</v>
      </c>
      <c r="U8">
        <v>137613058.222222</v>
      </c>
      <c r="V8">
        <v>159205683</v>
      </c>
      <c r="W8">
        <v>149154865</v>
      </c>
      <c r="X8">
        <v>154509367</v>
      </c>
    </row>
    <row r="9" spans="1:24" x14ac:dyDescent="0.3">
      <c r="A9" t="s">
        <v>211</v>
      </c>
      <c r="B9">
        <v>921586487.94059396</v>
      </c>
      <c r="C9">
        <v>933245321.92999995</v>
      </c>
      <c r="D9">
        <v>1013884608</v>
      </c>
      <c r="E9">
        <v>1088896259</v>
      </c>
      <c r="F9">
        <v>908133866.89999998</v>
      </c>
      <c r="G9">
        <v>944412126.29999995</v>
      </c>
      <c r="H9">
        <v>1018558811.3</v>
      </c>
      <c r="I9">
        <v>1032239596.1</v>
      </c>
      <c r="J9">
        <v>960093648.66666698</v>
      </c>
      <c r="K9">
        <v>922135233.83333302</v>
      </c>
      <c r="L9">
        <v>881350975.60000002</v>
      </c>
      <c r="M9">
        <v>880212463.39999998</v>
      </c>
      <c r="N9">
        <v>862811433.72727299</v>
      </c>
      <c r="O9">
        <v>959473074.27272701</v>
      </c>
      <c r="P9">
        <v>795644687.39999998</v>
      </c>
      <c r="Q9">
        <v>847103774</v>
      </c>
      <c r="R9">
        <v>928967391.75</v>
      </c>
      <c r="S9">
        <v>907177470.5</v>
      </c>
      <c r="T9">
        <v>927788344.55555606</v>
      </c>
      <c r="U9">
        <v>849009887.11111104</v>
      </c>
      <c r="V9">
        <v>1013884608</v>
      </c>
      <c r="W9">
        <v>982541298</v>
      </c>
      <c r="X9">
        <v>1088896259</v>
      </c>
    </row>
    <row r="10" spans="1:24" x14ac:dyDescent="0.3">
      <c r="A10" t="s">
        <v>212</v>
      </c>
      <c r="B10">
        <f>B4+B7</f>
        <v>127825469.87128709</v>
      </c>
      <c r="C10">
        <f t="shared" ref="C10:X12" si="0">C4+C7</f>
        <v>129539718.92</v>
      </c>
      <c r="D10">
        <f t="shared" si="0"/>
        <v>129878894</v>
      </c>
      <c r="E10">
        <f t="shared" si="0"/>
        <v>145382980</v>
      </c>
      <c r="F10">
        <f t="shared" si="0"/>
        <v>117453905.90000001</v>
      </c>
      <c r="G10">
        <f t="shared" si="0"/>
        <v>122548341.89999999</v>
      </c>
      <c r="H10">
        <f t="shared" si="0"/>
        <v>139341201.90000001</v>
      </c>
      <c r="I10">
        <f t="shared" si="0"/>
        <v>142130017.5</v>
      </c>
      <c r="J10">
        <f t="shared" si="0"/>
        <v>139089181.5</v>
      </c>
      <c r="K10">
        <f t="shared" si="0"/>
        <v>130117517.8333333</v>
      </c>
      <c r="L10">
        <f t="shared" si="0"/>
        <v>126154417.40000001</v>
      </c>
      <c r="M10">
        <f t="shared" si="0"/>
        <v>128730685.60000001</v>
      </c>
      <c r="N10">
        <f t="shared" si="0"/>
        <v>120125041.2727273</v>
      </c>
      <c r="O10">
        <f t="shared" si="0"/>
        <v>134035520.09090909</v>
      </c>
      <c r="P10">
        <f t="shared" si="0"/>
        <v>111721152.40000001</v>
      </c>
      <c r="Q10">
        <f t="shared" si="0"/>
        <v>120671659.60000001</v>
      </c>
      <c r="R10">
        <f t="shared" si="0"/>
        <v>131897831</v>
      </c>
      <c r="S10">
        <f t="shared" si="0"/>
        <v>128807435</v>
      </c>
      <c r="T10">
        <f t="shared" si="0"/>
        <v>135222412.1111111</v>
      </c>
      <c r="U10">
        <f t="shared" si="0"/>
        <v>122235648.55555561</v>
      </c>
      <c r="V10">
        <f t="shared" si="0"/>
        <v>129878894</v>
      </c>
      <c r="W10">
        <f t="shared" si="0"/>
        <v>133084614</v>
      </c>
      <c r="X10">
        <f t="shared" si="0"/>
        <v>145382980</v>
      </c>
    </row>
    <row r="11" spans="1:24" x14ac:dyDescent="0.3">
      <c r="A11" t="s">
        <v>213</v>
      </c>
      <c r="B11">
        <f>B5+B8</f>
        <v>172794517.24752501</v>
      </c>
      <c r="C11">
        <f t="shared" si="0"/>
        <v>175362000.26999998</v>
      </c>
      <c r="D11">
        <f t="shared" si="0"/>
        <v>187671651</v>
      </c>
      <c r="E11">
        <f t="shared" si="0"/>
        <v>193180900</v>
      </c>
      <c r="F11">
        <f t="shared" si="0"/>
        <v>169125961.10000002</v>
      </c>
      <c r="G11">
        <f t="shared" si="0"/>
        <v>176790735</v>
      </c>
      <c r="H11">
        <f t="shared" si="0"/>
        <v>190948459</v>
      </c>
      <c r="I11">
        <f t="shared" si="0"/>
        <v>193442451.59999999</v>
      </c>
      <c r="J11">
        <f t="shared" si="0"/>
        <v>179966251.83333331</v>
      </c>
      <c r="K11">
        <f t="shared" si="0"/>
        <v>171141604.33333299</v>
      </c>
      <c r="L11">
        <f t="shared" si="0"/>
        <v>166092634.39999998</v>
      </c>
      <c r="M11">
        <f t="shared" si="0"/>
        <v>169261388</v>
      </c>
      <c r="N11">
        <f t="shared" si="0"/>
        <v>161716831.909091</v>
      </c>
      <c r="O11">
        <f t="shared" si="0"/>
        <v>180269610.63636351</v>
      </c>
      <c r="P11">
        <f t="shared" si="0"/>
        <v>149469901.80000001</v>
      </c>
      <c r="Q11">
        <f t="shared" si="0"/>
        <v>159574170.19999999</v>
      </c>
      <c r="R11">
        <f t="shared" si="0"/>
        <v>175225787.5</v>
      </c>
      <c r="S11">
        <f t="shared" si="0"/>
        <v>170920884.25</v>
      </c>
      <c r="T11">
        <f t="shared" si="0"/>
        <v>175021599.00000012</v>
      </c>
      <c r="U11">
        <f t="shared" si="0"/>
        <v>159905407.77777761</v>
      </c>
      <c r="V11">
        <f t="shared" si="0"/>
        <v>187671651</v>
      </c>
      <c r="W11">
        <f t="shared" si="0"/>
        <v>179651614</v>
      </c>
      <c r="X11">
        <f t="shared" si="0"/>
        <v>193180900</v>
      </c>
    </row>
    <row r="12" spans="1:24" x14ac:dyDescent="0.3">
      <c r="A12" t="s">
        <v>214</v>
      </c>
      <c r="B12">
        <f>B6+B9</f>
        <v>946771264.84158409</v>
      </c>
      <c r="C12">
        <f t="shared" si="0"/>
        <v>961744269.76999998</v>
      </c>
      <c r="D12">
        <f t="shared" si="0"/>
        <v>1047264645</v>
      </c>
      <c r="E12">
        <f t="shared" si="0"/>
        <v>1143682315</v>
      </c>
      <c r="F12">
        <f t="shared" si="0"/>
        <v>935879184.29999995</v>
      </c>
      <c r="G12">
        <f t="shared" si="0"/>
        <v>977177851.39999998</v>
      </c>
      <c r="H12">
        <f t="shared" si="0"/>
        <v>1046569092.8</v>
      </c>
      <c r="I12">
        <f t="shared" si="0"/>
        <v>1061250068.6</v>
      </c>
      <c r="J12">
        <f t="shared" si="0"/>
        <v>984113161.33333373</v>
      </c>
      <c r="K12">
        <f t="shared" si="0"/>
        <v>946171079.49999976</v>
      </c>
      <c r="L12">
        <f t="shared" si="0"/>
        <v>903751192.80000007</v>
      </c>
      <c r="M12">
        <f t="shared" si="0"/>
        <v>922811779.79999995</v>
      </c>
      <c r="N12">
        <f t="shared" si="0"/>
        <v>885031951.54545474</v>
      </c>
      <c r="O12">
        <f t="shared" si="0"/>
        <v>984960416.18181789</v>
      </c>
      <c r="P12">
        <f t="shared" si="0"/>
        <v>815810006</v>
      </c>
      <c r="Q12">
        <f t="shared" si="0"/>
        <v>869825867.79999995</v>
      </c>
      <c r="R12">
        <f t="shared" si="0"/>
        <v>955884361</v>
      </c>
      <c r="S12">
        <f t="shared" si="0"/>
        <v>931149589.25</v>
      </c>
      <c r="T12">
        <f t="shared" si="0"/>
        <v>950875625.00000048</v>
      </c>
      <c r="U12">
        <f t="shared" si="0"/>
        <v>871297539.4444443</v>
      </c>
      <c r="V12">
        <f t="shared" si="0"/>
        <v>1047264645</v>
      </c>
      <c r="W12">
        <f t="shared" si="0"/>
        <v>1029655303</v>
      </c>
      <c r="X12">
        <f t="shared" si="0"/>
        <v>1143682315</v>
      </c>
    </row>
    <row r="13" spans="1:24" x14ac:dyDescent="0.3">
      <c r="A13" t="s">
        <v>215</v>
      </c>
      <c r="B13">
        <v>51.615384615384599</v>
      </c>
      <c r="C13" t="s">
        <v>216</v>
      </c>
      <c r="D13" t="s">
        <v>216</v>
      </c>
      <c r="E13" t="s">
        <v>216</v>
      </c>
      <c r="F13" t="s">
        <v>216</v>
      </c>
      <c r="G13" t="s">
        <v>216</v>
      </c>
      <c r="H13" t="s">
        <v>216</v>
      </c>
      <c r="I13" t="s">
        <v>216</v>
      </c>
      <c r="J13" t="s">
        <v>216</v>
      </c>
      <c r="K13" t="s">
        <v>216</v>
      </c>
      <c r="L13">
        <v>46</v>
      </c>
      <c r="M13" t="s">
        <v>216</v>
      </c>
      <c r="N13" t="s">
        <v>216</v>
      </c>
      <c r="O13" t="s">
        <v>216</v>
      </c>
      <c r="P13" t="s">
        <v>216</v>
      </c>
      <c r="Q13" t="s">
        <v>216</v>
      </c>
      <c r="R13">
        <v>55.5</v>
      </c>
      <c r="S13" t="s">
        <v>216</v>
      </c>
      <c r="T13">
        <v>54.75</v>
      </c>
      <c r="U13" t="s">
        <v>216</v>
      </c>
      <c r="V13" t="s">
        <v>216</v>
      </c>
      <c r="W13" t="s">
        <v>216</v>
      </c>
      <c r="X13" t="s">
        <v>216</v>
      </c>
    </row>
    <row r="14" spans="1:24" x14ac:dyDescent="0.3">
      <c r="A14" t="s">
        <v>217</v>
      </c>
      <c r="B14">
        <v>5.4615384615384599</v>
      </c>
      <c r="C14" t="s">
        <v>216</v>
      </c>
      <c r="D14" t="s">
        <v>216</v>
      </c>
      <c r="E14" t="s">
        <v>216</v>
      </c>
      <c r="F14" t="s">
        <v>216</v>
      </c>
      <c r="G14" t="s">
        <v>216</v>
      </c>
      <c r="H14" t="s">
        <v>216</v>
      </c>
      <c r="I14" t="s">
        <v>216</v>
      </c>
      <c r="J14" t="s">
        <v>216</v>
      </c>
      <c r="K14" t="s">
        <v>216</v>
      </c>
      <c r="L14">
        <v>5.8</v>
      </c>
      <c r="M14" t="s">
        <v>216</v>
      </c>
      <c r="N14" t="s">
        <v>216</v>
      </c>
      <c r="O14" t="s">
        <v>216</v>
      </c>
      <c r="P14" t="s">
        <v>216</v>
      </c>
      <c r="Q14" t="s">
        <v>216</v>
      </c>
      <c r="R14">
        <v>7.25</v>
      </c>
      <c r="S14" t="s">
        <v>216</v>
      </c>
      <c r="T14">
        <v>3.25</v>
      </c>
      <c r="U14" t="s">
        <v>216</v>
      </c>
      <c r="V14" t="s">
        <v>216</v>
      </c>
      <c r="W14" t="s">
        <v>216</v>
      </c>
      <c r="X14" t="s">
        <v>216</v>
      </c>
    </row>
    <row r="15" spans="1:24" x14ac:dyDescent="0.3">
      <c r="A15" t="s">
        <v>218</v>
      </c>
      <c r="B15">
        <v>3.0869565217391301E-2</v>
      </c>
      <c r="C15">
        <v>3.9565217391304301E-2</v>
      </c>
      <c r="D15" t="s">
        <v>216</v>
      </c>
      <c r="E15" t="s">
        <v>216</v>
      </c>
      <c r="F15" t="s">
        <v>216</v>
      </c>
      <c r="G15" t="s">
        <v>216</v>
      </c>
      <c r="H15" t="s">
        <v>216</v>
      </c>
      <c r="I15" t="s">
        <v>216</v>
      </c>
      <c r="J15" t="s">
        <v>216</v>
      </c>
      <c r="K15" t="s">
        <v>216</v>
      </c>
      <c r="L15">
        <v>3.7999999999999999E-2</v>
      </c>
      <c r="M15">
        <v>0.05</v>
      </c>
      <c r="N15">
        <v>3.4000000000000002E-2</v>
      </c>
      <c r="O15">
        <v>3.7999999999999999E-2</v>
      </c>
      <c r="P15">
        <v>1.6E-2</v>
      </c>
      <c r="Q15">
        <v>3.2000000000000001E-2</v>
      </c>
      <c r="R15">
        <v>3.2500000000000001E-2</v>
      </c>
      <c r="S15">
        <v>3.2500000000000001E-2</v>
      </c>
      <c r="T15">
        <v>3.5000000000000003E-2</v>
      </c>
      <c r="U15">
        <v>4.4999999999999998E-2</v>
      </c>
      <c r="V15" t="s">
        <v>216</v>
      </c>
      <c r="W15" t="s">
        <v>216</v>
      </c>
      <c r="X15" t="s">
        <v>216</v>
      </c>
    </row>
    <row r="16" spans="1:24" x14ac:dyDescent="0.3">
      <c r="A16" t="s">
        <v>219</v>
      </c>
      <c r="B16">
        <v>2</v>
      </c>
      <c r="C16">
        <v>4.6521739130434803</v>
      </c>
      <c r="D16" t="s">
        <v>216</v>
      </c>
      <c r="E16" t="s">
        <v>216</v>
      </c>
      <c r="F16" t="s">
        <v>216</v>
      </c>
      <c r="G16" t="s">
        <v>216</v>
      </c>
      <c r="H16" t="s">
        <v>216</v>
      </c>
      <c r="I16" t="s">
        <v>216</v>
      </c>
      <c r="J16" t="s">
        <v>216</v>
      </c>
      <c r="K16" t="s">
        <v>216</v>
      </c>
      <c r="L16">
        <v>2.6</v>
      </c>
      <c r="M16">
        <v>6.6</v>
      </c>
      <c r="N16">
        <v>3.4</v>
      </c>
      <c r="O16">
        <v>6.6</v>
      </c>
      <c r="P16">
        <v>1</v>
      </c>
      <c r="Q16">
        <v>3.6</v>
      </c>
      <c r="R16">
        <v>2.5</v>
      </c>
      <c r="S16">
        <v>4.25</v>
      </c>
      <c r="T16">
        <v>0.25</v>
      </c>
      <c r="U16">
        <v>1.5</v>
      </c>
      <c r="V16" t="s">
        <v>216</v>
      </c>
      <c r="W16" t="s">
        <v>216</v>
      </c>
      <c r="X16" t="s">
        <v>216</v>
      </c>
    </row>
    <row r="17" spans="1:24" x14ac:dyDescent="0.3">
      <c r="A17" t="s">
        <v>220</v>
      </c>
      <c r="B17">
        <v>1</v>
      </c>
      <c r="C17">
        <v>1.8181818181818199</v>
      </c>
      <c r="D17" t="s">
        <v>216</v>
      </c>
      <c r="E17" t="s">
        <v>216</v>
      </c>
      <c r="F17" t="s">
        <v>216</v>
      </c>
      <c r="G17" t="s">
        <v>216</v>
      </c>
      <c r="H17" t="s">
        <v>216</v>
      </c>
      <c r="I17" t="s">
        <v>216</v>
      </c>
      <c r="J17" t="s">
        <v>216</v>
      </c>
      <c r="K17" t="s">
        <v>216</v>
      </c>
      <c r="L17" t="s">
        <v>216</v>
      </c>
      <c r="M17" t="s">
        <v>216</v>
      </c>
      <c r="N17" t="s">
        <v>216</v>
      </c>
      <c r="O17">
        <v>1.5</v>
      </c>
      <c r="P17">
        <v>1</v>
      </c>
      <c r="Q17">
        <v>1</v>
      </c>
      <c r="R17" t="s">
        <v>216</v>
      </c>
      <c r="S17">
        <v>3</v>
      </c>
      <c r="T17" t="s">
        <v>216</v>
      </c>
      <c r="U17">
        <v>1</v>
      </c>
      <c r="V17" t="s">
        <v>216</v>
      </c>
      <c r="W17" t="s">
        <v>216</v>
      </c>
      <c r="X17" t="s">
        <v>216</v>
      </c>
    </row>
    <row r="18" spans="1:24" x14ac:dyDescent="0.3">
      <c r="A18" t="s">
        <v>221</v>
      </c>
      <c r="B18">
        <v>1</v>
      </c>
      <c r="C18">
        <v>1</v>
      </c>
      <c r="D18" t="s">
        <v>216</v>
      </c>
      <c r="E18" t="s">
        <v>216</v>
      </c>
      <c r="F18" t="s">
        <v>216</v>
      </c>
      <c r="G18" t="s">
        <v>216</v>
      </c>
      <c r="H18" t="s">
        <v>216</v>
      </c>
      <c r="I18" t="s">
        <v>216</v>
      </c>
      <c r="J18" t="s">
        <v>216</v>
      </c>
      <c r="K18" t="s">
        <v>216</v>
      </c>
      <c r="L18" t="s">
        <v>216</v>
      </c>
      <c r="M18" t="s">
        <v>216</v>
      </c>
      <c r="N18">
        <v>1</v>
      </c>
      <c r="O18" t="s">
        <v>216</v>
      </c>
      <c r="P18">
        <v>1</v>
      </c>
      <c r="Q18">
        <v>1</v>
      </c>
      <c r="R18" t="s">
        <v>216</v>
      </c>
      <c r="S18">
        <v>1</v>
      </c>
      <c r="T18">
        <v>1</v>
      </c>
      <c r="U18" t="s">
        <v>216</v>
      </c>
      <c r="V18" t="s">
        <v>216</v>
      </c>
      <c r="W18" t="s">
        <v>216</v>
      </c>
      <c r="X18" t="s">
        <v>216</v>
      </c>
    </row>
    <row r="19" spans="1:24" x14ac:dyDescent="0.3">
      <c r="A19" t="s">
        <v>222</v>
      </c>
      <c r="B19">
        <v>45.956521739130402</v>
      </c>
      <c r="C19">
        <v>44.130434782608702</v>
      </c>
      <c r="D19" t="s">
        <v>216</v>
      </c>
      <c r="E19" t="s">
        <v>216</v>
      </c>
      <c r="F19" t="s">
        <v>216</v>
      </c>
      <c r="G19" t="s">
        <v>216</v>
      </c>
      <c r="H19" t="s">
        <v>216</v>
      </c>
      <c r="I19" t="s">
        <v>216</v>
      </c>
      <c r="J19" t="s">
        <v>216</v>
      </c>
      <c r="K19" t="s">
        <v>216</v>
      </c>
      <c r="L19">
        <v>40</v>
      </c>
      <c r="M19">
        <v>53.2</v>
      </c>
      <c r="N19">
        <v>46.2</v>
      </c>
      <c r="O19">
        <v>40</v>
      </c>
      <c r="P19">
        <v>52.2</v>
      </c>
      <c r="Q19">
        <v>50</v>
      </c>
      <c r="R19">
        <v>50</v>
      </c>
      <c r="S19">
        <v>50</v>
      </c>
      <c r="T19">
        <v>41.25</v>
      </c>
      <c r="U19">
        <v>24.75</v>
      </c>
      <c r="V19" t="s">
        <v>216</v>
      </c>
      <c r="W19" t="s">
        <v>216</v>
      </c>
      <c r="X19" t="s">
        <v>216</v>
      </c>
    </row>
    <row r="20" spans="1:24" x14ac:dyDescent="0.3">
      <c r="A20" t="s">
        <v>223</v>
      </c>
      <c r="B20">
        <v>8.1939130434782594</v>
      </c>
      <c r="C20">
        <v>18.614782608695698</v>
      </c>
      <c r="D20" t="s">
        <v>216</v>
      </c>
      <c r="E20" t="s">
        <v>216</v>
      </c>
      <c r="F20" t="s">
        <v>216</v>
      </c>
      <c r="G20" t="s">
        <v>216</v>
      </c>
      <c r="H20" t="s">
        <v>216</v>
      </c>
      <c r="I20" t="s">
        <v>216</v>
      </c>
      <c r="J20" t="s">
        <v>216</v>
      </c>
      <c r="K20" t="s">
        <v>216</v>
      </c>
      <c r="L20">
        <v>5.3520000000000003</v>
      </c>
      <c r="M20">
        <v>17.744</v>
      </c>
      <c r="N20">
        <v>5.782</v>
      </c>
      <c r="O20">
        <v>20.814</v>
      </c>
      <c r="P20">
        <v>9.0519999999999996</v>
      </c>
      <c r="Q20">
        <v>34.262</v>
      </c>
      <c r="R20">
        <v>15.9175</v>
      </c>
      <c r="S20">
        <v>13.317500000000001</v>
      </c>
      <c r="T20">
        <v>5.9649999999999999</v>
      </c>
      <c r="U20">
        <v>2.6924999999999999</v>
      </c>
      <c r="V20" t="s">
        <v>216</v>
      </c>
      <c r="W20" t="s">
        <v>216</v>
      </c>
      <c r="X20" t="s">
        <v>216</v>
      </c>
    </row>
    <row r="21" spans="1:24" x14ac:dyDescent="0.3">
      <c r="A21" t="s">
        <v>224</v>
      </c>
      <c r="B21">
        <v>2</v>
      </c>
      <c r="C21">
        <v>2.1304347826086998</v>
      </c>
      <c r="D21" t="s">
        <v>216</v>
      </c>
      <c r="E21" t="s">
        <v>216</v>
      </c>
      <c r="F21" t="s">
        <v>216</v>
      </c>
      <c r="G21" t="s">
        <v>216</v>
      </c>
      <c r="H21" t="s">
        <v>216</v>
      </c>
      <c r="I21" t="s">
        <v>216</v>
      </c>
      <c r="J21" t="s">
        <v>216</v>
      </c>
      <c r="K21" t="s">
        <v>216</v>
      </c>
      <c r="L21">
        <v>1.8</v>
      </c>
      <c r="M21">
        <v>2.2000000000000002</v>
      </c>
      <c r="N21">
        <v>2.2000000000000002</v>
      </c>
      <c r="O21">
        <v>2</v>
      </c>
      <c r="P21">
        <v>2</v>
      </c>
      <c r="Q21">
        <v>2.2000000000000002</v>
      </c>
      <c r="R21">
        <v>2.25</v>
      </c>
      <c r="S21">
        <v>2.5</v>
      </c>
      <c r="T21">
        <v>1.75</v>
      </c>
      <c r="U21">
        <v>1.75</v>
      </c>
      <c r="V21" t="s">
        <v>216</v>
      </c>
      <c r="W21" t="s">
        <v>216</v>
      </c>
      <c r="X21" t="s">
        <v>216</v>
      </c>
    </row>
    <row r="22" spans="1:24" x14ac:dyDescent="0.3">
      <c r="A22" t="s">
        <v>225</v>
      </c>
      <c r="B22">
        <v>23.387096774193498</v>
      </c>
      <c r="C22">
        <v>16.7741935483871</v>
      </c>
      <c r="D22" t="s">
        <v>216</v>
      </c>
      <c r="E22" t="s">
        <v>216</v>
      </c>
      <c r="F22">
        <v>23.1</v>
      </c>
      <c r="G22">
        <v>10.199999999999999</v>
      </c>
      <c r="H22">
        <v>23.2</v>
      </c>
      <c r="I22">
        <v>14.7</v>
      </c>
      <c r="J22">
        <v>11</v>
      </c>
      <c r="K22">
        <v>25</v>
      </c>
      <c r="L22">
        <v>25</v>
      </c>
      <c r="M22">
        <v>23.3333333333333</v>
      </c>
      <c r="N22">
        <v>24.5</v>
      </c>
      <c r="O22">
        <v>25.25</v>
      </c>
      <c r="P22" t="s">
        <v>216</v>
      </c>
      <c r="Q22" t="s">
        <v>216</v>
      </c>
      <c r="R22">
        <v>26</v>
      </c>
      <c r="S22">
        <v>25</v>
      </c>
      <c r="T22" t="s">
        <v>216</v>
      </c>
      <c r="U22" t="s">
        <v>216</v>
      </c>
      <c r="V22" t="s">
        <v>216</v>
      </c>
      <c r="W22" t="s">
        <v>216</v>
      </c>
      <c r="X22" t="s">
        <v>216</v>
      </c>
    </row>
    <row r="23" spans="1:24" x14ac:dyDescent="0.3">
      <c r="A23" t="s">
        <v>226</v>
      </c>
      <c r="B23">
        <v>6.0645161290322604E-3</v>
      </c>
      <c r="C23">
        <v>4.0000000000000001E-3</v>
      </c>
      <c r="D23" t="s">
        <v>216</v>
      </c>
      <c r="E23" t="s">
        <v>216</v>
      </c>
      <c r="F23">
        <v>4.3E-3</v>
      </c>
      <c r="G23">
        <v>2E-3</v>
      </c>
      <c r="H23">
        <v>8.5000000000000006E-3</v>
      </c>
      <c r="I23">
        <v>3.6666666666666701E-3</v>
      </c>
      <c r="J23">
        <v>1E-3</v>
      </c>
      <c r="K23">
        <v>3.5000000000000001E-3</v>
      </c>
      <c r="L23">
        <v>6.0000000000000001E-3</v>
      </c>
      <c r="M23">
        <v>7.0000000000000001E-3</v>
      </c>
      <c r="N23">
        <v>6.2500000000000003E-3</v>
      </c>
      <c r="O23">
        <v>4.7499999999999999E-3</v>
      </c>
      <c r="P23" t="s">
        <v>216</v>
      </c>
      <c r="Q23" t="s">
        <v>216</v>
      </c>
      <c r="R23">
        <v>5.3333333333333297E-3</v>
      </c>
      <c r="S23">
        <v>6.0000000000000001E-3</v>
      </c>
      <c r="T23" t="s">
        <v>216</v>
      </c>
      <c r="U23" t="s">
        <v>216</v>
      </c>
      <c r="V23" t="s">
        <v>216</v>
      </c>
      <c r="W23" t="s">
        <v>216</v>
      </c>
      <c r="X23" t="s">
        <v>216</v>
      </c>
    </row>
    <row r="24" spans="1:24" x14ac:dyDescent="0.3">
      <c r="A24" t="s">
        <v>227</v>
      </c>
      <c r="B24">
        <v>7.5388127774193597E-2</v>
      </c>
      <c r="C24">
        <v>4.75153439E-2</v>
      </c>
      <c r="D24" t="s">
        <v>216</v>
      </c>
      <c r="E24" t="s">
        <v>216</v>
      </c>
      <c r="F24">
        <v>1.9960960100000001E-2</v>
      </c>
      <c r="G24">
        <v>0</v>
      </c>
      <c r="H24">
        <v>7.3999999999999996E-2</v>
      </c>
      <c r="I24">
        <v>4.726190475E-2</v>
      </c>
      <c r="J24">
        <v>0</v>
      </c>
      <c r="K24">
        <v>0</v>
      </c>
      <c r="L24">
        <v>0.1</v>
      </c>
      <c r="M24">
        <v>0.11333333333333299</v>
      </c>
      <c r="N24">
        <v>0.19739130437499999</v>
      </c>
      <c r="O24">
        <v>8.2447089875000004E-2</v>
      </c>
      <c r="P24" t="s">
        <v>216</v>
      </c>
      <c r="Q24" t="s">
        <v>216</v>
      </c>
      <c r="R24">
        <v>0.1026190475</v>
      </c>
      <c r="S24">
        <v>7.0000000000000007E-2</v>
      </c>
      <c r="T24" t="s">
        <v>216</v>
      </c>
      <c r="U24" t="s">
        <v>216</v>
      </c>
      <c r="V24" t="s">
        <v>216</v>
      </c>
      <c r="W24" t="s">
        <v>216</v>
      </c>
      <c r="X24" t="s">
        <v>216</v>
      </c>
    </row>
    <row r="25" spans="1:24" x14ac:dyDescent="0.3">
      <c r="A25" t="s">
        <v>228</v>
      </c>
      <c r="B25">
        <v>4.6938775510204103</v>
      </c>
      <c r="C25">
        <v>4.28571428571429</v>
      </c>
      <c r="D25" t="s">
        <v>216</v>
      </c>
      <c r="E25" t="s">
        <v>216</v>
      </c>
      <c r="F25">
        <v>3.9</v>
      </c>
      <c r="G25">
        <v>3.9</v>
      </c>
      <c r="H25">
        <v>4.0999999999999996</v>
      </c>
      <c r="I25">
        <v>4.0999999999999996</v>
      </c>
      <c r="J25">
        <v>4.8333333333333304</v>
      </c>
      <c r="K25">
        <v>4.6666666666666696</v>
      </c>
      <c r="L25">
        <v>6.2</v>
      </c>
      <c r="M25">
        <v>3.6</v>
      </c>
      <c r="N25">
        <v>5</v>
      </c>
      <c r="O25">
        <v>5.8</v>
      </c>
      <c r="P25">
        <v>5.4</v>
      </c>
      <c r="Q25">
        <v>4.2</v>
      </c>
      <c r="R25">
        <v>5.25</v>
      </c>
      <c r="S25">
        <v>3.25</v>
      </c>
      <c r="T25">
        <v>4.25</v>
      </c>
      <c r="U25">
        <v>5.25</v>
      </c>
      <c r="V25" t="s">
        <v>216</v>
      </c>
      <c r="W25" t="s">
        <v>216</v>
      </c>
      <c r="X25" t="s">
        <v>216</v>
      </c>
    </row>
    <row r="26" spans="1:24" x14ac:dyDescent="0.3">
      <c r="A26" t="s">
        <v>229</v>
      </c>
      <c r="B26">
        <v>1.34210526315789</v>
      </c>
      <c r="C26">
        <v>1.4736842105263199</v>
      </c>
      <c r="D26" t="s">
        <v>216</v>
      </c>
      <c r="E26" t="s">
        <v>216</v>
      </c>
      <c r="F26">
        <v>2.1</v>
      </c>
      <c r="G26">
        <v>1.7</v>
      </c>
      <c r="H26" t="s">
        <v>216</v>
      </c>
      <c r="I26" t="s">
        <v>216</v>
      </c>
      <c r="J26">
        <v>1</v>
      </c>
      <c r="K26">
        <v>1</v>
      </c>
      <c r="L26">
        <v>1</v>
      </c>
      <c r="M26">
        <v>2</v>
      </c>
      <c r="N26">
        <v>1.4</v>
      </c>
      <c r="O26">
        <v>1.8</v>
      </c>
      <c r="P26">
        <v>1</v>
      </c>
      <c r="Q26">
        <v>1.5</v>
      </c>
      <c r="R26">
        <v>1</v>
      </c>
      <c r="S26">
        <v>1</v>
      </c>
      <c r="T26">
        <v>1</v>
      </c>
      <c r="U26">
        <v>1</v>
      </c>
      <c r="V26" t="s">
        <v>216</v>
      </c>
      <c r="W26" t="s">
        <v>216</v>
      </c>
      <c r="X26" t="s">
        <v>216</v>
      </c>
    </row>
    <row r="29" spans="1:24" x14ac:dyDescent="0.3">
      <c r="A29" t="s">
        <v>230</v>
      </c>
      <c r="B29">
        <f>(B4/B7)*100</f>
        <v>51.545982309841186</v>
      </c>
      <c r="C29">
        <f t="shared" ref="C29:X31" si="1">(C4/C7)*100</f>
        <v>52.987799866710539</v>
      </c>
      <c r="D29">
        <f t="shared" si="1"/>
        <v>65.158878395335833</v>
      </c>
      <c r="E29">
        <f t="shared" si="1"/>
        <v>65.281733868757257</v>
      </c>
      <c r="F29">
        <f t="shared" si="1"/>
        <v>64.618373067497657</v>
      </c>
      <c r="G29">
        <f t="shared" si="1"/>
        <v>66.284857717823826</v>
      </c>
      <c r="H29">
        <f t="shared" si="1"/>
        <v>54.376966885771459</v>
      </c>
      <c r="I29">
        <f t="shared" si="1"/>
        <v>55.233943864802463</v>
      </c>
      <c r="J29">
        <f t="shared" si="1"/>
        <v>44.354389236200539</v>
      </c>
      <c r="K29">
        <f t="shared" si="1"/>
        <v>49.517161740279782</v>
      </c>
      <c r="L29">
        <f t="shared" si="1"/>
        <v>47.186305775604239</v>
      </c>
      <c r="M29">
        <f t="shared" si="1"/>
        <v>48.495405682973463</v>
      </c>
      <c r="N29">
        <f t="shared" si="1"/>
        <v>50.487987547016346</v>
      </c>
      <c r="O29">
        <f t="shared" si="1"/>
        <v>49.827812422645835</v>
      </c>
      <c r="P29">
        <f t="shared" si="1"/>
        <v>49.920613881705322</v>
      </c>
      <c r="Q29">
        <f t="shared" si="1"/>
        <v>48.085102011106699</v>
      </c>
      <c r="R29">
        <f t="shared" si="1"/>
        <v>48.853655228618443</v>
      </c>
      <c r="S29">
        <f t="shared" si="1"/>
        <v>48.173508018588443</v>
      </c>
      <c r="T29">
        <f t="shared" si="1"/>
        <v>42.493756238549615</v>
      </c>
      <c r="U29">
        <f t="shared" si="1"/>
        <v>45.400401781241598</v>
      </c>
      <c r="V29">
        <f t="shared" si="1"/>
        <v>65.158878395335833</v>
      </c>
      <c r="W29">
        <f t="shared" si="1"/>
        <v>52.315546951396371</v>
      </c>
      <c r="X29">
        <f t="shared" si="1"/>
        <v>65.281733868757257</v>
      </c>
    </row>
    <row r="30" spans="1:24" x14ac:dyDescent="0.3">
      <c r="A30" t="s">
        <v>231</v>
      </c>
      <c r="B30">
        <f t="shared" ref="B30:Q31" si="2">(B5/B8)*100</f>
        <v>16.660407113966393</v>
      </c>
      <c r="C30">
        <f t="shared" si="2"/>
        <v>17.382321466104976</v>
      </c>
      <c r="D30">
        <f t="shared" si="2"/>
        <v>17.879994899428308</v>
      </c>
      <c r="E30">
        <f t="shared" si="2"/>
        <v>25.028601016791431</v>
      </c>
      <c r="F30">
        <f t="shared" si="2"/>
        <v>18.920094492044669</v>
      </c>
      <c r="G30">
        <f t="shared" si="2"/>
        <v>19.98647800975953</v>
      </c>
      <c r="H30">
        <f t="shared" si="2"/>
        <v>16.995090558411054</v>
      </c>
      <c r="I30">
        <f t="shared" si="2"/>
        <v>17.628131753829209</v>
      </c>
      <c r="J30">
        <f t="shared" si="2"/>
        <v>14.744746810690657</v>
      </c>
      <c r="K30">
        <f t="shared" si="2"/>
        <v>15.483054021614706</v>
      </c>
      <c r="L30">
        <f t="shared" si="2"/>
        <v>15.977480020645492</v>
      </c>
      <c r="M30">
        <f t="shared" si="2"/>
        <v>18.261507603082887</v>
      </c>
      <c r="N30">
        <f t="shared" si="2"/>
        <v>16.398236639348273</v>
      </c>
      <c r="O30">
        <f t="shared" si="2"/>
        <v>16.220882852603058</v>
      </c>
      <c r="P30">
        <f t="shared" si="2"/>
        <v>16.291359986483023</v>
      </c>
      <c r="Q30">
        <f t="shared" si="2"/>
        <v>16.326492312490888</v>
      </c>
      <c r="R30">
        <f t="shared" si="1"/>
        <v>16.216807311225683</v>
      </c>
      <c r="S30">
        <f t="shared" si="1"/>
        <v>16.135431775985602</v>
      </c>
      <c r="T30">
        <f t="shared" si="1"/>
        <v>15.132079093163577</v>
      </c>
      <c r="U30">
        <f t="shared" si="1"/>
        <v>16.199298121517796</v>
      </c>
      <c r="V30">
        <f t="shared" si="1"/>
        <v>17.879994899428308</v>
      </c>
      <c r="W30">
        <f t="shared" si="1"/>
        <v>20.446365594578495</v>
      </c>
      <c r="X30">
        <f t="shared" si="1"/>
        <v>25.028601016791431</v>
      </c>
    </row>
    <row r="31" spans="1:24" x14ac:dyDescent="0.3">
      <c r="A31" t="s">
        <v>232</v>
      </c>
      <c r="B31">
        <f t="shared" si="2"/>
        <v>2.732763254512204</v>
      </c>
      <c r="C31">
        <f t="shared" si="1"/>
        <v>3.0537466591381022</v>
      </c>
      <c r="D31">
        <f t="shared" si="1"/>
        <v>3.2922915227844149</v>
      </c>
      <c r="E31">
        <f t="shared" si="1"/>
        <v>5.0313384353357398</v>
      </c>
      <c r="F31">
        <f t="shared" si="1"/>
        <v>3.0552012661647825</v>
      </c>
      <c r="G31">
        <f t="shared" si="1"/>
        <v>3.4694307905986919</v>
      </c>
      <c r="H31">
        <f t="shared" si="1"/>
        <v>2.749991575277829</v>
      </c>
      <c r="I31">
        <f t="shared" si="1"/>
        <v>2.8104398057977193</v>
      </c>
      <c r="J31">
        <f t="shared" si="1"/>
        <v>2.5017885182371398</v>
      </c>
      <c r="K31">
        <f t="shared" si="1"/>
        <v>2.6065423795541625</v>
      </c>
      <c r="L31">
        <f t="shared" si="1"/>
        <v>2.5415773988053436</v>
      </c>
      <c r="M31">
        <f t="shared" si="1"/>
        <v>4.8396629417687933</v>
      </c>
      <c r="N31">
        <f t="shared" si="1"/>
        <v>2.5753620025862465</v>
      </c>
      <c r="O31">
        <f t="shared" si="1"/>
        <v>2.6563894904930088</v>
      </c>
      <c r="P31">
        <f t="shared" si="1"/>
        <v>2.5344627971935605</v>
      </c>
      <c r="Q31">
        <f t="shared" si="1"/>
        <v>2.6823270651607318</v>
      </c>
      <c r="R31">
        <f t="shared" si="1"/>
        <v>2.8975149708208257</v>
      </c>
      <c r="S31">
        <f t="shared" si="1"/>
        <v>2.6424949394728161</v>
      </c>
      <c r="T31">
        <f t="shared" si="1"/>
        <v>2.4884210477448967</v>
      </c>
      <c r="U31">
        <f t="shared" si="1"/>
        <v>2.6251346034579788</v>
      </c>
      <c r="V31">
        <f t="shared" si="1"/>
        <v>3.2922915227844149</v>
      </c>
      <c r="W31">
        <f t="shared" si="1"/>
        <v>4.7951170190914461</v>
      </c>
      <c r="X31">
        <f t="shared" si="1"/>
        <v>5.0313384353357398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21B75-CBDF-46CC-A6B5-7FB6E43C48A8}">
  <dimension ref="A1:K11"/>
  <sheetViews>
    <sheetView workbookViewId="0">
      <selection activeCell="G10" sqref="G10:G11"/>
    </sheetView>
  </sheetViews>
  <sheetFormatPr defaultRowHeight="14.4" x14ac:dyDescent="0.3"/>
  <cols>
    <col min="1" max="1" width="17.6640625" customWidth="1"/>
    <col min="2" max="2" width="13.21875" customWidth="1"/>
    <col min="4" max="4" width="11.44140625" customWidth="1"/>
    <col min="10" max="10" width="12.109375" customWidth="1"/>
  </cols>
  <sheetData>
    <row r="1" spans="1:11" x14ac:dyDescent="0.3">
      <c r="A1" t="s">
        <v>89</v>
      </c>
      <c r="B1" t="s">
        <v>18</v>
      </c>
      <c r="C1" t="s">
        <v>34</v>
      </c>
      <c r="D1" t="s">
        <v>35</v>
      </c>
      <c r="E1" t="s">
        <v>37</v>
      </c>
      <c r="F1" t="s">
        <v>36</v>
      </c>
      <c r="G1" t="s">
        <v>38</v>
      </c>
      <c r="H1" t="s">
        <v>39</v>
      </c>
    </row>
    <row r="2" spans="1:11" x14ac:dyDescent="0.3">
      <c r="A2" t="s">
        <v>91</v>
      </c>
      <c r="B2">
        <v>2206</v>
      </c>
      <c r="C2">
        <v>677</v>
      </c>
      <c r="D2">
        <v>602</v>
      </c>
      <c r="E2">
        <v>789</v>
      </c>
      <c r="F2">
        <v>36</v>
      </c>
      <c r="G2">
        <v>70</v>
      </c>
      <c r="H2">
        <v>33</v>
      </c>
    </row>
    <row r="3" spans="1:11" x14ac:dyDescent="0.3">
      <c r="A3" t="s">
        <v>92</v>
      </c>
      <c r="B3">
        <v>1397</v>
      </c>
      <c r="C3">
        <v>452</v>
      </c>
      <c r="D3">
        <v>370</v>
      </c>
      <c r="E3">
        <v>473</v>
      </c>
      <c r="F3">
        <v>30</v>
      </c>
      <c r="G3">
        <v>44</v>
      </c>
      <c r="H3">
        <v>29</v>
      </c>
    </row>
    <row r="4" spans="1:11" x14ac:dyDescent="0.3">
      <c r="A4" t="s">
        <v>93</v>
      </c>
      <c r="B4">
        <v>1186</v>
      </c>
      <c r="C4">
        <v>385</v>
      </c>
      <c r="D4">
        <v>309</v>
      </c>
      <c r="E4">
        <v>425</v>
      </c>
      <c r="F4">
        <v>19</v>
      </c>
      <c r="G4">
        <v>33</v>
      </c>
      <c r="H4">
        <v>15</v>
      </c>
    </row>
    <row r="5" spans="1:11" x14ac:dyDescent="0.3">
      <c r="A5" t="s">
        <v>94</v>
      </c>
      <c r="B5">
        <v>1937</v>
      </c>
      <c r="C5">
        <v>654</v>
      </c>
      <c r="D5">
        <v>494</v>
      </c>
      <c r="E5">
        <v>679</v>
      </c>
      <c r="F5">
        <v>34</v>
      </c>
      <c r="G5">
        <v>47</v>
      </c>
      <c r="H5">
        <v>28</v>
      </c>
    </row>
    <row r="7" spans="1:11" x14ac:dyDescent="0.3">
      <c r="C7" t="s">
        <v>34</v>
      </c>
      <c r="D7" t="s">
        <v>35</v>
      </c>
      <c r="E7" t="s">
        <v>37</v>
      </c>
      <c r="F7" t="s">
        <v>36</v>
      </c>
      <c r="G7" t="s">
        <v>38</v>
      </c>
      <c r="H7" t="s">
        <v>39</v>
      </c>
      <c r="J7" t="s">
        <v>37</v>
      </c>
      <c r="K7" t="s">
        <v>36</v>
      </c>
    </row>
    <row r="8" spans="1:11" x14ac:dyDescent="0.3">
      <c r="A8" t="s">
        <v>94</v>
      </c>
      <c r="C8">
        <f t="shared" ref="C8:H8" si="0">(C5/$B5)*100</f>
        <v>33.763551884357248</v>
      </c>
      <c r="D8">
        <f t="shared" si="0"/>
        <v>25.503355704697988</v>
      </c>
      <c r="E8">
        <f t="shared" si="0"/>
        <v>35.054207537429015</v>
      </c>
      <c r="F8">
        <f t="shared" si="0"/>
        <v>1.7552916881775942</v>
      </c>
      <c r="G8">
        <f t="shared" si="0"/>
        <v>2.4264326277749095</v>
      </c>
      <c r="H8">
        <f t="shared" si="0"/>
        <v>1.4455343314403717</v>
      </c>
      <c r="J8">
        <f>SUM(C8,E8, D8)</f>
        <v>94.321115126484244</v>
      </c>
      <c r="K8">
        <f>SUM(H8,G8,F8)</f>
        <v>5.6272586473928747</v>
      </c>
    </row>
    <row r="9" spans="1:11" x14ac:dyDescent="0.3">
      <c r="A9" t="s">
        <v>91</v>
      </c>
      <c r="C9">
        <f>(C2/$B2)*100</f>
        <v>30.689029918404355</v>
      </c>
      <c r="D9">
        <f t="shared" ref="D9:H9" si="1">(D2/$B2)*100</f>
        <v>27.28921124206709</v>
      </c>
      <c r="E9">
        <f>(E2/$B2)*100</f>
        <v>35.766092475067992</v>
      </c>
      <c r="F9">
        <f t="shared" si="1"/>
        <v>1.6319129646418857</v>
      </c>
      <c r="G9">
        <f t="shared" si="1"/>
        <v>3.1731640979147784</v>
      </c>
      <c r="H9">
        <f t="shared" si="1"/>
        <v>1.4959202175883952</v>
      </c>
      <c r="J9">
        <f>SUM(C9,E9, D9)</f>
        <v>93.744333635539448</v>
      </c>
      <c r="K9">
        <f>SUM(H9,G9,F9)</f>
        <v>6.3009972801450598</v>
      </c>
    </row>
    <row r="10" spans="1:11" x14ac:dyDescent="0.3">
      <c r="A10" t="s">
        <v>92</v>
      </c>
      <c r="C10">
        <f t="shared" ref="C10:H11" si="2">(C3/$B3)*100</f>
        <v>32.355046528274869</v>
      </c>
      <c r="D10">
        <f t="shared" si="2"/>
        <v>26.485325697924122</v>
      </c>
      <c r="E10">
        <f>(E3/$B3)*100</f>
        <v>33.858267716535437</v>
      </c>
      <c r="F10">
        <f t="shared" si="2"/>
        <v>2.1474588403722263</v>
      </c>
      <c r="G10">
        <f t="shared" si="2"/>
        <v>3.1496062992125982</v>
      </c>
      <c r="H10">
        <f t="shared" si="2"/>
        <v>2.0758768790264854</v>
      </c>
      <c r="J10">
        <f>SUM(C10,E10, D10)</f>
        <v>92.698639942734431</v>
      </c>
      <c r="K10">
        <f>SUM(H10,G10,F10)</f>
        <v>7.3729420186113099</v>
      </c>
    </row>
    <row r="11" spans="1:11" x14ac:dyDescent="0.3">
      <c r="A11" t="s">
        <v>93</v>
      </c>
      <c r="C11">
        <f t="shared" si="2"/>
        <v>32.46205733558179</v>
      </c>
      <c r="D11">
        <f t="shared" si="2"/>
        <v>26.053962900505901</v>
      </c>
      <c r="E11">
        <f>(E4/$B4)*100</f>
        <v>35.834738617200671</v>
      </c>
      <c r="F11">
        <f t="shared" si="2"/>
        <v>1.6020236087689714</v>
      </c>
      <c r="G11">
        <f t="shared" si="2"/>
        <v>2.7824620573355818</v>
      </c>
      <c r="H11">
        <f t="shared" si="2"/>
        <v>1.2647554806070826</v>
      </c>
      <c r="J11">
        <f>SUM(C11,E11, D11)</f>
        <v>94.350758853288369</v>
      </c>
      <c r="K11">
        <f>SUM(H11,G11,F11)</f>
        <v>5.6492411467116357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Hyper_hypometh</vt:lpstr>
      <vt:lpstr>Gene_TE_Intergeneic</vt:lpstr>
      <vt:lpstr>DEG_GO_terms</vt:lpstr>
      <vt:lpstr>CpG_DMR_TEs </vt:lpstr>
      <vt:lpstr>MCpGSites_TEs</vt:lpstr>
      <vt:lpstr>CpG_DMR_genetypes</vt:lpstr>
      <vt:lpstr>MCpG_genetypes</vt:lpstr>
      <vt:lpstr>Summary+Bismark_data</vt:lpstr>
      <vt:lpstr>CHH_DMR_genetypes</vt:lpstr>
      <vt:lpstr>CHH_total_genetypes</vt:lpstr>
      <vt:lpstr>CHH_DMR_TEs</vt:lpstr>
      <vt:lpstr>CHH_general_TEs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celphin@student.ubc.ca</dc:creator>
  <cp:lastModifiedBy>celphin@student.ubc.ca</cp:lastModifiedBy>
  <dcterms:created xsi:type="dcterms:W3CDTF">2024-12-04T00:34:09Z</dcterms:created>
  <dcterms:modified xsi:type="dcterms:W3CDTF">2024-12-09T03:52:25Z</dcterms:modified>
</cp:coreProperties>
</file>