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Figures_data\fastsimcoal2\"/>
    </mc:Choice>
  </mc:AlternateContent>
  <xr:revisionPtr revIDLastSave="0" documentId="13_ncr:1_{ED93DFA5-9028-4F94-B40D-63C60DF30D30}" xr6:coauthVersionLast="47" xr6:coauthVersionMax="47" xr10:uidLastSave="{00000000-0000-0000-0000-000000000000}"/>
  <bookViews>
    <workbookView xWindow="-108" yWindow="-108" windowWidth="23256" windowHeight="12576" activeTab="2" xr2:uid="{3649B7CC-CC2C-4079-A4CD-77189B5FCDDB}"/>
  </bookViews>
  <sheets>
    <sheet name="Mertensiana models" sheetId="1" r:id="rId1"/>
    <sheet name="Tetragona models" sheetId="2" r:id="rId2"/>
    <sheet name="To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2" l="1"/>
  <c r="L31" i="2"/>
  <c r="L30" i="2"/>
  <c r="L26" i="2"/>
  <c r="L27" i="2"/>
  <c r="L28" i="2"/>
  <c r="L24" i="2"/>
  <c r="L23" i="2"/>
  <c r="L22" i="2"/>
  <c r="L18" i="2"/>
  <c r="L19" i="2"/>
  <c r="L20" i="2"/>
  <c r="L27" i="1"/>
  <c r="L33" i="1"/>
  <c r="L32" i="1"/>
  <c r="L31" i="1"/>
  <c r="L29" i="1"/>
  <c r="L28" i="1"/>
  <c r="L25" i="1"/>
  <c r="L24" i="1"/>
  <c r="L23" i="1"/>
  <c r="L21" i="1"/>
  <c r="L20" i="1"/>
  <c r="L19" i="1"/>
  <c r="A20" i="2"/>
  <c r="B20" i="2"/>
  <c r="C20" i="2"/>
  <c r="D20" i="2"/>
  <c r="E20" i="2"/>
  <c r="F20" i="2"/>
  <c r="G20" i="2"/>
  <c r="A19" i="2"/>
  <c r="B19" i="2"/>
  <c r="C19" i="2"/>
  <c r="D19" i="2"/>
  <c r="E19" i="2"/>
  <c r="F19" i="2"/>
  <c r="G19" i="2"/>
  <c r="A18" i="2"/>
  <c r="B18" i="2"/>
  <c r="C18" i="2"/>
  <c r="D18" i="2"/>
  <c r="E18" i="2"/>
  <c r="F18" i="2"/>
  <c r="G18" i="2"/>
  <c r="A32" i="2"/>
  <c r="B32" i="2"/>
  <c r="C32" i="2"/>
  <c r="D32" i="2"/>
  <c r="E32" i="2"/>
  <c r="F32" i="2"/>
  <c r="G3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8" i="2"/>
  <c r="B28" i="2"/>
  <c r="C28" i="2"/>
  <c r="D28" i="2"/>
  <c r="E28" i="2"/>
  <c r="F28" i="2"/>
  <c r="G28" i="2"/>
  <c r="A27" i="2"/>
  <c r="B27" i="2"/>
  <c r="C27" i="2"/>
  <c r="D27" i="2"/>
  <c r="E27" i="2"/>
  <c r="F27" i="2"/>
  <c r="G27" i="2"/>
  <c r="A26" i="2"/>
  <c r="B26" i="2"/>
  <c r="C26" i="2"/>
  <c r="D26" i="2"/>
  <c r="E26" i="2"/>
  <c r="F26" i="2"/>
  <c r="G26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G20" i="1"/>
  <c r="H20" i="1"/>
  <c r="I20" i="1"/>
  <c r="G21" i="1"/>
  <c r="H21" i="1"/>
  <c r="I21" i="1"/>
  <c r="G23" i="1"/>
  <c r="H23" i="1"/>
  <c r="I23" i="1"/>
  <c r="G24" i="1"/>
  <c r="H24" i="1"/>
  <c r="I24" i="1"/>
  <c r="G25" i="1"/>
  <c r="H25" i="1"/>
  <c r="I25" i="1"/>
  <c r="G27" i="1"/>
  <c r="H27" i="1"/>
  <c r="I27" i="1"/>
  <c r="G28" i="1"/>
  <c r="H28" i="1"/>
  <c r="I28" i="1"/>
  <c r="G29" i="1"/>
  <c r="H29" i="1"/>
  <c r="I29" i="1"/>
  <c r="G31" i="1"/>
  <c r="H31" i="1"/>
  <c r="I31" i="1"/>
  <c r="G32" i="1"/>
  <c r="H32" i="1"/>
  <c r="I32" i="1"/>
  <c r="G33" i="1"/>
  <c r="H33" i="1"/>
  <c r="I33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A20" i="1"/>
  <c r="A21" i="1"/>
  <c r="A23" i="1"/>
  <c r="A24" i="1"/>
  <c r="A25" i="1"/>
  <c r="A27" i="1"/>
  <c r="A28" i="1"/>
  <c r="A29" i="1"/>
  <c r="A31" i="1"/>
  <c r="A32" i="1"/>
  <c r="A33" i="1"/>
  <c r="H19" i="1"/>
  <c r="I19" i="1"/>
  <c r="G19" i="1"/>
  <c r="A19" i="1"/>
  <c r="G22" i="2"/>
  <c r="F22" i="2"/>
  <c r="B22" i="2"/>
  <c r="C22" i="2"/>
  <c r="D22" i="2"/>
  <c r="E22" i="2"/>
  <c r="A22" i="2"/>
  <c r="L3" i="2"/>
  <c r="L4" i="2"/>
  <c r="L6" i="2"/>
  <c r="L7" i="2"/>
  <c r="L8" i="2"/>
  <c r="L10" i="2"/>
  <c r="L11" i="2"/>
  <c r="L12" i="2"/>
  <c r="L14" i="2"/>
  <c r="L15" i="2"/>
  <c r="L16" i="2"/>
  <c r="L2" i="2"/>
  <c r="L2" i="1"/>
  <c r="L3" i="1"/>
  <c r="L4" i="1"/>
  <c r="L6" i="1"/>
  <c r="L7" i="1"/>
  <c r="L8" i="1"/>
  <c r="L9" i="1"/>
  <c r="L11" i="1"/>
  <c r="L12" i="1"/>
  <c r="L14" i="1"/>
  <c r="L15" i="1"/>
  <c r="L16" i="1"/>
</calcChain>
</file>

<file path=xl/sharedStrings.xml><?xml version="1.0" encoding="utf-8"?>
<sst xmlns="http://schemas.openxmlformats.org/spreadsheetml/2006/main" count="288" uniqueCount="29">
  <si>
    <t>N_Europe</t>
  </si>
  <si>
    <t>N_Alaska</t>
  </si>
  <si>
    <t>N_Russia</t>
  </si>
  <si>
    <t>N_mertensiana</t>
  </si>
  <si>
    <t>N_saximontana</t>
  </si>
  <si>
    <t>N_Anc</t>
  </si>
  <si>
    <t>TDIVEurAla</t>
  </si>
  <si>
    <t>TDIVRusAla</t>
  </si>
  <si>
    <t>TDIVSaxTet</t>
  </si>
  <si>
    <t>MaxEstLhood</t>
  </si>
  <si>
    <t>MaxObsLhood</t>
  </si>
  <si>
    <t>TDIVRusEur</t>
  </si>
  <si>
    <t>N_Greenland</t>
  </si>
  <si>
    <t>TDIVGreAla</t>
  </si>
  <si>
    <t>TDIVGreEur</t>
  </si>
  <si>
    <t>N_NWT</t>
  </si>
  <si>
    <t>N_Nunavut</t>
  </si>
  <si>
    <t>migNWTNun</t>
  </si>
  <si>
    <t>migNunNWT</t>
  </si>
  <si>
    <t>Model C</t>
  </si>
  <si>
    <t>Model D</t>
  </si>
  <si>
    <t>Model A</t>
  </si>
  <si>
    <t>Model B</t>
  </si>
  <si>
    <t>Model AA</t>
  </si>
  <si>
    <t>Model BB</t>
  </si>
  <si>
    <t>Model DD</t>
  </si>
  <si>
    <t>Model CC</t>
  </si>
  <si>
    <t>N_sax</t>
  </si>
  <si>
    <t>N_mer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</si>
</sst>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2" fontId="1" fillId="0" borderId="0" xfId="0" applyNumberFormat="1" applyFont="1"/>
    <xf numFmtId="0" fontId="1" fillId="0" borderId="0" xfId="0" applyFont="1"/>
    <xf numFmtId="2" fontId="1" fillId="2" borderId="0" xfId="0" applyNumberFormat="1" applyFont="1" applyFill="1"/>
    <xf numFmtId="0" fontId="0" fillId="2" borderId="0" xfId="0" applyFont="1" applyFill="1"/>
    <xf numFmtId="0" fontId="0" fillId="0" borderId="0" xfId="0" applyFont="1"/>
    <xf numFmtId="2" fontId="0" fillId="0" borderId="0" xfId="0" applyNumberFormat="1" applyFill="1"/>
    <xf numFmtId="0" fontId="0" fillId="0" borderId="0" xfId="0" applyFill="1"/>
    <xf numFmtId="2" fontId="1" fillId="0" borderId="0" xfId="0" applyNumberFormat="1" applyFont="1" applyFill="1"/>
    <xf numFmtId="0" fontId="1" fillId="0" borderId="0" xfId="0" applyFont="1" applyFill="1"/>
    <xf numFmtId="2" fontId="0" fillId="0" borderId="0" xfId="0" applyNumberFormat="1" applyFont="1" applyFill="1"/>
    <xf numFmtId="0" fontId="0" fillId="0" borderId="0" xfId="0" applyFont="1" applyFill="1"/>
    <xf numFmtId="1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B4FA-C145-47EC-8220-8BF014A53F9C}">
  <dimension ref="A1:P33"/>
  <sheetViews>
    <sheetView topLeftCell="A13" workbookViewId="0">
      <selection activeCell="A18" sqref="A18:L33"/>
    </sheetView>
  </sheetViews>
  <sheetFormatPr defaultRowHeight="14.4" x14ac:dyDescent="0.3"/>
  <cols>
    <col min="1" max="1" width="14.6640625" customWidth="1"/>
    <col min="2" max="2" width="13.77734375" customWidth="1"/>
    <col min="3" max="3" width="14" customWidth="1"/>
    <col min="4" max="4" width="17.109375" customWidth="1"/>
    <col min="5" max="5" width="14.109375" customWidth="1"/>
    <col min="6" max="7" width="13.5546875" customWidth="1"/>
    <col min="8" max="8" width="19.33203125" customWidth="1"/>
    <col min="9" max="9" width="15.21875" customWidth="1"/>
    <col min="10" max="10" width="18" customWidth="1"/>
    <col min="11" max="11" width="14.21875" customWidth="1"/>
    <col min="12" max="12" width="8.88671875" style="1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21</v>
      </c>
    </row>
    <row r="2" spans="1:16" s="6" customFormat="1" x14ac:dyDescent="0.3">
      <c r="A2" s="7">
        <v>234283</v>
      </c>
      <c r="B2" s="7">
        <v>930650</v>
      </c>
      <c r="C2" s="7">
        <v>527321</v>
      </c>
      <c r="D2" s="7">
        <v>841133</v>
      </c>
      <c r="E2" s="7">
        <v>195377</v>
      </c>
      <c r="F2" s="7">
        <v>5820155</v>
      </c>
      <c r="G2" s="7">
        <v>30556</v>
      </c>
      <c r="H2" s="7">
        <v>136859</v>
      </c>
      <c r="I2" s="7">
        <v>671810</v>
      </c>
      <c r="J2" s="7">
        <v>-9679.67</v>
      </c>
      <c r="K2" s="7">
        <v>-8446.5319999999992</v>
      </c>
      <c r="L2" s="12">
        <f>K2-J2</f>
        <v>1233.1380000000008</v>
      </c>
    </row>
    <row r="3" spans="1:16" x14ac:dyDescent="0.3">
      <c r="A3" s="2">
        <v>150421</v>
      </c>
      <c r="B3" s="2">
        <v>964642</v>
      </c>
      <c r="C3" s="2">
        <v>310795</v>
      </c>
      <c r="D3" s="2">
        <v>835555</v>
      </c>
      <c r="E3" s="2">
        <v>194926</v>
      </c>
      <c r="F3" s="2">
        <v>5040609</v>
      </c>
      <c r="G3" s="2">
        <v>18954</v>
      </c>
      <c r="H3" s="2">
        <v>117326</v>
      </c>
      <c r="I3" s="2">
        <v>623535</v>
      </c>
      <c r="J3" s="2">
        <v>-9709.8799999999992</v>
      </c>
      <c r="K3" s="2">
        <v>-8446.5319999999992</v>
      </c>
      <c r="L3" s="10">
        <f t="shared" ref="L3:L16" si="0">K3-J3</f>
        <v>1263.348</v>
      </c>
    </row>
    <row r="4" spans="1:16" x14ac:dyDescent="0.3">
      <c r="A4" s="2">
        <v>274033</v>
      </c>
      <c r="B4" s="2">
        <v>937721</v>
      </c>
      <c r="C4" s="2">
        <v>444519</v>
      </c>
      <c r="D4" s="2">
        <v>876327</v>
      </c>
      <c r="E4" s="2">
        <v>264149</v>
      </c>
      <c r="F4" s="2">
        <v>4934137</v>
      </c>
      <c r="G4" s="2">
        <v>37308</v>
      </c>
      <c r="H4" s="2">
        <v>124834</v>
      </c>
      <c r="I4" s="2">
        <v>800909</v>
      </c>
      <c r="J4" s="2">
        <v>-9726.3989999999994</v>
      </c>
      <c r="K4" s="2">
        <v>-8446.5319999999992</v>
      </c>
      <c r="L4" s="10">
        <f t="shared" si="0"/>
        <v>1279.8670000000002</v>
      </c>
    </row>
    <row r="5" spans="1:1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8</v>
      </c>
      <c r="J5" t="s">
        <v>9</v>
      </c>
      <c r="K5" t="s">
        <v>10</v>
      </c>
      <c r="L5" s="11" t="s">
        <v>23</v>
      </c>
    </row>
    <row r="6" spans="1:16" s="3" customFormat="1" x14ac:dyDescent="0.3">
      <c r="A6" s="1">
        <v>489347</v>
      </c>
      <c r="B6" s="1">
        <v>468948</v>
      </c>
      <c r="C6" s="1">
        <v>887918</v>
      </c>
      <c r="D6" s="1">
        <v>843483</v>
      </c>
      <c r="E6" s="1">
        <v>273946</v>
      </c>
      <c r="F6" s="1">
        <v>5401852</v>
      </c>
      <c r="G6" s="1">
        <v>43679</v>
      </c>
      <c r="H6" s="1">
        <v>118354</v>
      </c>
      <c r="I6" s="1">
        <v>810614</v>
      </c>
      <c r="J6" s="1">
        <v>-9785.6959999999999</v>
      </c>
      <c r="K6" s="1">
        <v>-8446.5319999999992</v>
      </c>
      <c r="L6" s="10">
        <f t="shared" si="0"/>
        <v>1339.1640000000007</v>
      </c>
      <c r="M6" s="11"/>
      <c r="N6" s="11"/>
      <c r="O6" s="11"/>
      <c r="P6" s="11"/>
    </row>
    <row r="7" spans="1:16" x14ac:dyDescent="0.3">
      <c r="A7" s="2">
        <v>646019</v>
      </c>
      <c r="B7" s="2">
        <v>643288</v>
      </c>
      <c r="C7" s="2">
        <v>969537</v>
      </c>
      <c r="D7" s="2">
        <v>846872</v>
      </c>
      <c r="E7" s="2">
        <v>224833</v>
      </c>
      <c r="F7" s="2">
        <v>5529800</v>
      </c>
      <c r="G7" s="2">
        <v>53258</v>
      </c>
      <c r="H7" s="2">
        <v>162361</v>
      </c>
      <c r="I7" s="2">
        <v>681606</v>
      </c>
      <c r="J7" s="2">
        <v>-9792.4969999999994</v>
      </c>
      <c r="K7" s="2">
        <v>-8446.5319999999992</v>
      </c>
      <c r="L7" s="10">
        <f t="shared" si="0"/>
        <v>1345.9650000000001</v>
      </c>
    </row>
    <row r="8" spans="1:16" x14ac:dyDescent="0.3">
      <c r="A8" s="2">
        <v>619571</v>
      </c>
      <c r="B8" s="2">
        <v>920444</v>
      </c>
      <c r="C8" s="2">
        <v>858872</v>
      </c>
      <c r="D8" s="2">
        <v>904806</v>
      </c>
      <c r="E8" s="2">
        <v>255766</v>
      </c>
      <c r="F8" s="2">
        <v>5058734</v>
      </c>
      <c r="G8" s="2">
        <v>52393</v>
      </c>
      <c r="H8" s="2">
        <v>160611</v>
      </c>
      <c r="I8" s="2">
        <v>837773</v>
      </c>
      <c r="J8" s="2">
        <v>-9797.5939999999991</v>
      </c>
      <c r="K8" s="2">
        <v>-8446.5319999999992</v>
      </c>
      <c r="L8" s="10">
        <f t="shared" si="0"/>
        <v>1351.0619999999999</v>
      </c>
    </row>
    <row r="9" spans="1:16" x14ac:dyDescent="0.3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5</v>
      </c>
      <c r="G9" t="s">
        <v>13</v>
      </c>
      <c r="H9" t="s">
        <v>6</v>
      </c>
      <c r="I9" t="s">
        <v>7</v>
      </c>
      <c r="J9" t="s">
        <v>9</v>
      </c>
      <c r="K9" t="s">
        <v>10</v>
      </c>
      <c r="L9" s="10" t="e">
        <f t="shared" si="0"/>
        <v>#VALUE!</v>
      </c>
    </row>
    <row r="10" spans="1:16" s="6" customFormat="1" x14ac:dyDescent="0.3">
      <c r="A10" s="7">
        <v>320672</v>
      </c>
      <c r="B10" s="7">
        <v>906408</v>
      </c>
      <c r="C10" s="7">
        <v>384508</v>
      </c>
      <c r="D10" s="7">
        <v>852034</v>
      </c>
      <c r="E10" s="7">
        <v>60836</v>
      </c>
      <c r="F10" s="7">
        <v>6133653</v>
      </c>
      <c r="G10" s="7">
        <v>66333</v>
      </c>
      <c r="H10" s="7">
        <v>46623</v>
      </c>
      <c r="I10" s="7">
        <v>157072</v>
      </c>
      <c r="J10" s="7">
        <v>-8405.723</v>
      </c>
      <c r="K10" s="6">
        <v>-7410.13</v>
      </c>
      <c r="L10" s="6" t="s">
        <v>22</v>
      </c>
    </row>
    <row r="11" spans="1:16" x14ac:dyDescent="0.3">
      <c r="A11" s="2">
        <v>214069</v>
      </c>
      <c r="B11" s="2">
        <v>924215</v>
      </c>
      <c r="C11" s="2">
        <v>363413</v>
      </c>
      <c r="D11" s="2">
        <v>819892</v>
      </c>
      <c r="E11" s="2">
        <v>28481</v>
      </c>
      <c r="F11" s="2">
        <v>5399966</v>
      </c>
      <c r="G11" s="2">
        <v>19272</v>
      </c>
      <c r="H11" s="2">
        <v>42353</v>
      </c>
      <c r="I11" s="2">
        <v>109131</v>
      </c>
      <c r="J11" s="2">
        <v>-8414.7450000000008</v>
      </c>
      <c r="K11">
        <v>-7410.13</v>
      </c>
      <c r="L11" s="10">
        <f t="shared" si="0"/>
        <v>1004.6150000000007</v>
      </c>
    </row>
    <row r="12" spans="1:16" x14ac:dyDescent="0.3">
      <c r="A12" s="2">
        <v>409784</v>
      </c>
      <c r="B12" s="2">
        <v>912601</v>
      </c>
      <c r="C12" s="2">
        <v>500444</v>
      </c>
      <c r="D12" s="2">
        <v>787988</v>
      </c>
      <c r="E12" s="2">
        <v>40570</v>
      </c>
      <c r="F12" s="2">
        <v>6000353</v>
      </c>
      <c r="G12" s="2">
        <v>36623</v>
      </c>
      <c r="H12" s="2">
        <v>59829</v>
      </c>
      <c r="I12" s="2">
        <v>174142</v>
      </c>
      <c r="J12" s="2">
        <v>-8418.1190000000006</v>
      </c>
      <c r="K12">
        <v>-7410.13</v>
      </c>
      <c r="L12" s="10">
        <f t="shared" si="0"/>
        <v>1007.9890000000005</v>
      </c>
    </row>
    <row r="13" spans="1:16" x14ac:dyDescent="0.3">
      <c r="A13" t="s">
        <v>0</v>
      </c>
      <c r="B13" t="s">
        <v>1</v>
      </c>
      <c r="C13" t="s">
        <v>2</v>
      </c>
      <c r="D13" t="s">
        <v>3</v>
      </c>
      <c r="E13" t="s">
        <v>12</v>
      </c>
      <c r="F13" t="s">
        <v>5</v>
      </c>
      <c r="G13" t="s">
        <v>14</v>
      </c>
      <c r="H13" t="s">
        <v>6</v>
      </c>
      <c r="I13" t="s">
        <v>7</v>
      </c>
      <c r="J13" t="s">
        <v>9</v>
      </c>
      <c r="K13" t="s">
        <v>10</v>
      </c>
      <c r="L13" s="9" t="s">
        <v>24</v>
      </c>
    </row>
    <row r="14" spans="1:16" s="9" customFormat="1" x14ac:dyDescent="0.3">
      <c r="A14" s="8">
        <v>427060</v>
      </c>
      <c r="B14" s="8">
        <v>994418</v>
      </c>
      <c r="C14" s="8">
        <v>473763</v>
      </c>
      <c r="D14" s="8">
        <v>883091</v>
      </c>
      <c r="E14" s="8">
        <v>25298</v>
      </c>
      <c r="F14" s="8">
        <v>5760086</v>
      </c>
      <c r="G14" s="8">
        <v>12216</v>
      </c>
      <c r="H14" s="8">
        <v>62031</v>
      </c>
      <c r="I14" s="8">
        <v>155779</v>
      </c>
      <c r="J14" s="8">
        <v>-8406.85</v>
      </c>
      <c r="K14" s="8">
        <v>-7410.13</v>
      </c>
      <c r="L14" s="14">
        <f t="shared" si="0"/>
        <v>996.72000000000025</v>
      </c>
    </row>
    <row r="15" spans="1:16" x14ac:dyDescent="0.3">
      <c r="A15">
        <v>271997</v>
      </c>
      <c r="B15">
        <v>954598</v>
      </c>
      <c r="C15">
        <v>348435</v>
      </c>
      <c r="D15">
        <v>857641</v>
      </c>
      <c r="E15">
        <v>29361</v>
      </c>
      <c r="F15">
        <v>5246897</v>
      </c>
      <c r="G15">
        <v>13068</v>
      </c>
      <c r="H15">
        <v>36987</v>
      </c>
      <c r="I15">
        <v>122528</v>
      </c>
      <c r="J15">
        <v>-8414.02</v>
      </c>
      <c r="K15">
        <v>-7410.13</v>
      </c>
      <c r="L15" s="10">
        <f t="shared" si="0"/>
        <v>1003.8900000000003</v>
      </c>
    </row>
    <row r="16" spans="1:16" x14ac:dyDescent="0.3">
      <c r="A16">
        <v>219773</v>
      </c>
      <c r="B16">
        <v>894990</v>
      </c>
      <c r="C16">
        <v>322268</v>
      </c>
      <c r="D16">
        <v>868360</v>
      </c>
      <c r="E16">
        <v>20721</v>
      </c>
      <c r="F16">
        <v>5283226</v>
      </c>
      <c r="G16">
        <v>17900</v>
      </c>
      <c r="H16">
        <v>32411</v>
      </c>
      <c r="I16">
        <v>90573</v>
      </c>
      <c r="J16">
        <v>-8415.24</v>
      </c>
      <c r="K16">
        <v>-7410.13</v>
      </c>
      <c r="L16" s="10">
        <f t="shared" si="0"/>
        <v>1005.1099999999997</v>
      </c>
    </row>
    <row r="18" spans="1:13" x14ac:dyDescent="0.3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1" t="s">
        <v>10</v>
      </c>
      <c r="L18" s="13" t="s">
        <v>21</v>
      </c>
      <c r="M18" s="11"/>
    </row>
    <row r="19" spans="1:13" s="6" customFormat="1" x14ac:dyDescent="0.3">
      <c r="A19" s="13">
        <f>A2/1000</f>
        <v>234.28299999999999</v>
      </c>
      <c r="B19" s="13">
        <f t="shared" ref="B19:F19" si="1">B2/1000</f>
        <v>930.65</v>
      </c>
      <c r="C19" s="13">
        <f t="shared" si="1"/>
        <v>527.32100000000003</v>
      </c>
      <c r="D19" s="13">
        <f t="shared" si="1"/>
        <v>841.13300000000004</v>
      </c>
      <c r="E19" s="13">
        <f t="shared" si="1"/>
        <v>195.37700000000001</v>
      </c>
      <c r="F19" s="13">
        <f t="shared" si="1"/>
        <v>5820.1549999999997</v>
      </c>
      <c r="G19" s="13">
        <f>G2*10/1000000</f>
        <v>0.30556</v>
      </c>
      <c r="H19" s="13">
        <f t="shared" ref="H19:I19" si="2">H2*10/1000000</f>
        <v>1.36859</v>
      </c>
      <c r="I19" s="13">
        <f t="shared" si="2"/>
        <v>6.7180999999999997</v>
      </c>
      <c r="J19" s="12">
        <v>-9679.67</v>
      </c>
      <c r="K19" s="12">
        <v>-8446.5319999999992</v>
      </c>
      <c r="L19" s="12">
        <f>K19-J19</f>
        <v>1233.1380000000008</v>
      </c>
      <c r="M19" s="13"/>
    </row>
    <row r="20" spans="1:13" x14ac:dyDescent="0.3">
      <c r="A20" s="11">
        <f t="shared" ref="A20:F33" si="3">A3/1000</f>
        <v>150.42099999999999</v>
      </c>
      <c r="B20" s="11">
        <f t="shared" si="3"/>
        <v>964.64200000000005</v>
      </c>
      <c r="C20" s="11">
        <f t="shared" si="3"/>
        <v>310.79500000000002</v>
      </c>
      <c r="D20" s="11">
        <f t="shared" si="3"/>
        <v>835.55499999999995</v>
      </c>
      <c r="E20" s="11">
        <f t="shared" si="3"/>
        <v>194.92599999999999</v>
      </c>
      <c r="F20" s="11">
        <f t="shared" si="3"/>
        <v>5040.6090000000004</v>
      </c>
      <c r="G20" s="11">
        <f t="shared" ref="G20:I20" si="4">G3*10/1000000</f>
        <v>0.18953999999999999</v>
      </c>
      <c r="H20" s="11">
        <f t="shared" si="4"/>
        <v>1.17326</v>
      </c>
      <c r="I20" s="11">
        <f t="shared" si="4"/>
        <v>6.2353500000000004</v>
      </c>
      <c r="J20" s="10">
        <v>-9709.8799999999992</v>
      </c>
      <c r="K20" s="10">
        <v>-8446.5319999999992</v>
      </c>
      <c r="L20" s="10">
        <f t="shared" ref="L20:L33" si="5">K20-J20</f>
        <v>1263.348</v>
      </c>
      <c r="M20" s="11"/>
    </row>
    <row r="21" spans="1:13" x14ac:dyDescent="0.3">
      <c r="A21" s="11">
        <f t="shared" si="3"/>
        <v>274.03300000000002</v>
      </c>
      <c r="B21" s="11">
        <f t="shared" si="3"/>
        <v>937.721</v>
      </c>
      <c r="C21" s="11">
        <f t="shared" si="3"/>
        <v>444.51900000000001</v>
      </c>
      <c r="D21" s="11">
        <f t="shared" si="3"/>
        <v>876.327</v>
      </c>
      <c r="E21" s="11">
        <f t="shared" si="3"/>
        <v>264.149</v>
      </c>
      <c r="F21" s="11">
        <f t="shared" si="3"/>
        <v>4934.1369999999997</v>
      </c>
      <c r="G21" s="11">
        <f t="shared" ref="G21:I21" si="6">G4*10/1000000</f>
        <v>0.37308000000000002</v>
      </c>
      <c r="H21" s="11">
        <f t="shared" si="6"/>
        <v>1.24834</v>
      </c>
      <c r="I21" s="11">
        <f t="shared" si="6"/>
        <v>8.0090900000000005</v>
      </c>
      <c r="J21" s="10">
        <v>-9726.3989999999994</v>
      </c>
      <c r="K21" s="10">
        <v>-8446.5319999999992</v>
      </c>
      <c r="L21" s="10">
        <f t="shared" si="5"/>
        <v>1279.8670000000002</v>
      </c>
      <c r="M21" s="11"/>
    </row>
    <row r="22" spans="1:13" x14ac:dyDescent="0.3">
      <c r="A22" s="11" t="s">
        <v>0</v>
      </c>
      <c r="B22" s="11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G22" s="11" t="s">
        <v>6</v>
      </c>
      <c r="H22" s="11" t="s">
        <v>11</v>
      </c>
      <c r="I22" s="11" t="s">
        <v>8</v>
      </c>
      <c r="J22" s="11" t="s">
        <v>9</v>
      </c>
      <c r="K22" s="11" t="s">
        <v>10</v>
      </c>
      <c r="L22" s="11" t="s">
        <v>23</v>
      </c>
      <c r="M22" s="11"/>
    </row>
    <row r="23" spans="1:13" s="6" customFormat="1" x14ac:dyDescent="0.3">
      <c r="A23" s="13">
        <f t="shared" si="3"/>
        <v>489.34699999999998</v>
      </c>
      <c r="B23" s="13">
        <f t="shared" si="3"/>
        <v>468.94799999999998</v>
      </c>
      <c r="C23" s="13">
        <f t="shared" si="3"/>
        <v>887.91800000000001</v>
      </c>
      <c r="D23" s="13">
        <f t="shared" si="3"/>
        <v>843.48299999999995</v>
      </c>
      <c r="E23" s="13">
        <f t="shared" si="3"/>
        <v>273.94600000000003</v>
      </c>
      <c r="F23" s="13">
        <f t="shared" si="3"/>
        <v>5401.8519999999999</v>
      </c>
      <c r="G23" s="13">
        <f t="shared" ref="G23:I23" si="7">G6*10/1000000</f>
        <v>0.43679000000000001</v>
      </c>
      <c r="H23" s="13">
        <f t="shared" si="7"/>
        <v>1.18354</v>
      </c>
      <c r="I23" s="13">
        <f t="shared" si="7"/>
        <v>8.1061399999999999</v>
      </c>
      <c r="J23" s="10">
        <v>-9785.6959999999999</v>
      </c>
      <c r="K23" s="10">
        <v>-8446.5319999999992</v>
      </c>
      <c r="L23" s="10">
        <f t="shared" ref="L23:L33" si="8">K23-J23</f>
        <v>1339.1640000000007</v>
      </c>
      <c r="M23" s="13"/>
    </row>
    <row r="24" spans="1:13" x14ac:dyDescent="0.3">
      <c r="A24" s="11">
        <f t="shared" si="3"/>
        <v>646.01900000000001</v>
      </c>
      <c r="B24" s="11">
        <f t="shared" si="3"/>
        <v>643.28800000000001</v>
      </c>
      <c r="C24" s="11">
        <f t="shared" si="3"/>
        <v>969.53700000000003</v>
      </c>
      <c r="D24" s="11">
        <f t="shared" si="3"/>
        <v>846.87199999999996</v>
      </c>
      <c r="E24" s="11">
        <f t="shared" si="3"/>
        <v>224.833</v>
      </c>
      <c r="F24" s="11">
        <f t="shared" si="3"/>
        <v>5529.8</v>
      </c>
      <c r="G24" s="11">
        <f t="shared" ref="G24:I24" si="9">G7*10/1000000</f>
        <v>0.53258000000000005</v>
      </c>
      <c r="H24" s="11">
        <f t="shared" si="9"/>
        <v>1.62361</v>
      </c>
      <c r="I24" s="11">
        <f t="shared" si="9"/>
        <v>6.8160600000000002</v>
      </c>
      <c r="J24" s="10">
        <v>-9792.4969999999994</v>
      </c>
      <c r="K24" s="10">
        <v>-8446.5319999999992</v>
      </c>
      <c r="L24" s="10">
        <f t="shared" si="8"/>
        <v>1345.9650000000001</v>
      </c>
      <c r="M24" s="11"/>
    </row>
    <row r="25" spans="1:13" x14ac:dyDescent="0.3">
      <c r="A25" s="11">
        <f t="shared" si="3"/>
        <v>619.57100000000003</v>
      </c>
      <c r="B25" s="11">
        <f t="shared" si="3"/>
        <v>920.44399999999996</v>
      </c>
      <c r="C25" s="11">
        <f t="shared" si="3"/>
        <v>858.87199999999996</v>
      </c>
      <c r="D25" s="11">
        <f t="shared" si="3"/>
        <v>904.80600000000004</v>
      </c>
      <c r="E25" s="11">
        <f t="shared" si="3"/>
        <v>255.76599999999999</v>
      </c>
      <c r="F25" s="11">
        <f t="shared" si="3"/>
        <v>5058.7340000000004</v>
      </c>
      <c r="G25" s="11">
        <f t="shared" ref="G25:I25" si="10">G8*10/1000000</f>
        <v>0.52393000000000001</v>
      </c>
      <c r="H25" s="11">
        <f t="shared" si="10"/>
        <v>1.6061099999999999</v>
      </c>
      <c r="I25" s="11">
        <f t="shared" si="10"/>
        <v>8.3777299999999997</v>
      </c>
      <c r="J25" s="10">
        <v>-9797.5939999999991</v>
      </c>
      <c r="K25" s="10">
        <v>-8446.5319999999992</v>
      </c>
      <c r="L25" s="10">
        <f t="shared" si="8"/>
        <v>1351.0619999999999</v>
      </c>
      <c r="M25" s="11"/>
    </row>
    <row r="26" spans="1:13" x14ac:dyDescent="0.3">
      <c r="A26" s="11" t="s">
        <v>0</v>
      </c>
      <c r="B26" s="11" t="s">
        <v>1</v>
      </c>
      <c r="C26" s="11" t="s">
        <v>2</v>
      </c>
      <c r="D26" s="11" t="s">
        <v>3</v>
      </c>
      <c r="E26" s="11" t="s">
        <v>12</v>
      </c>
      <c r="F26" s="11" t="s">
        <v>5</v>
      </c>
      <c r="G26" s="11" t="s">
        <v>13</v>
      </c>
      <c r="H26" s="11" t="s">
        <v>6</v>
      </c>
      <c r="I26" s="11" t="s">
        <v>7</v>
      </c>
      <c r="J26" s="11" t="s">
        <v>9</v>
      </c>
      <c r="K26" s="11" t="s">
        <v>10</v>
      </c>
      <c r="L26" s="13" t="s">
        <v>22</v>
      </c>
      <c r="M26" s="11"/>
    </row>
    <row r="27" spans="1:13" s="6" customFormat="1" x14ac:dyDescent="0.3">
      <c r="A27" s="13">
        <f t="shared" si="3"/>
        <v>320.67200000000003</v>
      </c>
      <c r="B27" s="13">
        <f t="shared" si="3"/>
        <v>906.40800000000002</v>
      </c>
      <c r="C27" s="13">
        <f t="shared" si="3"/>
        <v>384.50799999999998</v>
      </c>
      <c r="D27" s="13">
        <f t="shared" si="3"/>
        <v>852.03399999999999</v>
      </c>
      <c r="E27" s="13">
        <f t="shared" si="3"/>
        <v>60.835999999999999</v>
      </c>
      <c r="F27" s="13">
        <f t="shared" si="3"/>
        <v>6133.6530000000002</v>
      </c>
      <c r="G27" s="13">
        <f t="shared" ref="G27:I27" si="11">G10*10/1000000</f>
        <v>0.66332999999999998</v>
      </c>
      <c r="H27" s="13">
        <f t="shared" si="11"/>
        <v>0.46622999999999998</v>
      </c>
      <c r="I27" s="13">
        <f t="shared" si="11"/>
        <v>1.5707199999999999</v>
      </c>
      <c r="J27" s="12">
        <v>-8405.723</v>
      </c>
      <c r="K27" s="13">
        <v>-7410.13</v>
      </c>
      <c r="L27" s="10">
        <f t="shared" ref="L27:L33" si="12">K27-J27</f>
        <v>995.59299999999985</v>
      </c>
      <c r="M27" s="13"/>
    </row>
    <row r="28" spans="1:13" x14ac:dyDescent="0.3">
      <c r="A28" s="11">
        <f t="shared" si="3"/>
        <v>214.06899999999999</v>
      </c>
      <c r="B28" s="11">
        <f t="shared" si="3"/>
        <v>924.21500000000003</v>
      </c>
      <c r="C28" s="11">
        <f t="shared" si="3"/>
        <v>363.41300000000001</v>
      </c>
      <c r="D28" s="11">
        <f t="shared" si="3"/>
        <v>819.89200000000005</v>
      </c>
      <c r="E28" s="11">
        <f t="shared" si="3"/>
        <v>28.481000000000002</v>
      </c>
      <c r="F28" s="11">
        <f t="shared" si="3"/>
        <v>5399.9660000000003</v>
      </c>
      <c r="G28" s="11">
        <f t="shared" ref="G28:I28" si="13">G11*10/1000000</f>
        <v>0.19272</v>
      </c>
      <c r="H28" s="11">
        <f t="shared" si="13"/>
        <v>0.42353000000000002</v>
      </c>
      <c r="I28" s="11">
        <f t="shared" si="13"/>
        <v>1.09131</v>
      </c>
      <c r="J28" s="10">
        <v>-8414.7450000000008</v>
      </c>
      <c r="K28" s="11">
        <v>-7410.13</v>
      </c>
      <c r="L28" s="10">
        <f t="shared" si="12"/>
        <v>1004.6150000000007</v>
      </c>
      <c r="M28" s="11"/>
    </row>
    <row r="29" spans="1:13" x14ac:dyDescent="0.3">
      <c r="A29" s="11">
        <f t="shared" si="3"/>
        <v>409.78399999999999</v>
      </c>
      <c r="B29" s="11">
        <f t="shared" si="3"/>
        <v>912.601</v>
      </c>
      <c r="C29" s="11">
        <f t="shared" si="3"/>
        <v>500.44400000000002</v>
      </c>
      <c r="D29" s="11">
        <f t="shared" si="3"/>
        <v>787.98800000000006</v>
      </c>
      <c r="E29" s="11">
        <f t="shared" si="3"/>
        <v>40.57</v>
      </c>
      <c r="F29" s="11">
        <f t="shared" si="3"/>
        <v>6000.3530000000001</v>
      </c>
      <c r="G29" s="11">
        <f t="shared" ref="G29:I29" si="14">G12*10/1000000</f>
        <v>0.36623</v>
      </c>
      <c r="H29" s="11">
        <f t="shared" si="14"/>
        <v>0.59828999999999999</v>
      </c>
      <c r="I29" s="11">
        <f t="shared" si="14"/>
        <v>1.74142</v>
      </c>
      <c r="J29" s="10">
        <v>-8418.1190000000006</v>
      </c>
      <c r="K29" s="11">
        <v>-7410.13</v>
      </c>
      <c r="L29" s="10">
        <f t="shared" si="12"/>
        <v>1007.9890000000005</v>
      </c>
      <c r="M29" s="11"/>
    </row>
    <row r="30" spans="1:13" x14ac:dyDescent="0.3">
      <c r="A30" s="11" t="s">
        <v>0</v>
      </c>
      <c r="B30" s="11" t="s">
        <v>1</v>
      </c>
      <c r="C30" s="11" t="s">
        <v>2</v>
      </c>
      <c r="D30" s="11" t="s">
        <v>3</v>
      </c>
      <c r="E30" s="11" t="s">
        <v>12</v>
      </c>
      <c r="F30" s="11" t="s">
        <v>5</v>
      </c>
      <c r="G30" s="11" t="s">
        <v>14</v>
      </c>
      <c r="H30" s="11" t="s">
        <v>6</v>
      </c>
      <c r="I30" s="11" t="s">
        <v>7</v>
      </c>
      <c r="J30" s="11" t="s">
        <v>9</v>
      </c>
      <c r="K30" s="11" t="s">
        <v>10</v>
      </c>
      <c r="L30" s="15" t="s">
        <v>24</v>
      </c>
      <c r="M30" s="11"/>
    </row>
    <row r="31" spans="1:13" s="6" customFormat="1" x14ac:dyDescent="0.3">
      <c r="A31" s="13">
        <f t="shared" si="3"/>
        <v>427.06</v>
      </c>
      <c r="B31" s="13">
        <f t="shared" si="3"/>
        <v>994.41800000000001</v>
      </c>
      <c r="C31" s="13">
        <f t="shared" si="3"/>
        <v>473.76299999999998</v>
      </c>
      <c r="D31" s="13">
        <f t="shared" si="3"/>
        <v>883.09100000000001</v>
      </c>
      <c r="E31" s="13">
        <f t="shared" si="3"/>
        <v>25.297999999999998</v>
      </c>
      <c r="F31" s="13">
        <f t="shared" si="3"/>
        <v>5760.0860000000002</v>
      </c>
      <c r="G31" s="13">
        <f t="shared" ref="G31:I31" si="15">G14*10/1000000</f>
        <v>0.12216</v>
      </c>
      <c r="H31" s="13">
        <f t="shared" si="15"/>
        <v>0.62031000000000003</v>
      </c>
      <c r="I31" s="13">
        <f t="shared" si="15"/>
        <v>1.55779</v>
      </c>
      <c r="J31" s="15">
        <v>-8406.85</v>
      </c>
      <c r="K31" s="15">
        <v>-7410.13</v>
      </c>
      <c r="L31" s="14">
        <f t="shared" ref="L31:L33" si="16">K31-J31</f>
        <v>996.72000000000025</v>
      </c>
      <c r="M31" s="13"/>
    </row>
    <row r="32" spans="1:13" x14ac:dyDescent="0.3">
      <c r="A32" s="11">
        <f t="shared" si="3"/>
        <v>271.99700000000001</v>
      </c>
      <c r="B32" s="11">
        <f t="shared" si="3"/>
        <v>954.59799999999996</v>
      </c>
      <c r="C32" s="11">
        <f t="shared" si="3"/>
        <v>348.435</v>
      </c>
      <c r="D32" s="11">
        <f t="shared" si="3"/>
        <v>857.64099999999996</v>
      </c>
      <c r="E32" s="11">
        <f t="shared" si="3"/>
        <v>29.361000000000001</v>
      </c>
      <c r="F32" s="11">
        <f t="shared" si="3"/>
        <v>5246.8969999999999</v>
      </c>
      <c r="G32" s="11">
        <f t="shared" ref="G32:I32" si="17">G15*10/1000000</f>
        <v>0.13067999999999999</v>
      </c>
      <c r="H32" s="11">
        <f t="shared" si="17"/>
        <v>0.36986999999999998</v>
      </c>
      <c r="I32" s="11">
        <f t="shared" si="17"/>
        <v>1.2252799999999999</v>
      </c>
      <c r="J32" s="11">
        <v>-8414.02</v>
      </c>
      <c r="K32" s="11">
        <v>-7410.13</v>
      </c>
      <c r="L32" s="10">
        <f t="shared" si="16"/>
        <v>1003.8900000000003</v>
      </c>
      <c r="M32" s="11"/>
    </row>
    <row r="33" spans="1:13" x14ac:dyDescent="0.3">
      <c r="A33" s="11">
        <f t="shared" si="3"/>
        <v>219.773</v>
      </c>
      <c r="B33" s="11">
        <f t="shared" si="3"/>
        <v>894.99</v>
      </c>
      <c r="C33" s="11">
        <f t="shared" si="3"/>
        <v>322.26799999999997</v>
      </c>
      <c r="D33" s="11">
        <f t="shared" si="3"/>
        <v>868.36</v>
      </c>
      <c r="E33" s="11">
        <f t="shared" si="3"/>
        <v>20.721</v>
      </c>
      <c r="F33" s="11">
        <f t="shared" si="3"/>
        <v>5283.2259999999997</v>
      </c>
      <c r="G33" s="11">
        <f t="shared" ref="G33:I33" si="18">G16*10/1000000</f>
        <v>0.17899999999999999</v>
      </c>
      <c r="H33" s="11">
        <f t="shared" si="18"/>
        <v>0.32411000000000001</v>
      </c>
      <c r="I33" s="11">
        <f t="shared" si="18"/>
        <v>0.90573000000000004</v>
      </c>
      <c r="J33" s="11">
        <v>-8415.24</v>
      </c>
      <c r="K33" s="11">
        <v>-7410.13</v>
      </c>
      <c r="L33" s="10">
        <f t="shared" si="16"/>
        <v>1005.1099999999997</v>
      </c>
      <c r="M33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D99-3CDD-4B55-97E4-187838DA1A60}">
  <dimension ref="A1:T32"/>
  <sheetViews>
    <sheetView topLeftCell="A10" workbookViewId="0">
      <selection activeCell="A17" sqref="A17:L32"/>
    </sheetView>
  </sheetViews>
  <sheetFormatPr defaultRowHeight="14.4" outlineLevelRow="1" x14ac:dyDescent="0.3"/>
  <cols>
    <col min="1" max="1" width="15.44140625" customWidth="1"/>
    <col min="2" max="2" width="14" customWidth="1"/>
    <col min="3" max="3" width="17.6640625" customWidth="1"/>
    <col min="4" max="4" width="14.88671875" customWidth="1"/>
    <col min="5" max="5" width="13.6640625" customWidth="1"/>
    <col min="6" max="6" width="13.33203125" customWidth="1"/>
    <col min="7" max="7" width="21.77734375" customWidth="1"/>
    <col min="10" max="10" width="12" customWidth="1"/>
    <col min="11" max="11" width="13.77734375" customWidth="1"/>
  </cols>
  <sheetData>
    <row r="1" spans="1:20" outlineLevel="1" x14ac:dyDescent="0.3">
      <c r="A1" s="2" t="s">
        <v>0</v>
      </c>
      <c r="B1" s="2" t="s">
        <v>1</v>
      </c>
      <c r="C1" s="2" t="s">
        <v>12</v>
      </c>
      <c r="D1" s="2" t="s">
        <v>15</v>
      </c>
      <c r="E1" s="2" t="s">
        <v>16</v>
      </c>
      <c r="F1" s="2" t="s">
        <v>6</v>
      </c>
      <c r="G1" s="2" t="s">
        <v>14</v>
      </c>
      <c r="H1" s="2" t="s">
        <v>17</v>
      </c>
      <c r="I1" s="2" t="s">
        <v>18</v>
      </c>
      <c r="J1" s="2" t="s">
        <v>9</v>
      </c>
      <c r="K1" s="2" t="s">
        <v>10</v>
      </c>
      <c r="L1" s="13" t="s">
        <v>25</v>
      </c>
    </row>
    <row r="2" spans="1:20" s="11" customFormat="1" x14ac:dyDescent="0.3">
      <c r="A2" s="10">
        <v>584048</v>
      </c>
      <c r="B2" s="10">
        <v>2074613</v>
      </c>
      <c r="C2" s="10">
        <v>30179</v>
      </c>
      <c r="D2" s="10">
        <v>11755</v>
      </c>
      <c r="E2" s="10">
        <v>507395</v>
      </c>
      <c r="F2" s="10">
        <v>79392</v>
      </c>
      <c r="G2" s="10">
        <v>4444</v>
      </c>
      <c r="H2" s="10">
        <v>5.8308400000000003E-2</v>
      </c>
      <c r="I2" s="10">
        <v>0.10730489999999999</v>
      </c>
      <c r="J2" s="10">
        <v>-5669.44</v>
      </c>
      <c r="K2" s="10">
        <v>-5522.2190000000001</v>
      </c>
      <c r="L2" s="10">
        <f>K2-J2</f>
        <v>147.22099999999955</v>
      </c>
    </row>
    <row r="3" spans="1:20" x14ac:dyDescent="0.3">
      <c r="A3" s="2">
        <v>326504</v>
      </c>
      <c r="B3" s="2">
        <v>1098981</v>
      </c>
      <c r="C3" s="2">
        <v>22838</v>
      </c>
      <c r="D3" s="2">
        <v>10552</v>
      </c>
      <c r="E3" s="2">
        <v>607443</v>
      </c>
      <c r="F3" s="2">
        <v>44768</v>
      </c>
      <c r="G3" s="2">
        <v>3381</v>
      </c>
      <c r="H3" s="2">
        <v>1.30797E-2</v>
      </c>
      <c r="I3" s="2">
        <v>2.2046400000000001E-2</v>
      </c>
      <c r="J3" s="2">
        <v>-5668.4049999999997</v>
      </c>
      <c r="K3" s="2">
        <v>-5522.2190000000001</v>
      </c>
      <c r="L3" s="2">
        <f t="shared" ref="L3:L16" si="0">K3-J3</f>
        <v>146.18599999999969</v>
      </c>
      <c r="M3" s="11"/>
      <c r="N3" s="11"/>
      <c r="O3" s="11"/>
      <c r="P3" s="11"/>
      <c r="Q3" s="11"/>
      <c r="R3" s="11"/>
      <c r="S3" s="11"/>
      <c r="T3" s="11"/>
    </row>
    <row r="4" spans="1:20" s="3" customFormat="1" x14ac:dyDescent="0.3">
      <c r="A4" s="1">
        <v>910164</v>
      </c>
      <c r="B4" s="1">
        <v>3108542</v>
      </c>
      <c r="C4" s="1">
        <v>64392</v>
      </c>
      <c r="D4" s="1">
        <v>160462</v>
      </c>
      <c r="E4" s="1">
        <v>4466</v>
      </c>
      <c r="F4" s="1">
        <v>129256</v>
      </c>
      <c r="G4" s="1">
        <v>10808</v>
      </c>
      <c r="H4" s="1">
        <v>2.0150899999999999E-2</v>
      </c>
      <c r="I4" s="1">
        <v>3.0201100000000002E-2</v>
      </c>
      <c r="J4" s="1">
        <v>-5665.6980000000003</v>
      </c>
      <c r="K4" s="1">
        <v>-5522.2190000000001</v>
      </c>
      <c r="L4" s="1">
        <f t="shared" si="0"/>
        <v>143.47900000000027</v>
      </c>
      <c r="N4" s="11"/>
      <c r="O4" s="11"/>
      <c r="P4" s="11"/>
      <c r="Q4" s="11"/>
      <c r="R4" s="11"/>
      <c r="S4" s="11"/>
      <c r="T4" s="11"/>
    </row>
    <row r="5" spans="1:20" x14ac:dyDescent="0.3">
      <c r="A5" t="s">
        <v>0</v>
      </c>
      <c r="B5" t="s">
        <v>1</v>
      </c>
      <c r="C5" t="s">
        <v>12</v>
      </c>
      <c r="D5" t="s">
        <v>15</v>
      </c>
      <c r="E5" t="s">
        <v>16</v>
      </c>
      <c r="F5" t="s">
        <v>6</v>
      </c>
      <c r="G5" t="s">
        <v>13</v>
      </c>
      <c r="H5" t="s">
        <v>17</v>
      </c>
      <c r="I5" t="s">
        <v>18</v>
      </c>
      <c r="J5" t="s">
        <v>9</v>
      </c>
      <c r="K5" t="s">
        <v>10</v>
      </c>
      <c r="L5" s="13" t="s">
        <v>20</v>
      </c>
      <c r="M5" s="11"/>
      <c r="N5" s="11"/>
      <c r="O5" s="11"/>
      <c r="P5" s="11"/>
      <c r="Q5" s="11"/>
      <c r="R5" s="11"/>
      <c r="S5" s="11"/>
      <c r="T5" s="11"/>
    </row>
    <row r="6" spans="1:20" s="6" customFormat="1" x14ac:dyDescent="0.3">
      <c r="A6" s="4">
        <v>853813</v>
      </c>
      <c r="B6" s="4">
        <v>3202335</v>
      </c>
      <c r="C6" s="4">
        <v>61807</v>
      </c>
      <c r="D6" s="4">
        <v>15073</v>
      </c>
      <c r="E6" s="4">
        <v>10098</v>
      </c>
      <c r="F6" s="4">
        <v>115113</v>
      </c>
      <c r="G6" s="4">
        <v>9769</v>
      </c>
      <c r="H6" s="4">
        <v>0</v>
      </c>
      <c r="I6" s="4">
        <v>0</v>
      </c>
      <c r="J6" s="4">
        <v>-5590.28</v>
      </c>
      <c r="K6" s="4">
        <v>-5522.22</v>
      </c>
      <c r="L6" s="5">
        <f t="shared" si="0"/>
        <v>68.059999999999491</v>
      </c>
      <c r="N6" s="13"/>
      <c r="O6" s="13"/>
      <c r="P6" s="13"/>
      <c r="Q6" s="13"/>
      <c r="R6" s="13"/>
      <c r="S6" s="13"/>
      <c r="T6" s="13"/>
    </row>
    <row r="7" spans="1:20" x14ac:dyDescent="0.3">
      <c r="A7">
        <v>555253</v>
      </c>
      <c r="B7">
        <v>1911283</v>
      </c>
      <c r="C7">
        <v>35460</v>
      </c>
      <c r="D7">
        <v>413834</v>
      </c>
      <c r="E7">
        <v>3778</v>
      </c>
      <c r="F7">
        <v>79052</v>
      </c>
      <c r="G7">
        <v>5752</v>
      </c>
      <c r="H7">
        <v>0.01</v>
      </c>
      <c r="I7">
        <v>0.01</v>
      </c>
      <c r="J7">
        <v>-5657.97</v>
      </c>
      <c r="K7">
        <v>-5522.22</v>
      </c>
      <c r="L7" s="2">
        <f t="shared" si="0"/>
        <v>135.75</v>
      </c>
      <c r="M7" s="11"/>
      <c r="N7" s="11"/>
      <c r="O7" s="11"/>
      <c r="P7" s="11"/>
      <c r="Q7" s="11"/>
      <c r="R7" s="11"/>
      <c r="S7" s="11"/>
      <c r="T7" s="11"/>
    </row>
    <row r="8" spans="1:20" x14ac:dyDescent="0.3">
      <c r="A8">
        <v>508662</v>
      </c>
      <c r="B8">
        <v>1558961</v>
      </c>
      <c r="C8">
        <v>21774</v>
      </c>
      <c r="D8">
        <v>8738</v>
      </c>
      <c r="E8">
        <v>140618</v>
      </c>
      <c r="F8">
        <v>66103</v>
      </c>
      <c r="G8">
        <v>3310</v>
      </c>
      <c r="H8">
        <v>0.01</v>
      </c>
      <c r="I8">
        <v>0.01</v>
      </c>
      <c r="J8">
        <v>-5665.64</v>
      </c>
      <c r="K8">
        <v>-5522.22</v>
      </c>
      <c r="L8" s="2">
        <f t="shared" si="0"/>
        <v>143.42000000000007</v>
      </c>
      <c r="M8" s="11"/>
      <c r="N8" s="11"/>
      <c r="O8" s="11"/>
      <c r="P8" s="11"/>
      <c r="Q8" s="11"/>
      <c r="R8" s="11"/>
      <c r="S8" s="11"/>
      <c r="T8" s="11"/>
    </row>
    <row r="9" spans="1:20" outlineLevel="1" x14ac:dyDescent="0.3">
      <c r="A9" t="s">
        <v>0</v>
      </c>
      <c r="B9" t="s">
        <v>1</v>
      </c>
      <c r="C9" t="s">
        <v>2</v>
      </c>
      <c r="D9" t="s">
        <v>15</v>
      </c>
      <c r="E9" t="s">
        <v>16</v>
      </c>
      <c r="F9" t="s">
        <v>6</v>
      </c>
      <c r="G9" t="s">
        <v>7</v>
      </c>
      <c r="H9" t="s">
        <v>17</v>
      </c>
      <c r="I9" t="s">
        <v>18</v>
      </c>
      <c r="J9" t="s">
        <v>9</v>
      </c>
      <c r="K9" t="s">
        <v>10</v>
      </c>
      <c r="L9" s="13" t="s">
        <v>19</v>
      </c>
      <c r="M9" s="11"/>
      <c r="N9" s="11"/>
      <c r="O9" s="11"/>
      <c r="P9" s="11"/>
      <c r="Q9" s="11"/>
      <c r="R9" s="11"/>
      <c r="S9" s="11"/>
      <c r="T9" s="11"/>
    </row>
    <row r="10" spans="1:20" x14ac:dyDescent="0.3">
      <c r="A10" s="2">
        <v>205310</v>
      </c>
      <c r="B10" s="2">
        <v>1425413</v>
      </c>
      <c r="C10" s="2">
        <v>389626</v>
      </c>
      <c r="D10" s="2">
        <v>825109</v>
      </c>
      <c r="E10" s="2">
        <v>4168</v>
      </c>
      <c r="F10" s="2">
        <v>30592</v>
      </c>
      <c r="G10" s="2">
        <v>114536</v>
      </c>
      <c r="H10" s="2">
        <v>2.1234300000000001E-2</v>
      </c>
      <c r="I10" s="2">
        <v>3.0169100000000001E-2</v>
      </c>
      <c r="J10" s="2">
        <v>-7118.5569999999998</v>
      </c>
      <c r="K10" s="2">
        <v>-6864.5540000000001</v>
      </c>
      <c r="L10" s="2">
        <f t="shared" si="0"/>
        <v>254.0029999999997</v>
      </c>
      <c r="M10" s="11"/>
      <c r="N10" s="11"/>
      <c r="O10" s="11"/>
      <c r="P10" s="11"/>
      <c r="Q10" s="11"/>
      <c r="R10" s="11"/>
      <c r="S10" s="11"/>
      <c r="T10" s="11"/>
    </row>
    <row r="11" spans="1:20" x14ac:dyDescent="0.3">
      <c r="A11" s="2">
        <v>174184</v>
      </c>
      <c r="B11" s="2">
        <v>1396717</v>
      </c>
      <c r="C11" s="2">
        <v>377134</v>
      </c>
      <c r="D11" s="2">
        <v>833666</v>
      </c>
      <c r="E11" s="2">
        <v>3019</v>
      </c>
      <c r="F11" s="2">
        <v>24865</v>
      </c>
      <c r="G11" s="2">
        <v>108295</v>
      </c>
      <c r="H11" s="2">
        <v>1.11214E-2</v>
      </c>
      <c r="I11" s="2">
        <v>1.9033000000000001E-2</v>
      </c>
      <c r="J11" s="2">
        <v>-7113.7030000000004</v>
      </c>
      <c r="K11" s="2">
        <v>-6864.5540000000001</v>
      </c>
      <c r="L11" s="2">
        <f t="shared" si="0"/>
        <v>249.14900000000034</v>
      </c>
      <c r="M11" s="11"/>
      <c r="N11" s="11"/>
      <c r="O11" s="11"/>
      <c r="P11" s="11"/>
      <c r="Q11" s="11"/>
      <c r="R11" s="11"/>
      <c r="S11" s="11"/>
      <c r="T11" s="11"/>
    </row>
    <row r="12" spans="1:20" s="6" customFormat="1" x14ac:dyDescent="0.3">
      <c r="A12" s="7">
        <v>257770</v>
      </c>
      <c r="B12" s="7">
        <v>2021998</v>
      </c>
      <c r="C12" s="7">
        <v>554466</v>
      </c>
      <c r="D12" s="7">
        <v>476666</v>
      </c>
      <c r="E12" s="7">
        <v>2280</v>
      </c>
      <c r="F12" s="7">
        <v>40646</v>
      </c>
      <c r="G12" s="7">
        <v>162624</v>
      </c>
      <c r="H12" s="7">
        <v>1.14536E-2</v>
      </c>
      <c r="I12" s="7">
        <v>2.5622200000000001E-2</v>
      </c>
      <c r="J12" s="7">
        <v>-7113.5829999999996</v>
      </c>
      <c r="K12" s="7">
        <v>-6864.5540000000001</v>
      </c>
      <c r="L12" s="5">
        <f t="shared" si="0"/>
        <v>249.02899999999954</v>
      </c>
      <c r="N12" s="13"/>
      <c r="O12" s="13"/>
      <c r="P12" s="13"/>
      <c r="Q12" s="13"/>
      <c r="R12" s="13"/>
      <c r="S12" s="13"/>
      <c r="T12" s="13"/>
    </row>
    <row r="13" spans="1:20" x14ac:dyDescent="0.3">
      <c r="A13" t="s">
        <v>0</v>
      </c>
      <c r="B13" t="s">
        <v>1</v>
      </c>
      <c r="C13" t="s">
        <v>2</v>
      </c>
      <c r="D13" t="s">
        <v>15</v>
      </c>
      <c r="E13" t="s">
        <v>16</v>
      </c>
      <c r="F13" t="s">
        <v>6</v>
      </c>
      <c r="G13" t="s">
        <v>11</v>
      </c>
      <c r="H13" t="s">
        <v>17</v>
      </c>
      <c r="I13" t="s">
        <v>18</v>
      </c>
      <c r="J13" t="s">
        <v>9</v>
      </c>
      <c r="K13" t="s">
        <v>10</v>
      </c>
      <c r="L13" s="11" t="s">
        <v>26</v>
      </c>
      <c r="M13" s="11"/>
      <c r="N13" s="11"/>
      <c r="O13" s="11"/>
      <c r="P13" s="11"/>
      <c r="Q13" s="11"/>
      <c r="R13" s="11"/>
      <c r="S13" s="11"/>
      <c r="T13" s="11"/>
    </row>
    <row r="14" spans="1:20" s="3" customFormat="1" x14ac:dyDescent="0.3">
      <c r="A14" s="1">
        <v>686160</v>
      </c>
      <c r="B14" s="1">
        <v>1339882</v>
      </c>
      <c r="C14" s="1">
        <v>1598789</v>
      </c>
      <c r="D14" s="1">
        <v>13915</v>
      </c>
      <c r="E14" s="1">
        <v>11474</v>
      </c>
      <c r="F14" s="1">
        <v>95099</v>
      </c>
      <c r="G14" s="1">
        <v>173147</v>
      </c>
      <c r="H14" s="1">
        <v>4.89939E-4</v>
      </c>
      <c r="I14" s="1">
        <v>8.7079599999999996E-4</v>
      </c>
      <c r="J14" s="1">
        <v>-7235.6859999999997</v>
      </c>
      <c r="K14" s="1">
        <v>-6865.0010000000002</v>
      </c>
      <c r="L14" s="1">
        <f t="shared" si="0"/>
        <v>370.68499999999949</v>
      </c>
      <c r="N14" s="11"/>
      <c r="O14" s="11"/>
      <c r="P14" s="11"/>
      <c r="Q14" s="11"/>
      <c r="R14" s="11"/>
      <c r="S14" s="11"/>
      <c r="T14" s="11"/>
    </row>
    <row r="15" spans="1:20" x14ac:dyDescent="0.3">
      <c r="A15" s="2">
        <v>516664</v>
      </c>
      <c r="B15" s="2">
        <v>1000069</v>
      </c>
      <c r="C15" s="2">
        <v>1152740</v>
      </c>
      <c r="D15" s="2">
        <v>1059712</v>
      </c>
      <c r="E15" s="2">
        <v>4504</v>
      </c>
      <c r="F15" s="2">
        <v>69035</v>
      </c>
      <c r="G15" s="2">
        <v>127272</v>
      </c>
      <c r="H15" s="2">
        <v>6.1110000000000001E-3</v>
      </c>
      <c r="I15" s="2">
        <v>8.3770000000000008E-3</v>
      </c>
      <c r="J15" s="2">
        <v>-7281.34</v>
      </c>
      <c r="K15" s="2">
        <v>-6865.0010000000002</v>
      </c>
      <c r="L15" s="2">
        <f t="shared" si="0"/>
        <v>416.33899999999994</v>
      </c>
      <c r="M15" s="11"/>
      <c r="N15" s="11"/>
      <c r="O15" s="11"/>
      <c r="P15" s="11"/>
      <c r="Q15" s="11"/>
      <c r="R15" s="11"/>
      <c r="S15" s="11"/>
      <c r="T15" s="11"/>
    </row>
    <row r="16" spans="1:20" x14ac:dyDescent="0.3">
      <c r="A16" s="2">
        <v>900035</v>
      </c>
      <c r="B16" s="2">
        <v>2088081</v>
      </c>
      <c r="C16" s="2">
        <v>2540331</v>
      </c>
      <c r="D16" s="2">
        <v>873154</v>
      </c>
      <c r="E16" s="2">
        <v>5503</v>
      </c>
      <c r="F16" s="2">
        <v>154543</v>
      </c>
      <c r="G16" s="2">
        <v>242615</v>
      </c>
      <c r="H16" s="2">
        <v>2.7823899999999999E-2</v>
      </c>
      <c r="I16" s="2">
        <v>4.0303800000000001E-2</v>
      </c>
      <c r="J16" s="2">
        <v>-7289.482</v>
      </c>
      <c r="K16" s="2">
        <v>-6865.0010000000002</v>
      </c>
      <c r="L16" s="2">
        <f t="shared" si="0"/>
        <v>424.48099999999977</v>
      </c>
      <c r="M16" s="11"/>
      <c r="N16" s="11"/>
      <c r="O16" s="11"/>
      <c r="P16" s="11"/>
      <c r="Q16" s="11"/>
      <c r="R16" s="11"/>
      <c r="S16" s="11"/>
      <c r="T16" s="11"/>
    </row>
    <row r="17" spans="1:20" x14ac:dyDescent="0.3">
      <c r="A17" s="2" t="s">
        <v>0</v>
      </c>
      <c r="B17" s="2" t="s">
        <v>1</v>
      </c>
      <c r="C17" s="2" t="s">
        <v>12</v>
      </c>
      <c r="D17" s="2" t="s">
        <v>15</v>
      </c>
      <c r="E17" s="2" t="s">
        <v>16</v>
      </c>
      <c r="F17" s="2" t="s">
        <v>6</v>
      </c>
      <c r="G17" s="2" t="s">
        <v>14</v>
      </c>
      <c r="H17" s="2" t="s">
        <v>17</v>
      </c>
      <c r="I17" s="2" t="s">
        <v>18</v>
      </c>
      <c r="J17" s="2" t="s">
        <v>9</v>
      </c>
      <c r="K17" s="2" t="s">
        <v>10</v>
      </c>
      <c r="L17" s="13" t="s">
        <v>25</v>
      </c>
      <c r="M17" s="11"/>
      <c r="N17" s="11"/>
      <c r="O17" s="11"/>
      <c r="P17" s="11"/>
      <c r="Q17" s="11"/>
      <c r="R17" s="11"/>
      <c r="S17" s="11"/>
      <c r="T17" s="11"/>
    </row>
    <row r="18" spans="1:20" s="6" customFormat="1" x14ac:dyDescent="0.3">
      <c r="A18" s="6">
        <f>A4/1000</f>
        <v>910.16399999999999</v>
      </c>
      <c r="B18" s="6">
        <f>B4/1000</f>
        <v>3108.5419999999999</v>
      </c>
      <c r="C18" s="6">
        <f>C4/1000</f>
        <v>64.391999999999996</v>
      </c>
      <c r="D18" s="6">
        <f>D4/1000</f>
        <v>160.46199999999999</v>
      </c>
      <c r="E18" s="6">
        <f>E4/1000</f>
        <v>4.4660000000000002</v>
      </c>
      <c r="F18" s="6">
        <f>F4*10/1000000</f>
        <v>1.2925599999999999</v>
      </c>
      <c r="G18" s="6">
        <f>G4*10/1000000</f>
        <v>0.10808</v>
      </c>
      <c r="H18" s="1">
        <v>2.0150899999999999E-2</v>
      </c>
      <c r="I18" s="1">
        <v>3.0201100000000002E-2</v>
      </c>
      <c r="J18" s="1">
        <v>-5665.6980000000003</v>
      </c>
      <c r="K18" s="1">
        <v>-5522.2190000000001</v>
      </c>
      <c r="L18" s="1">
        <f>K18-J18</f>
        <v>143.47900000000027</v>
      </c>
      <c r="M18" s="13"/>
      <c r="N18" s="13"/>
      <c r="O18" s="13"/>
      <c r="P18" s="13"/>
      <c r="Q18" s="13"/>
      <c r="R18" s="13"/>
      <c r="S18" s="13"/>
      <c r="T18" s="13"/>
    </row>
    <row r="19" spans="1:20" x14ac:dyDescent="0.3">
      <c r="A19">
        <f>A3/1000</f>
        <v>326.50400000000002</v>
      </c>
      <c r="B19">
        <f>B3/1000</f>
        <v>1098.981</v>
      </c>
      <c r="C19">
        <f>C3/1000</f>
        <v>22.838000000000001</v>
      </c>
      <c r="D19">
        <f>D3/1000</f>
        <v>10.552</v>
      </c>
      <c r="E19">
        <f>E3/1000</f>
        <v>607.44299999999998</v>
      </c>
      <c r="F19">
        <f>F3*10/1000000</f>
        <v>0.44768000000000002</v>
      </c>
      <c r="G19">
        <f>G3*10/1000000</f>
        <v>3.381E-2</v>
      </c>
      <c r="H19" s="2">
        <v>1.30797E-2</v>
      </c>
      <c r="I19" s="2">
        <v>2.2046400000000001E-2</v>
      </c>
      <c r="J19" s="2">
        <v>-5668.4049999999997</v>
      </c>
      <c r="K19" s="2">
        <v>-5522.2190000000001</v>
      </c>
      <c r="L19" s="2">
        <f t="shared" ref="L19" si="1">K19-J19</f>
        <v>146.18599999999969</v>
      </c>
      <c r="M19" s="11"/>
      <c r="N19" s="11"/>
      <c r="O19" s="11"/>
      <c r="P19" s="11"/>
      <c r="Q19" s="11"/>
      <c r="R19" s="11"/>
      <c r="S19" s="11"/>
      <c r="T19" s="11"/>
    </row>
    <row r="20" spans="1:20" x14ac:dyDescent="0.3">
      <c r="A20">
        <f t="shared" ref="A20:E20" si="2">A2/1000</f>
        <v>584.048</v>
      </c>
      <c r="B20">
        <f t="shared" si="2"/>
        <v>2074.6129999999998</v>
      </c>
      <c r="C20">
        <f t="shared" si="2"/>
        <v>30.178999999999998</v>
      </c>
      <c r="D20">
        <f t="shared" si="2"/>
        <v>11.755000000000001</v>
      </c>
      <c r="E20">
        <f t="shared" si="2"/>
        <v>507.39499999999998</v>
      </c>
      <c r="F20">
        <f t="shared" ref="F20:G20" si="3">F2*10/1000000</f>
        <v>0.79391999999999996</v>
      </c>
      <c r="G20">
        <f t="shared" si="3"/>
        <v>4.444E-2</v>
      </c>
      <c r="H20" s="10">
        <v>5.8308400000000003E-2</v>
      </c>
      <c r="I20" s="10">
        <v>0.10730489999999999</v>
      </c>
      <c r="J20" s="10">
        <v>-5669.44</v>
      </c>
      <c r="K20" s="10">
        <v>-5522.2190000000001</v>
      </c>
      <c r="L20" s="10">
        <f>K20-J20</f>
        <v>147.22099999999955</v>
      </c>
      <c r="M20" s="11"/>
      <c r="N20" s="11"/>
      <c r="O20" s="11"/>
      <c r="P20" s="11"/>
      <c r="Q20" s="11"/>
      <c r="R20" s="11"/>
      <c r="S20" s="11"/>
      <c r="T20" s="11"/>
    </row>
    <row r="21" spans="1:20" x14ac:dyDescent="0.3">
      <c r="A21" t="s">
        <v>0</v>
      </c>
      <c r="B21" t="s">
        <v>1</v>
      </c>
      <c r="C21" t="s">
        <v>12</v>
      </c>
      <c r="D21" t="s">
        <v>15</v>
      </c>
      <c r="E21" t="s">
        <v>16</v>
      </c>
      <c r="F21" t="s">
        <v>6</v>
      </c>
      <c r="G21" t="s">
        <v>13</v>
      </c>
      <c r="H21" t="s">
        <v>17</v>
      </c>
      <c r="I21" t="s">
        <v>18</v>
      </c>
      <c r="J21" t="s">
        <v>9</v>
      </c>
      <c r="K21" t="s">
        <v>10</v>
      </c>
      <c r="L21" s="13" t="s">
        <v>20</v>
      </c>
    </row>
    <row r="22" spans="1:20" s="6" customFormat="1" x14ac:dyDescent="0.3">
      <c r="A22" s="6">
        <f>A6/1000</f>
        <v>853.81299999999999</v>
      </c>
      <c r="B22" s="6">
        <f t="shared" ref="B22:E22" si="4">B6/1000</f>
        <v>3202.335</v>
      </c>
      <c r="C22" s="6">
        <f t="shared" si="4"/>
        <v>61.807000000000002</v>
      </c>
      <c r="D22" s="6">
        <f t="shared" si="4"/>
        <v>15.073</v>
      </c>
      <c r="E22" s="6">
        <f t="shared" si="4"/>
        <v>10.098000000000001</v>
      </c>
      <c r="F22" s="6">
        <f>F6*10/1000000</f>
        <v>1.15113</v>
      </c>
      <c r="G22" s="6">
        <f>G6*10/1000000</f>
        <v>9.7689999999999999E-2</v>
      </c>
      <c r="H22" s="4">
        <v>0</v>
      </c>
      <c r="I22" s="4">
        <v>0</v>
      </c>
      <c r="J22" s="4">
        <v>-5590.28</v>
      </c>
      <c r="K22" s="4">
        <v>-5522.22</v>
      </c>
      <c r="L22" s="5">
        <f t="shared" ref="L22:L24" si="5">K22-J22</f>
        <v>68.059999999999491</v>
      </c>
    </row>
    <row r="23" spans="1:20" x14ac:dyDescent="0.3">
      <c r="A23">
        <f t="shared" ref="A23:E23" si="6">A7/1000</f>
        <v>555.25300000000004</v>
      </c>
      <c r="B23">
        <f t="shared" si="6"/>
        <v>1911.2829999999999</v>
      </c>
      <c r="C23">
        <f t="shared" si="6"/>
        <v>35.46</v>
      </c>
      <c r="D23">
        <f t="shared" si="6"/>
        <v>413.834</v>
      </c>
      <c r="E23">
        <f t="shared" si="6"/>
        <v>3.778</v>
      </c>
      <c r="F23">
        <f>F7*10/1000000</f>
        <v>0.79052</v>
      </c>
      <c r="G23">
        <f>G7*10/1000000</f>
        <v>5.7520000000000002E-2</v>
      </c>
      <c r="H23">
        <v>0.01</v>
      </c>
      <c r="I23">
        <v>0.01</v>
      </c>
      <c r="J23">
        <v>-5657.97</v>
      </c>
      <c r="K23">
        <v>-5522.22</v>
      </c>
      <c r="L23" s="2">
        <f t="shared" si="5"/>
        <v>135.75</v>
      </c>
    </row>
    <row r="24" spans="1:20" x14ac:dyDescent="0.3">
      <c r="A24">
        <f t="shared" ref="A24:E24" si="7">A8/1000</f>
        <v>508.66199999999998</v>
      </c>
      <c r="B24">
        <f t="shared" si="7"/>
        <v>1558.961</v>
      </c>
      <c r="C24">
        <f t="shared" si="7"/>
        <v>21.774000000000001</v>
      </c>
      <c r="D24">
        <f t="shared" si="7"/>
        <v>8.7379999999999995</v>
      </c>
      <c r="E24">
        <f t="shared" si="7"/>
        <v>140.61799999999999</v>
      </c>
      <c r="F24">
        <f>F8*10/1000000</f>
        <v>0.66103000000000001</v>
      </c>
      <c r="G24">
        <f>G8*10/1000000</f>
        <v>3.3099999999999997E-2</v>
      </c>
      <c r="H24">
        <v>0.01</v>
      </c>
      <c r="I24">
        <v>0.01</v>
      </c>
      <c r="J24">
        <v>-5665.64</v>
      </c>
      <c r="K24">
        <v>-5522.22</v>
      </c>
      <c r="L24" s="2">
        <f t="shared" si="5"/>
        <v>143.42000000000007</v>
      </c>
    </row>
    <row r="25" spans="1:20" x14ac:dyDescent="0.3">
      <c r="A25" t="s">
        <v>0</v>
      </c>
      <c r="B25" t="s">
        <v>1</v>
      </c>
      <c r="C25" t="s">
        <v>2</v>
      </c>
      <c r="D25" t="s">
        <v>15</v>
      </c>
      <c r="E25" t="s">
        <v>16</v>
      </c>
      <c r="F25" t="s">
        <v>6</v>
      </c>
      <c r="G25" t="s">
        <v>7</v>
      </c>
      <c r="H25" t="s">
        <v>17</v>
      </c>
      <c r="I25" t="s">
        <v>18</v>
      </c>
      <c r="J25" t="s">
        <v>9</v>
      </c>
      <c r="K25" t="s">
        <v>10</v>
      </c>
      <c r="L25" s="13" t="s">
        <v>19</v>
      </c>
    </row>
    <row r="26" spans="1:20" s="6" customFormat="1" x14ac:dyDescent="0.3">
      <c r="A26" s="6">
        <f>A12/1000</f>
        <v>257.77</v>
      </c>
      <c r="B26" s="6">
        <f>B12/1000</f>
        <v>2021.998</v>
      </c>
      <c r="C26" s="6">
        <f>C12/1000</f>
        <v>554.46600000000001</v>
      </c>
      <c r="D26" s="6">
        <f>D12/1000</f>
        <v>476.666</v>
      </c>
      <c r="E26" s="6">
        <f>E12/1000</f>
        <v>2.2799999999999998</v>
      </c>
      <c r="F26" s="6">
        <f>F12*10/1000000</f>
        <v>0.40645999999999999</v>
      </c>
      <c r="G26" s="6">
        <f>G12*10/1000000</f>
        <v>1.6262399999999999</v>
      </c>
      <c r="H26" s="7">
        <v>1.14536E-2</v>
      </c>
      <c r="I26" s="7">
        <v>2.5622200000000001E-2</v>
      </c>
      <c r="J26" s="7">
        <v>-7113.5829999999996</v>
      </c>
      <c r="K26" s="7">
        <v>-6864.5540000000001</v>
      </c>
      <c r="L26" s="5">
        <f>K26-J26</f>
        <v>249.02899999999954</v>
      </c>
    </row>
    <row r="27" spans="1:20" x14ac:dyDescent="0.3">
      <c r="A27">
        <f>A11/1000</f>
        <v>174.184</v>
      </c>
      <c r="B27">
        <f>B11/1000</f>
        <v>1396.7170000000001</v>
      </c>
      <c r="C27">
        <f>C11/1000</f>
        <v>377.13400000000001</v>
      </c>
      <c r="D27">
        <f>D11/1000</f>
        <v>833.66600000000005</v>
      </c>
      <c r="E27">
        <f>E11/1000</f>
        <v>3.0190000000000001</v>
      </c>
      <c r="F27">
        <f>F11*10/1000000</f>
        <v>0.24865000000000001</v>
      </c>
      <c r="G27">
        <f>G11*10/1000000</f>
        <v>1.0829500000000001</v>
      </c>
      <c r="H27" s="2">
        <v>1.11214E-2</v>
      </c>
      <c r="I27" s="2">
        <v>1.9033000000000001E-2</v>
      </c>
      <c r="J27" s="2">
        <v>-7113.7030000000004</v>
      </c>
      <c r="K27" s="2">
        <v>-6864.5540000000001</v>
      </c>
      <c r="L27" s="2">
        <f>K27-J27</f>
        <v>249.14900000000034</v>
      </c>
    </row>
    <row r="28" spans="1:20" x14ac:dyDescent="0.3">
      <c r="A28">
        <f t="shared" ref="A28:E28" si="8">A10/1000</f>
        <v>205.31</v>
      </c>
      <c r="B28">
        <f t="shared" si="8"/>
        <v>1425.413</v>
      </c>
      <c r="C28">
        <f t="shared" si="8"/>
        <v>389.62599999999998</v>
      </c>
      <c r="D28">
        <f t="shared" si="8"/>
        <v>825.10900000000004</v>
      </c>
      <c r="E28">
        <f t="shared" si="8"/>
        <v>4.1680000000000001</v>
      </c>
      <c r="F28">
        <f>F10*10/1000000</f>
        <v>0.30592000000000003</v>
      </c>
      <c r="G28">
        <f>G10*10/1000000</f>
        <v>1.1453599999999999</v>
      </c>
      <c r="H28" s="2">
        <v>2.1234300000000001E-2</v>
      </c>
      <c r="I28" s="2">
        <v>3.0169100000000001E-2</v>
      </c>
      <c r="J28" s="2">
        <v>-7118.5569999999998</v>
      </c>
      <c r="K28" s="2">
        <v>-6864.5540000000001</v>
      </c>
      <c r="L28" s="2">
        <f t="shared" ref="L28" si="9">K28-J28</f>
        <v>254.0029999999997</v>
      </c>
    </row>
    <row r="29" spans="1:20" x14ac:dyDescent="0.3">
      <c r="A29" t="s">
        <v>0</v>
      </c>
      <c r="B29" t="s">
        <v>1</v>
      </c>
      <c r="C29" t="s">
        <v>2</v>
      </c>
      <c r="D29" t="s">
        <v>15</v>
      </c>
      <c r="E29" t="s">
        <v>16</v>
      </c>
      <c r="F29" t="s">
        <v>6</v>
      </c>
      <c r="G29" t="s">
        <v>11</v>
      </c>
      <c r="H29" t="s">
        <v>17</v>
      </c>
      <c r="I29" t="s">
        <v>18</v>
      </c>
      <c r="J29" t="s">
        <v>9</v>
      </c>
      <c r="K29" t="s">
        <v>10</v>
      </c>
      <c r="L29" s="11" t="s">
        <v>26</v>
      </c>
    </row>
    <row r="30" spans="1:20" s="6" customFormat="1" x14ac:dyDescent="0.3">
      <c r="A30" s="6">
        <f t="shared" ref="A30:E30" si="10">A14/1000</f>
        <v>686.16</v>
      </c>
      <c r="B30" s="6">
        <f t="shared" si="10"/>
        <v>1339.8820000000001</v>
      </c>
      <c r="C30" s="6">
        <f t="shared" si="10"/>
        <v>1598.789</v>
      </c>
      <c r="D30" s="6">
        <f t="shared" si="10"/>
        <v>13.914999999999999</v>
      </c>
      <c r="E30" s="6">
        <f t="shared" si="10"/>
        <v>11.474</v>
      </c>
      <c r="F30" s="6">
        <f>F14*10/1000000</f>
        <v>0.95099</v>
      </c>
      <c r="G30" s="6">
        <f>G14*10/1000000</f>
        <v>1.7314700000000001</v>
      </c>
      <c r="H30" s="1">
        <v>4.89939E-4</v>
      </c>
      <c r="I30" s="1">
        <v>8.7079599999999996E-4</v>
      </c>
      <c r="J30" s="1">
        <v>-7235.6859999999997</v>
      </c>
      <c r="K30" s="1">
        <v>-6865.0010000000002</v>
      </c>
      <c r="L30" s="1">
        <f t="shared" ref="L30:L32" si="11">K30-J30</f>
        <v>370.68499999999949</v>
      </c>
    </row>
    <row r="31" spans="1:20" x14ac:dyDescent="0.3">
      <c r="A31">
        <f t="shared" ref="A31:E31" si="12">A15/1000</f>
        <v>516.66399999999999</v>
      </c>
      <c r="B31">
        <f t="shared" si="12"/>
        <v>1000.069</v>
      </c>
      <c r="C31">
        <f t="shared" si="12"/>
        <v>1152.74</v>
      </c>
      <c r="D31">
        <f t="shared" si="12"/>
        <v>1059.712</v>
      </c>
      <c r="E31">
        <f t="shared" si="12"/>
        <v>4.5039999999999996</v>
      </c>
      <c r="F31">
        <f>F15*10/1000000</f>
        <v>0.69035000000000002</v>
      </c>
      <c r="G31">
        <f>G15*10/1000000</f>
        <v>1.2727200000000001</v>
      </c>
      <c r="H31" s="2">
        <v>6.1110000000000001E-3</v>
      </c>
      <c r="I31" s="2">
        <v>8.3770000000000008E-3</v>
      </c>
      <c r="J31" s="2">
        <v>-7281.34</v>
      </c>
      <c r="K31" s="2">
        <v>-6865.0010000000002</v>
      </c>
      <c r="L31" s="2">
        <f t="shared" si="11"/>
        <v>416.33899999999994</v>
      </c>
    </row>
    <row r="32" spans="1:20" x14ac:dyDescent="0.3">
      <c r="A32">
        <f>A16/1000</f>
        <v>900.03499999999997</v>
      </c>
      <c r="B32">
        <f t="shared" ref="B32:E32" si="13">B16/1000</f>
        <v>2088.0810000000001</v>
      </c>
      <c r="C32">
        <f t="shared" si="13"/>
        <v>2540.3310000000001</v>
      </c>
      <c r="D32">
        <f t="shared" si="13"/>
        <v>873.154</v>
      </c>
      <c r="E32">
        <f t="shared" si="13"/>
        <v>5.5030000000000001</v>
      </c>
      <c r="F32">
        <f>F16*10/1000000</f>
        <v>1.5454300000000001</v>
      </c>
      <c r="G32">
        <f>G16*10/1000000</f>
        <v>2.4261499999999998</v>
      </c>
      <c r="H32" s="2">
        <v>2.7823899999999999E-2</v>
      </c>
      <c r="I32" s="2">
        <v>4.0303800000000001E-2</v>
      </c>
      <c r="J32" s="2">
        <v>-7289.482</v>
      </c>
      <c r="K32" s="2">
        <v>-6865.0010000000002</v>
      </c>
      <c r="L32" s="2">
        <f t="shared" si="11"/>
        <v>424.48099999999977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EA0C-F19E-4AF5-BBC8-E233EC77BAE3}">
  <dimension ref="A1:L32"/>
  <sheetViews>
    <sheetView tabSelected="1" topLeftCell="A8" workbookViewId="0">
      <selection activeCell="P23" sqref="P23"/>
    </sheetView>
  </sheetViews>
  <sheetFormatPr defaultRowHeight="14.4" x14ac:dyDescent="0.3"/>
  <cols>
    <col min="2" max="2" width="9.33203125" customWidth="1"/>
    <col min="3" max="3" width="9" customWidth="1"/>
    <col min="4" max="4" width="8.33203125" customWidth="1"/>
    <col min="5" max="5" width="7.21875" customWidth="1"/>
    <col min="6" max="6" width="6" customWidth="1"/>
    <col min="8" max="8" width="10.109375" customWidth="1"/>
    <col min="9" max="9" width="10.21875" customWidth="1"/>
    <col min="10" max="10" width="10.5546875" customWidth="1"/>
    <col min="11" max="11" width="12.77734375" customWidth="1"/>
    <col min="12" max="12" width="13" customWidth="1"/>
  </cols>
  <sheetData>
    <row r="1" spans="1:12" s="6" customFormat="1" x14ac:dyDescent="0.3">
      <c r="A1" s="16" t="s">
        <v>21</v>
      </c>
      <c r="B1" s="16" t="s">
        <v>0</v>
      </c>
      <c r="C1" s="16" t="s">
        <v>1</v>
      </c>
      <c r="D1" s="16" t="s">
        <v>2</v>
      </c>
      <c r="E1" s="16" t="s">
        <v>28</v>
      </c>
      <c r="F1" s="16" t="s">
        <v>27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</row>
    <row r="2" spans="1:12" x14ac:dyDescent="0.3">
      <c r="A2" s="17">
        <v>1233.1380000000008</v>
      </c>
      <c r="B2" s="17">
        <v>234.28299999999999</v>
      </c>
      <c r="C2" s="17">
        <v>930.65</v>
      </c>
      <c r="D2" s="17">
        <v>527.32100000000003</v>
      </c>
      <c r="E2" s="17">
        <v>841.13300000000004</v>
      </c>
      <c r="F2" s="17">
        <v>195.37700000000001</v>
      </c>
      <c r="G2" s="17">
        <v>5820.1549999999997</v>
      </c>
      <c r="H2" s="18">
        <v>0.30556</v>
      </c>
      <c r="I2" s="18">
        <v>1.36859</v>
      </c>
      <c r="J2" s="18">
        <v>6.7180999999999997</v>
      </c>
      <c r="K2" s="17">
        <v>-9679.67</v>
      </c>
      <c r="L2" s="17">
        <v>-8446.5319999999992</v>
      </c>
    </row>
    <row r="3" spans="1:12" x14ac:dyDescent="0.3">
      <c r="A3" s="17">
        <v>1263.348</v>
      </c>
      <c r="B3" s="17">
        <v>150.42099999999999</v>
      </c>
      <c r="C3" s="17">
        <v>964.64200000000005</v>
      </c>
      <c r="D3" s="17">
        <v>310.79500000000002</v>
      </c>
      <c r="E3" s="17">
        <v>835.55499999999995</v>
      </c>
      <c r="F3" s="17">
        <v>194.92599999999999</v>
      </c>
      <c r="G3" s="17">
        <v>5040.6090000000004</v>
      </c>
      <c r="H3" s="18">
        <v>0.18953999999999999</v>
      </c>
      <c r="I3" s="18">
        <v>1.17326</v>
      </c>
      <c r="J3" s="18">
        <v>6.2353500000000004</v>
      </c>
      <c r="K3" s="17">
        <v>-9709.8799999999992</v>
      </c>
      <c r="L3" s="17">
        <v>-8446.5319999999992</v>
      </c>
    </row>
    <row r="4" spans="1:12" x14ac:dyDescent="0.3">
      <c r="A4" s="17">
        <v>1279.8670000000002</v>
      </c>
      <c r="B4" s="17">
        <v>274.03300000000002</v>
      </c>
      <c r="C4" s="17">
        <v>937.721</v>
      </c>
      <c r="D4" s="17">
        <v>444.51900000000001</v>
      </c>
      <c r="E4" s="17">
        <v>876.327</v>
      </c>
      <c r="F4" s="17">
        <v>264.149</v>
      </c>
      <c r="G4" s="17">
        <v>4934.1369999999997</v>
      </c>
      <c r="H4" s="18">
        <v>0.37308000000000002</v>
      </c>
      <c r="I4" s="18">
        <v>1.24834</v>
      </c>
      <c r="J4" s="18">
        <v>8.0090900000000005</v>
      </c>
      <c r="K4" s="17">
        <v>-9726.3989999999994</v>
      </c>
      <c r="L4" s="17">
        <v>-8446.5319999999992</v>
      </c>
    </row>
    <row r="5" spans="1:12" s="6" customFormat="1" x14ac:dyDescent="0.3">
      <c r="A5" s="16" t="s">
        <v>23</v>
      </c>
      <c r="B5" s="16" t="s">
        <v>0</v>
      </c>
      <c r="C5" s="16" t="s">
        <v>1</v>
      </c>
      <c r="D5" s="16" t="s">
        <v>2</v>
      </c>
      <c r="E5" s="16" t="s">
        <v>3</v>
      </c>
      <c r="F5" s="16" t="s">
        <v>27</v>
      </c>
      <c r="G5" s="16" t="s">
        <v>5</v>
      </c>
      <c r="H5" s="19" t="s">
        <v>6</v>
      </c>
      <c r="I5" s="19" t="s">
        <v>11</v>
      </c>
      <c r="J5" s="19" t="s">
        <v>8</v>
      </c>
      <c r="K5" s="16" t="s">
        <v>9</v>
      </c>
      <c r="L5" s="16" t="s">
        <v>10</v>
      </c>
    </row>
    <row r="6" spans="1:12" x14ac:dyDescent="0.3">
      <c r="A6" s="17">
        <v>1339.1640000000007</v>
      </c>
      <c r="B6" s="17">
        <v>489.34699999999998</v>
      </c>
      <c r="C6" s="17">
        <v>468.94799999999998</v>
      </c>
      <c r="D6" s="17">
        <v>887.91800000000001</v>
      </c>
      <c r="E6" s="17">
        <v>843.48299999999995</v>
      </c>
      <c r="F6" s="17">
        <v>273.94600000000003</v>
      </c>
      <c r="G6" s="17">
        <v>5401.8519999999999</v>
      </c>
      <c r="H6" s="18">
        <v>0.43679000000000001</v>
      </c>
      <c r="I6" s="18">
        <v>1.18354</v>
      </c>
      <c r="J6" s="18">
        <v>8.1061399999999999</v>
      </c>
      <c r="K6" s="17">
        <v>-9785.6959999999999</v>
      </c>
      <c r="L6" s="17">
        <v>-8446.5319999999992</v>
      </c>
    </row>
    <row r="7" spans="1:12" x14ac:dyDescent="0.3">
      <c r="A7" s="17">
        <v>1345.9650000000001</v>
      </c>
      <c r="B7" s="17">
        <v>646.01900000000001</v>
      </c>
      <c r="C7" s="17">
        <v>643.28800000000001</v>
      </c>
      <c r="D7" s="17">
        <v>969.53700000000003</v>
      </c>
      <c r="E7" s="17">
        <v>846.87199999999996</v>
      </c>
      <c r="F7" s="17">
        <v>224.833</v>
      </c>
      <c r="G7" s="17">
        <v>5529.8</v>
      </c>
      <c r="H7" s="18">
        <v>0.53258000000000005</v>
      </c>
      <c r="I7" s="18">
        <v>1.62361</v>
      </c>
      <c r="J7" s="18">
        <v>6.8160600000000002</v>
      </c>
      <c r="K7" s="17">
        <v>-9792.4969999999994</v>
      </c>
      <c r="L7" s="17">
        <v>-8446.5319999999992</v>
      </c>
    </row>
    <row r="8" spans="1:12" x14ac:dyDescent="0.3">
      <c r="A8" s="17">
        <v>1351.0619999999999</v>
      </c>
      <c r="B8" s="17">
        <v>619.57100000000003</v>
      </c>
      <c r="C8" s="17">
        <v>920.44399999999996</v>
      </c>
      <c r="D8" s="17">
        <v>858.87199999999996</v>
      </c>
      <c r="E8" s="17">
        <v>904.80600000000004</v>
      </c>
      <c r="F8" s="17">
        <v>255.76599999999999</v>
      </c>
      <c r="G8" s="17">
        <v>5058.7340000000004</v>
      </c>
      <c r="H8" s="18">
        <v>0.52393000000000001</v>
      </c>
      <c r="I8" s="18">
        <v>1.6061099999999999</v>
      </c>
      <c r="J8" s="18">
        <v>8.3777299999999997</v>
      </c>
      <c r="K8" s="17">
        <v>-9797.5939999999991</v>
      </c>
      <c r="L8" s="17">
        <v>-8446.5319999999992</v>
      </c>
    </row>
    <row r="9" spans="1:12" s="6" customFormat="1" x14ac:dyDescent="0.3">
      <c r="A9" s="16" t="s">
        <v>22</v>
      </c>
      <c r="B9" s="16" t="s">
        <v>0</v>
      </c>
      <c r="C9" s="16" t="s">
        <v>1</v>
      </c>
      <c r="D9" s="16" t="s">
        <v>2</v>
      </c>
      <c r="E9" s="16" t="s">
        <v>28</v>
      </c>
      <c r="F9" s="16" t="s">
        <v>12</v>
      </c>
      <c r="G9" s="16" t="s">
        <v>5</v>
      </c>
      <c r="H9" s="19" t="s">
        <v>13</v>
      </c>
      <c r="I9" s="19" t="s">
        <v>6</v>
      </c>
      <c r="J9" s="19" t="s">
        <v>7</v>
      </c>
      <c r="K9" s="16" t="s">
        <v>9</v>
      </c>
      <c r="L9" s="16" t="s">
        <v>10</v>
      </c>
    </row>
    <row r="10" spans="1:12" x14ac:dyDescent="0.3">
      <c r="A10" s="17">
        <v>995.59299999999985</v>
      </c>
      <c r="B10" s="17">
        <v>320.67200000000003</v>
      </c>
      <c r="C10" s="17">
        <v>906.40800000000002</v>
      </c>
      <c r="D10" s="17">
        <v>384.50799999999998</v>
      </c>
      <c r="E10" s="17">
        <v>852.03399999999999</v>
      </c>
      <c r="F10" s="17">
        <v>60.835999999999999</v>
      </c>
      <c r="G10" s="17">
        <v>6133.6530000000002</v>
      </c>
      <c r="H10" s="18">
        <v>0.66332999999999998</v>
      </c>
      <c r="I10" s="18">
        <v>0.46622999999999998</v>
      </c>
      <c r="J10" s="18">
        <v>1.5707199999999999</v>
      </c>
      <c r="K10" s="17">
        <v>-8405.723</v>
      </c>
      <c r="L10" s="17">
        <v>-7410.13</v>
      </c>
    </row>
    <row r="11" spans="1:12" x14ac:dyDescent="0.3">
      <c r="A11" s="17">
        <v>1004.6150000000007</v>
      </c>
      <c r="B11" s="17">
        <v>214.06899999999999</v>
      </c>
      <c r="C11" s="17">
        <v>924.21500000000003</v>
      </c>
      <c r="D11" s="17">
        <v>363.41300000000001</v>
      </c>
      <c r="E11" s="17">
        <v>819.89200000000005</v>
      </c>
      <c r="F11" s="17">
        <v>28.481000000000002</v>
      </c>
      <c r="G11" s="17">
        <v>5399.9660000000003</v>
      </c>
      <c r="H11" s="18">
        <v>0.19272</v>
      </c>
      <c r="I11" s="18">
        <v>0.42353000000000002</v>
      </c>
      <c r="J11" s="18">
        <v>1.09131</v>
      </c>
      <c r="K11" s="17">
        <v>-8414.7450000000008</v>
      </c>
      <c r="L11" s="17">
        <v>-7410.13</v>
      </c>
    </row>
    <row r="12" spans="1:12" x14ac:dyDescent="0.3">
      <c r="A12" s="17">
        <v>1007.9890000000005</v>
      </c>
      <c r="B12" s="17">
        <v>409.78399999999999</v>
      </c>
      <c r="C12" s="17">
        <v>912.601</v>
      </c>
      <c r="D12" s="17">
        <v>500.44400000000002</v>
      </c>
      <c r="E12" s="17">
        <v>787.98800000000006</v>
      </c>
      <c r="F12" s="17">
        <v>40.57</v>
      </c>
      <c r="G12" s="17">
        <v>6000.3530000000001</v>
      </c>
      <c r="H12" s="18">
        <v>0.36623</v>
      </c>
      <c r="I12" s="18">
        <v>0.59828999999999999</v>
      </c>
      <c r="J12" s="18">
        <v>1.74142</v>
      </c>
      <c r="K12" s="17">
        <v>-8418.1190000000006</v>
      </c>
      <c r="L12" s="17">
        <v>-7410.13</v>
      </c>
    </row>
    <row r="13" spans="1:12" s="6" customFormat="1" x14ac:dyDescent="0.3">
      <c r="A13" s="16" t="s">
        <v>24</v>
      </c>
      <c r="B13" s="16" t="s">
        <v>0</v>
      </c>
      <c r="C13" s="16" t="s">
        <v>1</v>
      </c>
      <c r="D13" s="16" t="s">
        <v>2</v>
      </c>
      <c r="E13" s="16" t="s">
        <v>28</v>
      </c>
      <c r="F13" s="16" t="s">
        <v>12</v>
      </c>
      <c r="G13" s="16" t="s">
        <v>5</v>
      </c>
      <c r="H13" s="19" t="s">
        <v>14</v>
      </c>
      <c r="I13" s="19" t="s">
        <v>6</v>
      </c>
      <c r="J13" s="19" t="s">
        <v>7</v>
      </c>
      <c r="K13" s="16" t="s">
        <v>9</v>
      </c>
      <c r="L13" s="16" t="s">
        <v>10</v>
      </c>
    </row>
    <row r="14" spans="1:12" x14ac:dyDescent="0.3">
      <c r="A14" s="17">
        <v>996.72000000000025</v>
      </c>
      <c r="B14" s="17">
        <v>427.06</v>
      </c>
      <c r="C14" s="17">
        <v>994.41800000000001</v>
      </c>
      <c r="D14" s="17">
        <v>473.76299999999998</v>
      </c>
      <c r="E14" s="17">
        <v>883.09100000000001</v>
      </c>
      <c r="F14" s="17">
        <v>25.297999999999998</v>
      </c>
      <c r="G14" s="17">
        <v>5760.0860000000002</v>
      </c>
      <c r="H14" s="18">
        <v>0.12216</v>
      </c>
      <c r="I14" s="18">
        <v>0.62031000000000003</v>
      </c>
      <c r="J14" s="18">
        <v>1.55779</v>
      </c>
      <c r="K14" s="17">
        <v>-8406.85</v>
      </c>
      <c r="L14" s="17">
        <v>-7410.13</v>
      </c>
    </row>
    <row r="15" spans="1:12" x14ac:dyDescent="0.3">
      <c r="A15" s="17">
        <v>1003.8900000000003</v>
      </c>
      <c r="B15" s="17">
        <v>271.99700000000001</v>
      </c>
      <c r="C15" s="17">
        <v>954.59799999999996</v>
      </c>
      <c r="D15" s="17">
        <v>348.435</v>
      </c>
      <c r="E15" s="17">
        <v>857.64099999999996</v>
      </c>
      <c r="F15" s="17">
        <v>29.361000000000001</v>
      </c>
      <c r="G15" s="17">
        <v>5246.8969999999999</v>
      </c>
      <c r="H15" s="18">
        <v>0.13067999999999999</v>
      </c>
      <c r="I15" s="18">
        <v>0.36986999999999998</v>
      </c>
      <c r="J15" s="18">
        <v>1.2252799999999999</v>
      </c>
      <c r="K15" s="17">
        <v>-8414.02</v>
      </c>
      <c r="L15" s="17">
        <v>-7410.13</v>
      </c>
    </row>
    <row r="16" spans="1:12" x14ac:dyDescent="0.3">
      <c r="A16" s="17">
        <v>1005.1099999999997</v>
      </c>
      <c r="B16" s="17">
        <v>219.773</v>
      </c>
      <c r="C16" s="17">
        <v>894.99</v>
      </c>
      <c r="D16" s="17">
        <v>322.26799999999997</v>
      </c>
      <c r="E16" s="17">
        <v>868.36</v>
      </c>
      <c r="F16" s="17">
        <v>20.721</v>
      </c>
      <c r="G16" s="17">
        <v>5283.2259999999997</v>
      </c>
      <c r="H16" s="18">
        <v>0.17899999999999999</v>
      </c>
      <c r="I16" s="18">
        <v>0.32411000000000001</v>
      </c>
      <c r="J16" s="18">
        <v>0.90573000000000004</v>
      </c>
      <c r="K16" s="17">
        <v>-8415.24</v>
      </c>
      <c r="L16" s="17">
        <v>-7410.13</v>
      </c>
    </row>
    <row r="17" spans="1:12" s="6" customFormat="1" x14ac:dyDescent="0.3">
      <c r="A17" s="16" t="s">
        <v>19</v>
      </c>
      <c r="B17" s="16" t="s">
        <v>0</v>
      </c>
      <c r="C17" s="16" t="s">
        <v>1</v>
      </c>
      <c r="D17" s="16" t="s">
        <v>2</v>
      </c>
      <c r="E17" s="16" t="s">
        <v>15</v>
      </c>
      <c r="F17" s="16" t="s">
        <v>16</v>
      </c>
      <c r="G17" s="19" t="s">
        <v>6</v>
      </c>
      <c r="H17" s="19" t="s">
        <v>7</v>
      </c>
      <c r="I17" s="19" t="s">
        <v>17</v>
      </c>
      <c r="J17" s="19" t="s">
        <v>18</v>
      </c>
      <c r="K17" s="20" t="s">
        <v>9</v>
      </c>
      <c r="L17" s="20" t="s">
        <v>10</v>
      </c>
    </row>
    <row r="18" spans="1:12" x14ac:dyDescent="0.3">
      <c r="A18" s="17">
        <v>249.02899999999954</v>
      </c>
      <c r="B18" s="17">
        <v>257.77</v>
      </c>
      <c r="C18" s="17">
        <v>2021.998</v>
      </c>
      <c r="D18" s="17">
        <v>554.46600000000001</v>
      </c>
      <c r="E18" s="17">
        <v>476.666</v>
      </c>
      <c r="F18" s="17">
        <v>2.2799999999999998</v>
      </c>
      <c r="G18" s="18">
        <v>0.40645999999999999</v>
      </c>
      <c r="H18" s="18">
        <v>1.6262399999999999</v>
      </c>
      <c r="I18" s="18">
        <v>1.14536E-2</v>
      </c>
      <c r="J18" s="18">
        <v>2.5622200000000001E-2</v>
      </c>
      <c r="K18" s="17">
        <v>-7113.5829999999996</v>
      </c>
      <c r="L18" s="17">
        <v>-6864.5540000000001</v>
      </c>
    </row>
    <row r="19" spans="1:12" x14ac:dyDescent="0.3">
      <c r="A19" s="17">
        <v>249.14900000000034</v>
      </c>
      <c r="B19" s="17">
        <v>174.184</v>
      </c>
      <c r="C19" s="17">
        <v>1396.7170000000001</v>
      </c>
      <c r="D19" s="17">
        <v>377.13400000000001</v>
      </c>
      <c r="E19" s="17">
        <v>833.66600000000005</v>
      </c>
      <c r="F19" s="17">
        <v>3.0190000000000001</v>
      </c>
      <c r="G19" s="18">
        <v>0.24865000000000001</v>
      </c>
      <c r="H19" s="18">
        <v>1.0829500000000001</v>
      </c>
      <c r="I19" s="18">
        <v>1.11214E-2</v>
      </c>
      <c r="J19" s="18">
        <v>1.9033000000000001E-2</v>
      </c>
      <c r="K19" s="17">
        <v>-7113.7030000000004</v>
      </c>
      <c r="L19" s="17">
        <v>-6864.5540000000001</v>
      </c>
    </row>
    <row r="20" spans="1:12" x14ac:dyDescent="0.3">
      <c r="A20" s="17">
        <v>254.0029999999997</v>
      </c>
      <c r="B20" s="17">
        <v>205.31</v>
      </c>
      <c r="C20" s="17">
        <v>1425.413</v>
      </c>
      <c r="D20" s="17">
        <v>389.62599999999998</v>
      </c>
      <c r="E20" s="17">
        <v>825.10900000000004</v>
      </c>
      <c r="F20" s="17">
        <v>4.1680000000000001</v>
      </c>
      <c r="G20" s="18">
        <v>0.30592000000000003</v>
      </c>
      <c r="H20" s="18">
        <v>1.1453599999999999</v>
      </c>
      <c r="I20" s="18">
        <v>2.1234300000000001E-2</v>
      </c>
      <c r="J20" s="18">
        <v>3.0169100000000001E-2</v>
      </c>
      <c r="K20" s="17">
        <v>-7118.5569999999998</v>
      </c>
      <c r="L20" s="17">
        <v>-6864.5540000000001</v>
      </c>
    </row>
    <row r="21" spans="1:12" s="6" customFormat="1" x14ac:dyDescent="0.3">
      <c r="A21" s="16" t="s">
        <v>26</v>
      </c>
      <c r="B21" s="16" t="s">
        <v>0</v>
      </c>
      <c r="C21" s="16" t="s">
        <v>1</v>
      </c>
      <c r="D21" s="16" t="s">
        <v>2</v>
      </c>
      <c r="E21" s="16" t="s">
        <v>15</v>
      </c>
      <c r="F21" s="16" t="s">
        <v>16</v>
      </c>
      <c r="G21" s="19" t="s">
        <v>6</v>
      </c>
      <c r="H21" s="19" t="s">
        <v>11</v>
      </c>
      <c r="I21" s="19" t="s">
        <v>17</v>
      </c>
      <c r="J21" s="19" t="s">
        <v>18</v>
      </c>
      <c r="K21" s="16" t="s">
        <v>9</v>
      </c>
      <c r="L21" s="16" t="s">
        <v>10</v>
      </c>
    </row>
    <row r="22" spans="1:12" x14ac:dyDescent="0.3">
      <c r="A22" s="17">
        <v>370.68499999999949</v>
      </c>
      <c r="B22" s="17">
        <v>686.16</v>
      </c>
      <c r="C22" s="17">
        <v>1339.8820000000001</v>
      </c>
      <c r="D22" s="17">
        <v>1598.789</v>
      </c>
      <c r="E22" s="17">
        <v>13.914999999999999</v>
      </c>
      <c r="F22" s="17">
        <v>11.474</v>
      </c>
      <c r="G22" s="18">
        <v>0.95099</v>
      </c>
      <c r="H22" s="18">
        <v>1.7314700000000001</v>
      </c>
      <c r="I22" s="18">
        <v>4.89939E-4</v>
      </c>
      <c r="J22" s="18">
        <v>8.7079599999999996E-4</v>
      </c>
      <c r="K22" s="17">
        <v>-7235.6859999999997</v>
      </c>
      <c r="L22" s="17">
        <v>-6865.0010000000002</v>
      </c>
    </row>
    <row r="23" spans="1:12" x14ac:dyDescent="0.3">
      <c r="A23" s="17">
        <v>416.33899999999994</v>
      </c>
      <c r="B23" s="17">
        <v>516.66399999999999</v>
      </c>
      <c r="C23" s="17">
        <v>1000.069</v>
      </c>
      <c r="D23" s="17">
        <v>1152.74</v>
      </c>
      <c r="E23" s="17">
        <v>1059.712</v>
      </c>
      <c r="F23" s="17">
        <v>4.5039999999999996</v>
      </c>
      <c r="G23" s="18">
        <v>0.69035000000000002</v>
      </c>
      <c r="H23" s="18">
        <v>1.2727200000000001</v>
      </c>
      <c r="I23" s="18">
        <v>6.1110000000000001E-3</v>
      </c>
      <c r="J23" s="18">
        <v>8.3770000000000008E-3</v>
      </c>
      <c r="K23" s="17">
        <v>-7281.34</v>
      </c>
      <c r="L23" s="17">
        <v>-6865.0010000000002</v>
      </c>
    </row>
    <row r="24" spans="1:12" x14ac:dyDescent="0.3">
      <c r="A24" s="17">
        <v>424.48099999999977</v>
      </c>
      <c r="B24" s="17">
        <v>900.03499999999997</v>
      </c>
      <c r="C24" s="17">
        <v>2088.0810000000001</v>
      </c>
      <c r="D24" s="17">
        <v>2540.3310000000001</v>
      </c>
      <c r="E24" s="17">
        <v>873.154</v>
      </c>
      <c r="F24" s="17">
        <v>5.5030000000000001</v>
      </c>
      <c r="G24" s="18">
        <v>1.5454300000000001</v>
      </c>
      <c r="H24" s="18">
        <v>2.4261499999999998</v>
      </c>
      <c r="I24" s="18">
        <v>2.7823899999999999E-2</v>
      </c>
      <c r="J24" s="18">
        <v>4.0303800000000001E-2</v>
      </c>
      <c r="K24" s="17">
        <v>-7289.482</v>
      </c>
      <c r="L24" s="17">
        <v>-6865.0010000000002</v>
      </c>
    </row>
    <row r="25" spans="1:12" s="6" customFormat="1" x14ac:dyDescent="0.3">
      <c r="A25" s="16" t="s">
        <v>20</v>
      </c>
      <c r="B25" s="16" t="s">
        <v>0</v>
      </c>
      <c r="C25" s="16" t="s">
        <v>1</v>
      </c>
      <c r="D25" s="16" t="s">
        <v>12</v>
      </c>
      <c r="E25" s="16" t="s">
        <v>15</v>
      </c>
      <c r="F25" s="16" t="s">
        <v>16</v>
      </c>
      <c r="G25" s="19" t="s">
        <v>6</v>
      </c>
      <c r="H25" s="19" t="s">
        <v>13</v>
      </c>
      <c r="I25" s="19" t="s">
        <v>17</v>
      </c>
      <c r="J25" s="19" t="s">
        <v>18</v>
      </c>
      <c r="K25" s="16" t="s">
        <v>9</v>
      </c>
      <c r="L25" s="16" t="s">
        <v>10</v>
      </c>
    </row>
    <row r="26" spans="1:12" x14ac:dyDescent="0.3">
      <c r="A26" s="17">
        <v>68.059999999999491</v>
      </c>
      <c r="B26" s="17">
        <v>853.81299999999999</v>
      </c>
      <c r="C26" s="17">
        <v>3202.335</v>
      </c>
      <c r="D26" s="17">
        <v>61.807000000000002</v>
      </c>
      <c r="E26" s="17">
        <v>15.073</v>
      </c>
      <c r="F26" s="17">
        <v>10.098000000000001</v>
      </c>
      <c r="G26" s="18">
        <v>1.15113</v>
      </c>
      <c r="H26" s="18">
        <v>9.7689999999999999E-2</v>
      </c>
      <c r="I26" s="18">
        <v>0</v>
      </c>
      <c r="J26" s="18">
        <v>0</v>
      </c>
      <c r="K26" s="17">
        <v>-5590.28</v>
      </c>
      <c r="L26" s="17">
        <v>-5522.22</v>
      </c>
    </row>
    <row r="27" spans="1:12" x14ac:dyDescent="0.3">
      <c r="A27" s="17">
        <v>135.75</v>
      </c>
      <c r="B27" s="17">
        <v>555.25300000000004</v>
      </c>
      <c r="C27" s="17">
        <v>1911.2829999999999</v>
      </c>
      <c r="D27" s="17">
        <v>35.46</v>
      </c>
      <c r="E27" s="17">
        <v>413.834</v>
      </c>
      <c r="F27" s="17">
        <v>3.778</v>
      </c>
      <c r="G27" s="18">
        <v>0.79052</v>
      </c>
      <c r="H27" s="18">
        <v>5.7520000000000002E-2</v>
      </c>
      <c r="I27" s="18">
        <v>0.01</v>
      </c>
      <c r="J27" s="18">
        <v>0.01</v>
      </c>
      <c r="K27" s="17">
        <v>-5657.97</v>
      </c>
      <c r="L27" s="17">
        <v>-5522.22</v>
      </c>
    </row>
    <row r="28" spans="1:12" ht="15.6" customHeight="1" x14ac:dyDescent="0.3">
      <c r="A28" s="17">
        <v>143.42000000000007</v>
      </c>
      <c r="B28" s="17">
        <v>508.66199999999998</v>
      </c>
      <c r="C28" s="17">
        <v>1558.961</v>
      </c>
      <c r="D28" s="17">
        <v>21.774000000000001</v>
      </c>
      <c r="E28" s="17">
        <v>8.7379999999999995</v>
      </c>
      <c r="F28" s="17">
        <v>140.61799999999999</v>
      </c>
      <c r="G28" s="18">
        <v>0.66103000000000001</v>
      </c>
      <c r="H28" s="18">
        <v>3.3099999999999997E-2</v>
      </c>
      <c r="I28" s="18">
        <v>0.01</v>
      </c>
      <c r="J28" s="18">
        <v>0.01</v>
      </c>
      <c r="K28" s="17">
        <v>-5665.64</v>
      </c>
      <c r="L28" s="17">
        <v>-5522.22</v>
      </c>
    </row>
    <row r="29" spans="1:12" s="6" customFormat="1" x14ac:dyDescent="0.3">
      <c r="A29" s="16" t="s">
        <v>25</v>
      </c>
      <c r="B29" s="16" t="s">
        <v>0</v>
      </c>
      <c r="C29" s="16" t="s">
        <v>1</v>
      </c>
      <c r="D29" s="16" t="s">
        <v>12</v>
      </c>
      <c r="E29" s="16" t="s">
        <v>15</v>
      </c>
      <c r="F29" s="16" t="s">
        <v>16</v>
      </c>
      <c r="G29" s="19" t="s">
        <v>6</v>
      </c>
      <c r="H29" s="19" t="s">
        <v>14</v>
      </c>
      <c r="I29" s="19" t="s">
        <v>17</v>
      </c>
      <c r="J29" s="19" t="s">
        <v>18</v>
      </c>
      <c r="K29" s="16" t="s">
        <v>9</v>
      </c>
      <c r="L29" s="16" t="s">
        <v>10</v>
      </c>
    </row>
    <row r="30" spans="1:12" x14ac:dyDescent="0.3">
      <c r="A30" s="17">
        <v>143.47900000000027</v>
      </c>
      <c r="B30" s="17">
        <v>910.16399999999999</v>
      </c>
      <c r="C30" s="17">
        <v>3108.5419999999999</v>
      </c>
      <c r="D30" s="17">
        <v>64.391999999999996</v>
      </c>
      <c r="E30" s="17">
        <v>160.46199999999999</v>
      </c>
      <c r="F30" s="17">
        <v>4.4660000000000002</v>
      </c>
      <c r="G30" s="18">
        <v>1.2925599999999999</v>
      </c>
      <c r="H30" s="18">
        <v>0.10808</v>
      </c>
      <c r="I30" s="18">
        <v>2.0150899999999999E-2</v>
      </c>
      <c r="J30" s="18">
        <v>3.0201100000000002E-2</v>
      </c>
      <c r="K30" s="17">
        <v>-5665.6980000000003</v>
      </c>
      <c r="L30" s="17">
        <v>-5522.2190000000001</v>
      </c>
    </row>
    <row r="31" spans="1:12" x14ac:dyDescent="0.3">
      <c r="A31" s="17">
        <v>146.18599999999969</v>
      </c>
      <c r="B31" s="17">
        <v>326.50400000000002</v>
      </c>
      <c r="C31" s="17">
        <v>1098.981</v>
      </c>
      <c r="D31" s="17">
        <v>22.838000000000001</v>
      </c>
      <c r="E31" s="17">
        <v>10.552</v>
      </c>
      <c r="F31" s="17">
        <v>607.44299999999998</v>
      </c>
      <c r="G31" s="18">
        <v>0.44768000000000002</v>
      </c>
      <c r="H31" s="18">
        <v>3.381E-2</v>
      </c>
      <c r="I31" s="18">
        <v>1.30797E-2</v>
      </c>
      <c r="J31" s="18">
        <v>2.2046400000000001E-2</v>
      </c>
      <c r="K31" s="17">
        <v>-5668.4049999999997</v>
      </c>
      <c r="L31" s="17">
        <v>-5522.2190000000001</v>
      </c>
    </row>
    <row r="32" spans="1:12" x14ac:dyDescent="0.3">
      <c r="A32" s="17">
        <v>147.22099999999955</v>
      </c>
      <c r="B32" s="17">
        <v>584.048</v>
      </c>
      <c r="C32" s="17">
        <v>2074.6129999999998</v>
      </c>
      <c r="D32" s="17">
        <v>30.178999999999998</v>
      </c>
      <c r="E32" s="17">
        <v>11.755000000000001</v>
      </c>
      <c r="F32" s="17">
        <v>507.39499999999998</v>
      </c>
      <c r="G32" s="18">
        <v>0.79391999999999996</v>
      </c>
      <c r="H32" s="18">
        <v>4.444E-2</v>
      </c>
      <c r="I32" s="18">
        <v>5.8308400000000003E-2</v>
      </c>
      <c r="J32" s="18">
        <v>0.10730489999999999</v>
      </c>
      <c r="K32" s="17">
        <v>-5669.44</v>
      </c>
      <c r="L32" s="17">
        <v>-5522.2190000000001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Mertensiana models</vt:lpstr>
      <vt:lpstr>Tetragona models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celphin@student.ubc.ca</cp:lastModifiedBy>
  <dcterms:created xsi:type="dcterms:W3CDTF">2023-04-26T20:19:28Z</dcterms:created>
  <dcterms:modified xsi:type="dcterms:W3CDTF">2023-12-13T09:54:39Z</dcterms:modified>
</cp:coreProperties>
</file>