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600" windowWidth="9720" windowHeight="1200" tabRatio="934" firstSheet="3" activeTab="9"/>
  </bookViews>
  <sheets>
    <sheet name="PREÇO" sheetId="27" r:id="rId1"/>
    <sheet name="ROTA" sheetId="39" r:id="rId2"/>
    <sheet name="EXTRA-03 " sheetId="53" r:id="rId3"/>
    <sheet name="EXTRA-02 " sheetId="30" r:id="rId4"/>
    <sheet name="EXTRA - (FERDINAND) " sheetId="24" r:id="rId5"/>
    <sheet name="FÁBRICA " sheetId="22" r:id="rId6"/>
    <sheet name="STRADA - (FERDINAND) " sheetId="28" r:id="rId7"/>
    <sheet name="FOTON - (CLEUBERT) " sheetId="29" r:id="rId8"/>
    <sheet name="HR - (VALDENOR) " sheetId="23" r:id="rId9"/>
    <sheet name="TOTAL GERAL" sheetId="26" r:id="rId10"/>
    <sheet name="DEB. CLIENTE" sheetId="42" r:id="rId11"/>
    <sheet name="NF-e" sheetId="36" r:id="rId12"/>
    <sheet name="CADASTRO CLIENTE" sheetId="37" r:id="rId13"/>
    <sheet name="CAIXA" sheetId="32" r:id="rId14"/>
    <sheet name="POSTO S.MARCOS-COMB." sheetId="41" r:id="rId15"/>
    <sheet name="POSTO S.MARCOS-GELO" sheetId="52" r:id="rId16"/>
    <sheet name="VT" sheetId="38" r:id="rId17"/>
    <sheet name="COMISSÕES" sheetId="31" r:id="rId18"/>
  </sheets>
  <definedNames>
    <definedName name="_xlnm._FilterDatabase" localSheetId="13" hidden="1">CAIXA!$A$2:$AG$80</definedName>
    <definedName name="_xlnm._FilterDatabase" localSheetId="10" hidden="1">'DEB. CLIENTE'!$A$2:$V$757</definedName>
    <definedName name="_xlnm._FilterDatabase" localSheetId="4" hidden="1">'EXTRA - (FERDINAND) '!$A$1:$AO$158</definedName>
    <definedName name="_xlnm._FilterDatabase" localSheetId="3" hidden="1">'EXTRA-02 '!$A$1:$AJ$2</definedName>
    <definedName name="_xlnm._FilterDatabase" localSheetId="2" hidden="1">'EXTRA-03 '!$A$1:$AJ$2</definedName>
    <definedName name="_xlnm._FilterDatabase" localSheetId="5" hidden="1">'FÁBRICA '!$A$1:$AO$157</definedName>
    <definedName name="_xlnm._FilterDatabase" localSheetId="7" hidden="1">'FOTON - (CLEUBERT) '!$A$1:$AO$157</definedName>
    <definedName name="_xlnm._FilterDatabase" localSheetId="8" hidden="1">'HR - (VALDENOR) '!$A$1:$AO$158</definedName>
    <definedName name="_xlnm._FilterDatabase" localSheetId="14" hidden="1">'POSTO S.MARCOS-COMB.'!$A$3:$E$33</definedName>
    <definedName name="_xlnm._FilterDatabase" localSheetId="6" hidden="1">'STRADA - (FERDINAND) '!$A$1:$AO$158</definedName>
    <definedName name="_xlnm._FilterDatabase" localSheetId="9" hidden="1">'TOTAL GERAL'!$B$1:$AS$167</definedName>
    <definedName name="_xlnm.Print_Area" localSheetId="5">'FÁBRICA '!$A$1:$AJ$156</definedName>
  </definedNames>
  <calcPr calcId="145621"/>
</workbook>
</file>

<file path=xl/calcChain.xml><?xml version="1.0" encoding="utf-8"?>
<calcChain xmlns="http://schemas.openxmlformats.org/spreadsheetml/2006/main">
  <c r="AG15" i="32" l="1"/>
  <c r="AG16" i="32"/>
  <c r="AG17" i="32"/>
  <c r="AG18" i="32"/>
  <c r="AG19" i="32"/>
  <c r="AG20" i="32"/>
  <c r="AG21" i="32"/>
  <c r="AG22" i="32"/>
  <c r="AG23" i="32"/>
  <c r="AG24" i="32"/>
  <c r="AG25" i="32"/>
  <c r="AG26" i="32"/>
  <c r="AG27" i="32"/>
  <c r="AG28" i="32"/>
  <c r="AG29" i="32"/>
  <c r="AG30" i="32"/>
  <c r="AG31" i="32"/>
  <c r="AG32" i="32"/>
  <c r="AG33" i="32"/>
  <c r="AG34" i="32"/>
  <c r="AG35" i="32"/>
  <c r="AG36" i="32"/>
  <c r="AG37" i="32"/>
  <c r="AG38" i="32"/>
  <c r="AG39" i="32"/>
  <c r="AG40" i="32"/>
  <c r="AG41" i="32"/>
  <c r="AG42" i="32"/>
  <c r="AG43" i="32"/>
  <c r="AG44" i="32"/>
  <c r="AG45" i="32"/>
  <c r="AG46" i="32"/>
  <c r="AG47" i="32"/>
  <c r="AG48" i="32"/>
  <c r="AG49" i="32"/>
  <c r="AG50" i="32"/>
  <c r="AG51" i="32"/>
  <c r="AG52" i="32"/>
  <c r="AG53" i="32"/>
  <c r="AG54" i="32"/>
  <c r="AG55" i="32"/>
  <c r="AG56" i="32"/>
  <c r="AG57" i="32"/>
  <c r="AG58" i="32"/>
  <c r="AG59" i="32"/>
  <c r="AG60" i="32"/>
  <c r="AG61" i="32"/>
  <c r="AG62" i="32"/>
  <c r="AG63" i="32"/>
  <c r="AG64" i="32"/>
  <c r="AG65" i="32"/>
  <c r="AG66" i="32"/>
  <c r="AG67" i="32"/>
  <c r="AG68" i="32"/>
  <c r="AG69" i="32"/>
  <c r="AG6" i="32"/>
  <c r="AG7" i="32"/>
  <c r="AG8" i="32"/>
  <c r="AG9" i="32"/>
  <c r="AG10" i="32"/>
  <c r="AG11" i="32"/>
  <c r="AG5" i="32" l="1"/>
  <c r="N19" i="42" l="1"/>
  <c r="Q19" i="42"/>
  <c r="N20" i="42"/>
  <c r="Q20" i="42"/>
  <c r="N21" i="42"/>
  <c r="Q21" i="42"/>
  <c r="N22" i="42"/>
  <c r="Q22" i="42"/>
  <c r="N23" i="42"/>
  <c r="Q23" i="42"/>
  <c r="N24" i="42"/>
  <c r="Q24" i="42"/>
  <c r="N25" i="42"/>
  <c r="Q25" i="42"/>
  <c r="N26" i="42"/>
  <c r="Q26" i="42"/>
  <c r="G19" i="42"/>
  <c r="I19" i="42" s="1"/>
  <c r="K19" i="42" s="1"/>
  <c r="G20" i="42"/>
  <c r="I20" i="42" s="1"/>
  <c r="K20" i="42" s="1"/>
  <c r="G21" i="42"/>
  <c r="I21" i="42" s="1"/>
  <c r="K21" i="42" s="1"/>
  <c r="G22" i="42"/>
  <c r="I22" i="42" s="1"/>
  <c r="K22" i="42" s="1"/>
  <c r="G23" i="42"/>
  <c r="I23" i="42" s="1"/>
  <c r="K23" i="42" s="1"/>
  <c r="G24" i="42"/>
  <c r="I24" i="42" s="1"/>
  <c r="K24" i="42" s="1"/>
  <c r="G25" i="42"/>
  <c r="I25" i="42" s="1"/>
  <c r="K25" i="42" s="1"/>
  <c r="G26" i="42"/>
  <c r="I26" i="42" s="1"/>
  <c r="K26" i="42" s="1"/>
  <c r="R25" i="42" l="1"/>
  <c r="R23" i="42"/>
  <c r="R21" i="42"/>
  <c r="R19" i="42"/>
  <c r="R26" i="42"/>
  <c r="R24" i="42"/>
  <c r="R22" i="42"/>
  <c r="R20" i="42"/>
  <c r="Q4" i="42"/>
  <c r="Q5" i="42"/>
  <c r="Q6" i="42"/>
  <c r="Q7" i="42"/>
  <c r="Q8" i="42"/>
  <c r="Q9" i="42"/>
  <c r="Q10" i="42"/>
  <c r="Q11" i="42"/>
  <c r="Q12" i="42"/>
  <c r="Q13" i="42"/>
  <c r="Q14" i="42"/>
  <c r="Q15" i="42"/>
  <c r="Q16" i="42"/>
  <c r="Q17" i="42"/>
  <c r="Q18" i="42"/>
  <c r="Q27" i="42"/>
  <c r="Q28" i="42"/>
  <c r="Q29" i="42"/>
  <c r="Q30" i="42"/>
  <c r="Q31" i="42"/>
  <c r="Q32" i="42"/>
  <c r="Q33" i="42"/>
  <c r="Q34" i="42"/>
  <c r="Q35" i="42"/>
  <c r="Q36" i="42"/>
  <c r="Q37" i="42"/>
  <c r="Q38" i="42"/>
  <c r="Q39" i="42"/>
  <c r="Q40" i="42"/>
  <c r="Q41" i="42"/>
  <c r="Q42" i="42"/>
  <c r="Q43" i="42"/>
  <c r="Q44" i="42"/>
  <c r="Q45" i="42"/>
  <c r="Q46" i="42"/>
  <c r="Q47" i="42"/>
  <c r="Q48" i="42"/>
  <c r="Q49" i="42"/>
  <c r="Q50" i="42"/>
  <c r="Q51" i="42"/>
  <c r="Q52" i="42"/>
  <c r="Q53" i="42"/>
  <c r="Q54" i="42"/>
  <c r="Q55" i="42"/>
  <c r="Q56" i="42"/>
  <c r="Q57" i="42"/>
  <c r="Q58" i="42"/>
  <c r="Q59" i="42"/>
  <c r="Q60" i="42"/>
  <c r="Q61" i="42"/>
  <c r="Q62" i="42"/>
  <c r="Q63" i="42"/>
  <c r="Q64" i="42"/>
  <c r="Q65" i="42"/>
  <c r="Q66" i="42"/>
  <c r="Q67" i="42"/>
  <c r="Q68" i="42"/>
  <c r="Q69" i="42"/>
  <c r="Q70" i="42"/>
  <c r="Q71" i="42"/>
  <c r="Q72" i="42"/>
  <c r="Q73" i="42"/>
  <c r="Q74" i="42"/>
  <c r="Q75" i="42"/>
  <c r="Q76" i="42"/>
  <c r="Q77" i="42"/>
  <c r="Q78" i="42"/>
  <c r="Q79" i="42"/>
  <c r="Q80" i="42"/>
  <c r="Q81" i="42"/>
  <c r="Q82" i="42"/>
  <c r="Q83" i="42"/>
  <c r="Q84" i="42"/>
  <c r="Q85" i="42"/>
  <c r="Q86" i="42"/>
  <c r="Q87" i="42"/>
  <c r="Q88" i="42"/>
  <c r="Q89" i="42"/>
  <c r="Q90" i="42"/>
  <c r="Q91" i="42"/>
  <c r="Q92" i="42"/>
  <c r="Q93" i="42"/>
  <c r="Q94" i="42"/>
  <c r="Q95" i="42"/>
  <c r="Q96" i="42"/>
  <c r="Q97" i="42"/>
  <c r="Q98" i="42"/>
  <c r="Q99" i="42"/>
  <c r="Q100" i="42"/>
  <c r="Q101" i="42"/>
  <c r="Q102" i="42"/>
  <c r="Q103" i="42"/>
  <c r="Q104" i="42"/>
  <c r="Q105" i="42"/>
  <c r="Q106" i="42"/>
  <c r="Q107" i="42"/>
  <c r="Q108" i="42"/>
  <c r="Q109" i="42"/>
  <c r="Q110" i="42"/>
  <c r="Q111" i="42"/>
  <c r="Q112" i="42"/>
  <c r="Q113" i="42"/>
  <c r="Q114" i="42"/>
  <c r="Q115" i="42"/>
  <c r="Q116" i="42"/>
  <c r="Q117" i="42"/>
  <c r="Q118" i="42"/>
  <c r="Q119" i="42"/>
  <c r="Q120" i="42"/>
  <c r="Q121" i="42"/>
  <c r="Q122" i="42"/>
  <c r="Q123" i="42"/>
  <c r="Q124" i="42"/>
  <c r="Q125" i="42"/>
  <c r="Q126" i="42"/>
  <c r="Q127" i="42"/>
  <c r="Q128" i="42"/>
  <c r="Q129" i="42"/>
  <c r="Q130" i="42"/>
  <c r="Q131" i="42"/>
  <c r="Q132" i="42"/>
  <c r="Q133" i="42"/>
  <c r="Q134" i="42"/>
  <c r="Q135" i="42"/>
  <c r="Q136" i="42"/>
  <c r="Q137" i="42"/>
  <c r="Q138" i="42"/>
  <c r="Q139" i="42"/>
  <c r="Q140" i="42"/>
  <c r="Q141" i="42"/>
  <c r="Q142" i="42"/>
  <c r="Q143" i="42"/>
  <c r="Q144" i="42"/>
  <c r="Q145" i="42"/>
  <c r="Q146" i="42"/>
  <c r="Q147" i="42"/>
  <c r="Q148" i="42"/>
  <c r="Q149" i="42"/>
  <c r="Q150" i="42"/>
  <c r="Q151" i="42"/>
  <c r="Q152" i="42"/>
  <c r="Q153" i="42"/>
  <c r="Q154" i="42"/>
  <c r="Q155" i="42"/>
  <c r="Q156" i="42"/>
  <c r="Q157" i="42"/>
  <c r="Q158" i="42"/>
  <c r="Q159" i="42"/>
  <c r="Q160" i="42"/>
  <c r="Q161" i="42"/>
  <c r="Q162" i="42"/>
  <c r="Q163" i="42"/>
  <c r="Q164" i="42"/>
  <c r="Q165" i="42"/>
  <c r="Q166" i="42"/>
  <c r="Q167" i="42"/>
  <c r="Q168" i="42"/>
  <c r="Q169" i="42"/>
  <c r="Q170" i="42"/>
  <c r="Q171" i="42"/>
  <c r="Q172" i="42"/>
  <c r="Q173" i="42"/>
  <c r="Q174" i="42"/>
  <c r="Q175" i="42"/>
  <c r="Q176" i="42"/>
  <c r="Q177" i="42"/>
  <c r="Q178" i="42"/>
  <c r="Q179" i="42"/>
  <c r="Q180" i="42"/>
  <c r="Q181" i="42"/>
  <c r="Q182" i="42"/>
  <c r="Q183" i="42"/>
  <c r="Q184" i="42"/>
  <c r="Q185" i="42"/>
  <c r="Q186" i="42"/>
  <c r="Q187" i="42"/>
  <c r="Q188" i="42"/>
  <c r="Q189" i="42"/>
  <c r="Q190" i="42"/>
  <c r="Q191" i="42"/>
  <c r="Q192" i="42"/>
  <c r="Q193" i="42"/>
  <c r="Q194" i="42"/>
  <c r="Q195" i="42"/>
  <c r="Q196" i="42"/>
  <c r="Q197" i="42"/>
  <c r="Q198" i="42"/>
  <c r="Q199" i="42"/>
  <c r="Q200" i="42"/>
  <c r="Q201" i="42"/>
  <c r="Q202" i="42"/>
  <c r="Q203" i="42"/>
  <c r="Q204" i="42"/>
  <c r="Q205" i="42"/>
  <c r="Q206" i="42"/>
  <c r="Q207" i="42"/>
  <c r="Q208" i="42"/>
  <c r="Q209" i="42"/>
  <c r="Q210" i="42"/>
  <c r="Q211" i="42"/>
  <c r="Q212" i="42"/>
  <c r="Q213" i="42"/>
  <c r="Q214" i="42"/>
  <c r="Q215" i="42"/>
  <c r="Q216" i="42"/>
  <c r="Q217" i="42"/>
  <c r="Q218" i="42"/>
  <c r="Q219" i="42"/>
  <c r="Q220" i="42"/>
  <c r="Q221" i="42"/>
  <c r="Q222" i="42"/>
  <c r="Q223" i="42"/>
  <c r="Q224" i="42"/>
  <c r="Q225" i="42"/>
  <c r="Q226" i="42"/>
  <c r="Q227" i="42"/>
  <c r="Q228" i="42"/>
  <c r="Q229" i="42"/>
  <c r="Q230" i="42"/>
  <c r="Q231" i="42"/>
  <c r="Q232" i="42"/>
  <c r="Q233" i="42"/>
  <c r="Q234" i="42"/>
  <c r="Q235" i="42"/>
  <c r="Q236" i="42"/>
  <c r="Q237" i="42"/>
  <c r="Q238" i="42"/>
  <c r="Q239" i="42"/>
  <c r="Q240" i="42"/>
  <c r="Q241" i="42"/>
  <c r="Q242" i="42"/>
  <c r="Q243" i="42"/>
  <c r="Q244" i="42"/>
  <c r="Q245" i="42"/>
  <c r="Q246" i="42"/>
  <c r="Q247" i="42"/>
  <c r="Q248" i="42"/>
  <c r="Q249" i="42"/>
  <c r="Q250" i="42"/>
  <c r="Q251" i="42"/>
  <c r="Q252" i="42"/>
  <c r="Q253" i="42"/>
  <c r="Q254" i="42"/>
  <c r="Q255" i="42"/>
  <c r="Q256" i="42"/>
  <c r="Q257" i="42"/>
  <c r="Q258" i="42"/>
  <c r="Q259" i="42"/>
  <c r="Q260" i="42"/>
  <c r="Q261" i="42"/>
  <c r="Q262" i="42"/>
  <c r="Q263" i="42"/>
  <c r="Q264" i="42"/>
  <c r="Q265" i="42"/>
  <c r="Q266" i="42"/>
  <c r="Q267" i="42"/>
  <c r="Q268" i="42"/>
  <c r="Q269" i="42"/>
  <c r="Q270" i="42"/>
  <c r="Q271" i="42"/>
  <c r="Q272" i="42"/>
  <c r="Q273" i="42"/>
  <c r="Q274" i="42"/>
  <c r="Q275" i="42"/>
  <c r="Q276" i="42"/>
  <c r="Q277" i="42"/>
  <c r="Q278" i="42"/>
  <c r="Q279" i="42"/>
  <c r="Q280" i="42"/>
  <c r="Q281" i="42"/>
  <c r="Q282" i="42"/>
  <c r="Q283" i="42"/>
  <c r="Q284" i="42"/>
  <c r="Q285" i="42"/>
  <c r="Q286" i="42"/>
  <c r="Q287" i="42"/>
  <c r="Q288" i="42"/>
  <c r="Q289" i="42"/>
  <c r="Q290" i="42"/>
  <c r="Q291" i="42"/>
  <c r="Q292" i="42"/>
  <c r="Q293" i="42"/>
  <c r="Q294" i="42"/>
  <c r="Q295" i="42"/>
  <c r="Q296" i="42"/>
  <c r="Q297" i="42"/>
  <c r="Q298" i="42"/>
  <c r="Q299" i="42"/>
  <c r="Q300" i="42"/>
  <c r="Q301" i="42"/>
  <c r="Q302" i="42"/>
  <c r="Q303" i="42"/>
  <c r="Q304" i="42"/>
  <c r="Q305" i="42"/>
  <c r="Q306" i="42"/>
  <c r="Q307" i="42"/>
  <c r="Q308" i="42"/>
  <c r="Q309" i="42"/>
  <c r="Q310" i="42"/>
  <c r="Q311" i="42"/>
  <c r="Q312" i="42"/>
  <c r="Q313" i="42"/>
  <c r="Q314" i="42"/>
  <c r="Q315" i="42"/>
  <c r="Q316" i="42"/>
  <c r="Q317" i="42"/>
  <c r="Q318" i="42"/>
  <c r="Q319" i="42"/>
  <c r="Q320" i="42"/>
  <c r="Q321" i="42"/>
  <c r="Q322" i="42"/>
  <c r="Q323" i="42"/>
  <c r="Q324" i="42"/>
  <c r="Q325" i="42"/>
  <c r="Q326" i="42"/>
  <c r="Q327" i="42"/>
  <c r="Q328" i="42"/>
  <c r="Q329" i="42"/>
  <c r="Q330" i="42"/>
  <c r="Q331" i="42"/>
  <c r="Q332" i="42"/>
  <c r="Q333" i="42"/>
  <c r="Q334" i="42"/>
  <c r="Q335" i="42"/>
  <c r="Q336" i="42"/>
  <c r="Q337" i="42"/>
  <c r="Q338" i="42"/>
  <c r="Q339" i="42"/>
  <c r="Q340" i="42"/>
  <c r="Q341" i="42"/>
  <c r="Q342" i="42"/>
  <c r="Q343" i="42"/>
  <c r="Q344" i="42"/>
  <c r="Q345" i="42"/>
  <c r="Q346" i="42"/>
  <c r="Q347" i="42"/>
  <c r="Q348" i="42"/>
  <c r="Q349" i="42"/>
  <c r="Q350" i="42"/>
  <c r="Q351" i="42"/>
  <c r="Q352" i="42"/>
  <c r="Q353" i="42"/>
  <c r="Q354" i="42"/>
  <c r="Q355" i="42"/>
  <c r="Q356" i="42"/>
  <c r="Q357" i="42"/>
  <c r="Q358" i="42"/>
  <c r="Q359" i="42"/>
  <c r="Q360" i="42"/>
  <c r="Q361" i="42"/>
  <c r="Q362" i="42"/>
  <c r="Q363" i="42"/>
  <c r="Q364" i="42"/>
  <c r="Q365" i="42"/>
  <c r="Q366" i="42"/>
  <c r="Q367" i="42"/>
  <c r="Q368" i="42"/>
  <c r="Q369" i="42"/>
  <c r="Q370" i="42"/>
  <c r="Q371" i="42"/>
  <c r="Q372" i="42"/>
  <c r="Q373" i="42"/>
  <c r="Q374" i="42"/>
  <c r="Q375" i="42"/>
  <c r="Q376" i="42"/>
  <c r="Q377" i="42"/>
  <c r="Q378" i="42"/>
  <c r="Q379" i="42"/>
  <c r="Q380" i="42"/>
  <c r="Q381" i="42"/>
  <c r="Q382" i="42"/>
  <c r="Q383" i="42"/>
  <c r="Q384" i="42"/>
  <c r="Q385" i="42"/>
  <c r="Q386" i="42"/>
  <c r="Q387" i="42"/>
  <c r="Q388" i="42"/>
  <c r="Q389" i="42"/>
  <c r="Q390" i="42"/>
  <c r="Q391" i="42"/>
  <c r="Q392" i="42"/>
  <c r="Q393" i="42"/>
  <c r="Q394" i="42"/>
  <c r="Q395" i="42"/>
  <c r="Q396" i="42"/>
  <c r="Q397" i="42"/>
  <c r="Q398" i="42"/>
  <c r="Q399" i="42"/>
  <c r="Q400" i="42"/>
  <c r="Q401" i="42"/>
  <c r="Q402" i="42"/>
  <c r="Q403" i="42"/>
  <c r="Q404" i="42"/>
  <c r="Q405" i="42"/>
  <c r="Q406" i="42"/>
  <c r="Q407" i="42"/>
  <c r="Q408" i="42"/>
  <c r="Q409" i="42"/>
  <c r="Q410" i="42"/>
  <c r="Q411" i="42"/>
  <c r="Q412" i="42"/>
  <c r="Q413" i="42"/>
  <c r="Q414" i="42"/>
  <c r="Q415" i="42"/>
  <c r="Q416" i="42"/>
  <c r="Q417" i="42"/>
  <c r="Q418" i="42"/>
  <c r="Q419" i="42"/>
  <c r="Q420" i="42"/>
  <c r="Q421" i="42"/>
  <c r="Q422" i="42"/>
  <c r="Q423" i="42"/>
  <c r="Q424" i="42"/>
  <c r="Q425" i="42"/>
  <c r="Q426" i="42"/>
  <c r="Q427" i="42"/>
  <c r="Q428" i="42"/>
  <c r="Q429" i="42"/>
  <c r="Q430" i="42"/>
  <c r="Q431" i="42"/>
  <c r="Q432" i="42"/>
  <c r="Q433" i="42"/>
  <c r="Q434" i="42"/>
  <c r="Q435" i="42"/>
  <c r="Q436" i="42"/>
  <c r="Q437" i="42"/>
  <c r="Q438" i="42"/>
  <c r="Q439" i="42"/>
  <c r="Q440" i="42"/>
  <c r="Q441" i="42"/>
  <c r="Q442" i="42"/>
  <c r="Q443" i="42"/>
  <c r="Q444" i="42"/>
  <c r="Q445" i="42"/>
  <c r="Q446" i="42"/>
  <c r="Q447" i="42"/>
  <c r="Q448" i="42"/>
  <c r="Q449" i="42"/>
  <c r="Q450" i="42"/>
  <c r="Q451" i="42"/>
  <c r="Q452" i="42"/>
  <c r="Q453" i="42"/>
  <c r="Q454" i="42"/>
  <c r="Q455" i="42"/>
  <c r="Q456" i="42"/>
  <c r="Q457" i="42"/>
  <c r="Q458" i="42"/>
  <c r="Q459" i="42"/>
  <c r="Q460" i="42"/>
  <c r="Q461" i="42"/>
  <c r="Q462" i="42"/>
  <c r="Q463" i="42"/>
  <c r="Q464" i="42"/>
  <c r="Q465" i="42"/>
  <c r="Q466" i="42"/>
  <c r="Q467" i="42"/>
  <c r="Q468" i="42"/>
  <c r="Q469" i="42"/>
  <c r="Q470" i="42"/>
  <c r="Q471" i="42"/>
  <c r="Q472" i="42"/>
  <c r="Q473" i="42"/>
  <c r="Q474" i="42"/>
  <c r="Q475" i="42"/>
  <c r="Q476" i="42"/>
  <c r="Q477" i="42"/>
  <c r="Q478" i="42"/>
  <c r="Q479" i="42"/>
  <c r="Q480" i="42"/>
  <c r="Q481" i="42"/>
  <c r="Q482" i="42"/>
  <c r="Q483" i="42"/>
  <c r="Q484" i="42"/>
  <c r="Q485" i="42"/>
  <c r="Q486" i="42"/>
  <c r="Q487" i="42"/>
  <c r="Q488" i="42"/>
  <c r="Q489" i="42"/>
  <c r="Q490" i="42"/>
  <c r="Q491" i="42"/>
  <c r="Q492" i="42"/>
  <c r="Q493" i="42"/>
  <c r="Q494" i="42"/>
  <c r="Q495" i="42"/>
  <c r="Q496" i="42"/>
  <c r="Q497" i="42"/>
  <c r="Q498" i="42"/>
  <c r="Q499" i="42"/>
  <c r="Q500" i="42"/>
  <c r="Q501" i="42"/>
  <c r="Q502" i="42"/>
  <c r="Q503" i="42"/>
  <c r="Q504" i="42"/>
  <c r="Q505" i="42"/>
  <c r="Q506" i="42"/>
  <c r="Q507" i="42"/>
  <c r="Q508" i="42"/>
  <c r="Q509" i="42"/>
  <c r="Q510" i="42"/>
  <c r="Q511" i="42"/>
  <c r="Q512" i="42"/>
  <c r="Q513" i="42"/>
  <c r="Q514" i="42"/>
  <c r="Q515" i="42"/>
  <c r="Q516" i="42"/>
  <c r="Q517" i="42"/>
  <c r="Q518" i="42"/>
  <c r="Q519" i="42"/>
  <c r="Q520" i="42"/>
  <c r="Q521" i="42"/>
  <c r="Q522" i="42"/>
  <c r="Q523" i="42"/>
  <c r="Q524" i="42"/>
  <c r="Q525" i="42"/>
  <c r="Q526" i="42"/>
  <c r="Q527" i="42"/>
  <c r="Q528" i="42"/>
  <c r="Q529" i="42"/>
  <c r="Q530" i="42"/>
  <c r="Q531" i="42"/>
  <c r="Q532" i="42"/>
  <c r="Q533" i="42"/>
  <c r="Q534" i="42"/>
  <c r="Q535" i="42"/>
  <c r="Q536" i="42"/>
  <c r="Q537" i="42"/>
  <c r="Q538" i="42"/>
  <c r="Q539" i="42"/>
  <c r="Q540" i="42"/>
  <c r="Q541" i="42"/>
  <c r="Q542" i="42"/>
  <c r="Q543" i="42"/>
  <c r="Q544" i="42"/>
  <c r="Q545" i="42"/>
  <c r="Q546" i="42"/>
  <c r="Q547" i="42"/>
  <c r="Q548" i="42"/>
  <c r="Q549" i="42"/>
  <c r="Q550" i="42"/>
  <c r="Q551" i="42"/>
  <c r="Q552" i="42"/>
  <c r="Q553" i="42"/>
  <c r="Q554" i="42"/>
  <c r="Q555" i="42"/>
  <c r="Q556" i="42"/>
  <c r="Q557" i="42"/>
  <c r="Q558" i="42"/>
  <c r="Q559" i="42"/>
  <c r="Q560" i="42"/>
  <c r="Q561" i="42"/>
  <c r="Q562" i="42"/>
  <c r="Q563" i="42"/>
  <c r="Q564" i="42"/>
  <c r="Q565" i="42"/>
  <c r="Q566" i="42"/>
  <c r="Q567" i="42"/>
  <c r="Q568" i="42"/>
  <c r="Q569" i="42"/>
  <c r="Q570" i="42"/>
  <c r="Q571" i="42"/>
  <c r="Q572" i="42"/>
  <c r="Q573" i="42"/>
  <c r="Q574" i="42"/>
  <c r="Q575" i="42"/>
  <c r="Q576" i="42"/>
  <c r="Q577" i="42"/>
  <c r="Q578" i="42"/>
  <c r="Q579" i="42"/>
  <c r="Q580" i="42"/>
  <c r="Q581" i="42"/>
  <c r="Q582" i="42"/>
  <c r="Q583" i="42"/>
  <c r="Q584" i="42"/>
  <c r="Q585" i="42"/>
  <c r="Q586" i="42"/>
  <c r="Q587" i="42"/>
  <c r="Q588" i="42"/>
  <c r="Q589" i="42"/>
  <c r="Q590" i="42"/>
  <c r="Q591" i="42"/>
  <c r="Q592" i="42"/>
  <c r="Q593" i="42"/>
  <c r="Q594" i="42"/>
  <c r="Q595" i="42"/>
  <c r="Q596" i="42"/>
  <c r="Q597" i="42"/>
  <c r="Q598" i="42"/>
  <c r="Q599" i="42"/>
  <c r="Q600" i="42"/>
  <c r="Q601" i="42"/>
  <c r="Q602" i="42"/>
  <c r="Q603" i="42"/>
  <c r="Q604" i="42"/>
  <c r="Q605" i="42"/>
  <c r="Q606" i="42"/>
  <c r="Q607" i="42"/>
  <c r="Q608" i="42"/>
  <c r="Q609" i="42"/>
  <c r="Q610" i="42"/>
  <c r="Q611" i="42"/>
  <c r="Q612" i="42"/>
  <c r="Q613" i="42"/>
  <c r="Q614" i="42"/>
  <c r="Q615" i="42"/>
  <c r="Q616" i="42"/>
  <c r="Q617" i="42"/>
  <c r="Q618" i="42"/>
  <c r="Q619" i="42"/>
  <c r="Q620" i="42"/>
  <c r="Q621" i="42"/>
  <c r="Q622" i="42"/>
  <c r="Q623" i="42"/>
  <c r="Q624" i="42"/>
  <c r="Q625" i="42"/>
  <c r="Q626" i="42"/>
  <c r="Q627" i="42"/>
  <c r="Q628" i="42"/>
  <c r="Q629" i="42"/>
  <c r="Q630" i="42"/>
  <c r="Q631" i="42"/>
  <c r="Q632" i="42"/>
  <c r="Q633" i="42"/>
  <c r="Q634" i="42"/>
  <c r="Q635" i="42"/>
  <c r="Q636" i="42"/>
  <c r="Q637" i="42"/>
  <c r="Q638" i="42"/>
  <c r="Q639" i="42"/>
  <c r="Q640" i="42"/>
  <c r="Q641" i="42"/>
  <c r="Q642" i="42"/>
  <c r="Q643" i="42"/>
  <c r="Q644" i="42"/>
  <c r="Q645" i="42"/>
  <c r="Q646" i="42"/>
  <c r="Q647" i="42"/>
  <c r="Q648" i="42"/>
  <c r="Q649" i="42"/>
  <c r="Q650" i="42"/>
  <c r="Q651" i="42"/>
  <c r="Q652" i="42"/>
  <c r="Q653" i="42"/>
  <c r="Q654" i="42"/>
  <c r="Q655" i="42"/>
  <c r="Q656" i="42"/>
  <c r="Q657" i="42"/>
  <c r="Q658" i="42"/>
  <c r="Q659" i="42"/>
  <c r="Q660" i="42"/>
  <c r="Q661" i="42"/>
  <c r="Q662" i="42"/>
  <c r="Q663" i="42"/>
  <c r="Q664" i="42"/>
  <c r="Q665" i="42"/>
  <c r="Q666" i="42"/>
  <c r="Q667" i="42"/>
  <c r="Q668" i="42"/>
  <c r="Q669" i="42"/>
  <c r="Q670" i="42"/>
  <c r="Q671" i="42"/>
  <c r="Q672" i="42"/>
  <c r="Q673" i="42"/>
  <c r="Q674" i="42"/>
  <c r="Q675" i="42"/>
  <c r="Q676" i="42"/>
  <c r="Q677" i="42"/>
  <c r="Q678" i="42"/>
  <c r="Q679" i="42"/>
  <c r="Q680" i="42"/>
  <c r="Q681" i="42"/>
  <c r="Q682" i="42"/>
  <c r="Q683" i="42"/>
  <c r="Q684" i="42"/>
  <c r="Q685" i="42"/>
  <c r="Q686" i="42"/>
  <c r="Q687" i="42"/>
  <c r="Q688" i="42"/>
  <c r="Q689" i="42"/>
  <c r="Q690" i="42"/>
  <c r="Q691" i="42"/>
  <c r="Q692" i="42"/>
  <c r="Q693" i="42"/>
  <c r="Q694" i="42"/>
  <c r="Q695" i="42"/>
  <c r="Q696" i="42"/>
  <c r="Q697" i="42"/>
  <c r="Q698" i="42"/>
  <c r="Q699" i="42"/>
  <c r="Q700" i="42"/>
  <c r="Q701" i="42"/>
  <c r="Q702" i="42"/>
  <c r="Q703" i="42"/>
  <c r="Q704" i="42"/>
  <c r="Q705" i="42"/>
  <c r="Q706" i="42"/>
  <c r="Q707" i="42"/>
  <c r="Q708" i="42"/>
  <c r="Q709" i="42"/>
  <c r="Q710" i="42"/>
  <c r="Q711" i="42"/>
  <c r="Q712" i="42"/>
  <c r="Q713" i="42"/>
  <c r="Q714" i="42"/>
  <c r="Q715" i="42"/>
  <c r="Q716" i="42"/>
  <c r="Q717" i="42"/>
  <c r="Q718" i="42"/>
  <c r="Q719" i="42"/>
  <c r="Q720" i="42"/>
  <c r="Q721" i="42"/>
  <c r="Q722" i="42"/>
  <c r="Q723" i="42"/>
  <c r="Q724" i="42"/>
  <c r="Q725" i="42"/>
  <c r="Q726" i="42"/>
  <c r="Q727" i="42"/>
  <c r="Q728" i="42"/>
  <c r="Q729" i="42"/>
  <c r="Q730" i="42"/>
  <c r="Q731" i="42"/>
  <c r="Q732" i="42"/>
  <c r="Q733" i="42"/>
  <c r="Q734" i="42"/>
  <c r="Q735" i="42"/>
  <c r="Q736" i="42"/>
  <c r="Q737" i="42"/>
  <c r="Q738" i="42"/>
  <c r="Q739" i="42"/>
  <c r="Q740" i="42"/>
  <c r="Q741" i="42"/>
  <c r="Q742" i="42"/>
  <c r="Q743" i="42"/>
  <c r="Q744" i="42"/>
  <c r="Q745" i="42"/>
  <c r="Q746" i="42"/>
  <c r="Q747" i="42"/>
  <c r="Q748" i="42"/>
  <c r="Q749" i="42"/>
  <c r="Q750" i="42"/>
  <c r="Q751" i="42"/>
  <c r="Q752" i="42"/>
  <c r="Q753" i="42"/>
  <c r="Q754" i="42"/>
  <c r="Q755" i="42"/>
  <c r="Q756" i="42"/>
  <c r="Q757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27" i="42"/>
  <c r="N28" i="42"/>
  <c r="N29" i="42"/>
  <c r="N30" i="42"/>
  <c r="N31" i="42"/>
  <c r="N32" i="42"/>
  <c r="N33" i="42"/>
  <c r="N34" i="42"/>
  <c r="N35" i="42"/>
  <c r="N36" i="42"/>
  <c r="N37" i="42"/>
  <c r="N38" i="42"/>
  <c r="N39" i="42"/>
  <c r="N40" i="42"/>
  <c r="N41" i="42"/>
  <c r="N42" i="42"/>
  <c r="N43" i="42"/>
  <c r="N44" i="42"/>
  <c r="N45" i="42"/>
  <c r="N46" i="42"/>
  <c r="N47" i="42"/>
  <c r="N48" i="42"/>
  <c r="N49" i="42"/>
  <c r="N50" i="42"/>
  <c r="N51" i="42"/>
  <c r="N52" i="42"/>
  <c r="N53" i="42"/>
  <c r="N54" i="42"/>
  <c r="N55" i="42"/>
  <c r="N56" i="42"/>
  <c r="N57" i="42"/>
  <c r="N58" i="42"/>
  <c r="N59" i="42"/>
  <c r="N60" i="42"/>
  <c r="N61" i="42"/>
  <c r="N62" i="42"/>
  <c r="N63" i="42"/>
  <c r="N64" i="42"/>
  <c r="N65" i="42"/>
  <c r="N66" i="42"/>
  <c r="N67" i="42"/>
  <c r="N68" i="42"/>
  <c r="N69" i="42"/>
  <c r="N70" i="42"/>
  <c r="N71" i="42"/>
  <c r="N72" i="42"/>
  <c r="N73" i="42"/>
  <c r="N74" i="42"/>
  <c r="N75" i="42"/>
  <c r="N76" i="42"/>
  <c r="N77" i="42"/>
  <c r="N78" i="42"/>
  <c r="N79" i="42"/>
  <c r="N80" i="42"/>
  <c r="N81" i="42"/>
  <c r="N82" i="42"/>
  <c r="N83" i="42"/>
  <c r="N84" i="42"/>
  <c r="N85" i="42"/>
  <c r="N86" i="42"/>
  <c r="N87" i="42"/>
  <c r="N88" i="42"/>
  <c r="N89" i="42"/>
  <c r="N90" i="42"/>
  <c r="N91" i="42"/>
  <c r="N92" i="42"/>
  <c r="N93" i="42"/>
  <c r="N94" i="42"/>
  <c r="N95" i="42"/>
  <c r="N96" i="42"/>
  <c r="N97" i="42"/>
  <c r="N98" i="42"/>
  <c r="N99" i="42"/>
  <c r="N100" i="42"/>
  <c r="N101" i="42"/>
  <c r="N102" i="42"/>
  <c r="N103" i="42"/>
  <c r="N104" i="42"/>
  <c r="N105" i="42"/>
  <c r="N106" i="42"/>
  <c r="N107" i="42"/>
  <c r="N108" i="42"/>
  <c r="N109" i="42"/>
  <c r="N110" i="42"/>
  <c r="N111" i="42"/>
  <c r="N112" i="42"/>
  <c r="N113" i="42"/>
  <c r="N114" i="42"/>
  <c r="N115" i="42"/>
  <c r="N116" i="42"/>
  <c r="N117" i="42"/>
  <c r="N118" i="42"/>
  <c r="N119" i="42"/>
  <c r="N120" i="42"/>
  <c r="N121" i="42"/>
  <c r="N122" i="42"/>
  <c r="N123" i="42"/>
  <c r="N124" i="42"/>
  <c r="N125" i="42"/>
  <c r="N126" i="42"/>
  <c r="N127" i="42"/>
  <c r="N128" i="42"/>
  <c r="N129" i="42"/>
  <c r="N130" i="42"/>
  <c r="N131" i="42"/>
  <c r="N132" i="42"/>
  <c r="N133" i="42"/>
  <c r="N134" i="42"/>
  <c r="N135" i="42"/>
  <c r="N136" i="42"/>
  <c r="N137" i="42"/>
  <c r="N138" i="42"/>
  <c r="N139" i="42"/>
  <c r="N140" i="42"/>
  <c r="N141" i="42"/>
  <c r="N142" i="42"/>
  <c r="N143" i="42"/>
  <c r="N144" i="42"/>
  <c r="N145" i="42"/>
  <c r="N146" i="42"/>
  <c r="N147" i="42"/>
  <c r="N148" i="42"/>
  <c r="N149" i="42"/>
  <c r="N150" i="42"/>
  <c r="N151" i="42"/>
  <c r="N152" i="42"/>
  <c r="N153" i="42"/>
  <c r="N154" i="42"/>
  <c r="N155" i="42"/>
  <c r="N156" i="42"/>
  <c r="N157" i="42"/>
  <c r="N158" i="42"/>
  <c r="N159" i="42"/>
  <c r="N160" i="42"/>
  <c r="N161" i="42"/>
  <c r="N162" i="42"/>
  <c r="N163" i="42"/>
  <c r="N164" i="42"/>
  <c r="N165" i="42"/>
  <c r="N166" i="42"/>
  <c r="N167" i="42"/>
  <c r="N168" i="42"/>
  <c r="N169" i="42"/>
  <c r="N170" i="42"/>
  <c r="N171" i="42"/>
  <c r="N172" i="42"/>
  <c r="N173" i="42"/>
  <c r="N174" i="42"/>
  <c r="N175" i="42"/>
  <c r="N176" i="42"/>
  <c r="N177" i="42"/>
  <c r="N178" i="42"/>
  <c r="N179" i="42"/>
  <c r="N180" i="42"/>
  <c r="N181" i="42"/>
  <c r="N182" i="42"/>
  <c r="N183" i="42"/>
  <c r="N184" i="42"/>
  <c r="N185" i="42"/>
  <c r="N186" i="42"/>
  <c r="N187" i="42"/>
  <c r="N188" i="42"/>
  <c r="N189" i="42"/>
  <c r="N190" i="42"/>
  <c r="N191" i="42"/>
  <c r="N192" i="42"/>
  <c r="N193" i="42"/>
  <c r="N194" i="42"/>
  <c r="N195" i="42"/>
  <c r="N196" i="42"/>
  <c r="N197" i="42"/>
  <c r="N198" i="42"/>
  <c r="N199" i="42"/>
  <c r="N200" i="42"/>
  <c r="N201" i="42"/>
  <c r="N202" i="42"/>
  <c r="N203" i="42"/>
  <c r="N204" i="42"/>
  <c r="N205" i="42"/>
  <c r="N206" i="42"/>
  <c r="N207" i="42"/>
  <c r="N208" i="42"/>
  <c r="N209" i="42"/>
  <c r="N210" i="42"/>
  <c r="N211" i="42"/>
  <c r="N212" i="42"/>
  <c r="N213" i="42"/>
  <c r="N214" i="42"/>
  <c r="N215" i="42"/>
  <c r="N216" i="42"/>
  <c r="N217" i="42"/>
  <c r="N218" i="42"/>
  <c r="N219" i="42"/>
  <c r="N220" i="42"/>
  <c r="N221" i="42"/>
  <c r="N222" i="42"/>
  <c r="N223" i="42"/>
  <c r="N224" i="42"/>
  <c r="N225" i="42"/>
  <c r="N226" i="42"/>
  <c r="N227" i="42"/>
  <c r="N228" i="42"/>
  <c r="N229" i="42"/>
  <c r="N230" i="42"/>
  <c r="N231" i="42"/>
  <c r="N232" i="42"/>
  <c r="N233" i="42"/>
  <c r="N234" i="42"/>
  <c r="N235" i="42"/>
  <c r="N236" i="42"/>
  <c r="N237" i="42"/>
  <c r="N238" i="42"/>
  <c r="N239" i="42"/>
  <c r="N240" i="42"/>
  <c r="N241" i="42"/>
  <c r="N242" i="42"/>
  <c r="N243" i="42"/>
  <c r="N244" i="42"/>
  <c r="N245" i="42"/>
  <c r="N246" i="42"/>
  <c r="N247" i="42"/>
  <c r="N248" i="42"/>
  <c r="N249" i="42"/>
  <c r="N250" i="42"/>
  <c r="N251" i="42"/>
  <c r="N252" i="42"/>
  <c r="N253" i="42"/>
  <c r="N254" i="42"/>
  <c r="N255" i="42"/>
  <c r="N256" i="42"/>
  <c r="N257" i="42"/>
  <c r="N258" i="42"/>
  <c r="N259" i="42"/>
  <c r="N260" i="42"/>
  <c r="N261" i="42"/>
  <c r="N262" i="42"/>
  <c r="N263" i="42"/>
  <c r="N264" i="42"/>
  <c r="N265" i="42"/>
  <c r="N266" i="42"/>
  <c r="N267" i="42"/>
  <c r="N268" i="42"/>
  <c r="N269" i="42"/>
  <c r="N270" i="42"/>
  <c r="N271" i="42"/>
  <c r="N272" i="42"/>
  <c r="N273" i="42"/>
  <c r="N274" i="42"/>
  <c r="N275" i="42"/>
  <c r="N276" i="42"/>
  <c r="N277" i="42"/>
  <c r="N278" i="42"/>
  <c r="N279" i="42"/>
  <c r="N280" i="42"/>
  <c r="N281" i="42"/>
  <c r="N282" i="42"/>
  <c r="N283" i="42"/>
  <c r="N284" i="42"/>
  <c r="N285" i="42"/>
  <c r="N286" i="42"/>
  <c r="N287" i="42"/>
  <c r="N288" i="42"/>
  <c r="N289" i="42"/>
  <c r="N290" i="42"/>
  <c r="N291" i="42"/>
  <c r="N292" i="42"/>
  <c r="N293" i="42"/>
  <c r="N294" i="42"/>
  <c r="N295" i="42"/>
  <c r="N296" i="42"/>
  <c r="N297" i="42"/>
  <c r="N298" i="42"/>
  <c r="N299" i="42"/>
  <c r="N300" i="42"/>
  <c r="N301" i="42"/>
  <c r="N302" i="42"/>
  <c r="N303" i="42"/>
  <c r="N304" i="42"/>
  <c r="N305" i="42"/>
  <c r="N306" i="42"/>
  <c r="N307" i="42"/>
  <c r="N308" i="42"/>
  <c r="N309" i="42"/>
  <c r="N310" i="42"/>
  <c r="N311" i="42"/>
  <c r="N312" i="42"/>
  <c r="N313" i="42"/>
  <c r="N314" i="42"/>
  <c r="N315" i="42"/>
  <c r="N316" i="42"/>
  <c r="N317" i="42"/>
  <c r="N318" i="42"/>
  <c r="N319" i="42"/>
  <c r="N320" i="42"/>
  <c r="N321" i="42"/>
  <c r="N322" i="42"/>
  <c r="N323" i="42"/>
  <c r="N324" i="42"/>
  <c r="N325" i="42"/>
  <c r="N326" i="42"/>
  <c r="N327" i="42"/>
  <c r="N328" i="42"/>
  <c r="N329" i="42"/>
  <c r="N330" i="42"/>
  <c r="N331" i="42"/>
  <c r="N332" i="42"/>
  <c r="N333" i="42"/>
  <c r="N334" i="42"/>
  <c r="N335" i="42"/>
  <c r="N336" i="42"/>
  <c r="N337" i="42"/>
  <c r="N338" i="42"/>
  <c r="N339" i="42"/>
  <c r="N340" i="42"/>
  <c r="N341" i="42"/>
  <c r="N342" i="42"/>
  <c r="N343" i="42"/>
  <c r="N344" i="42"/>
  <c r="N345" i="42"/>
  <c r="N346" i="42"/>
  <c r="N347" i="42"/>
  <c r="N348" i="42"/>
  <c r="N349" i="42"/>
  <c r="N350" i="42"/>
  <c r="N351" i="42"/>
  <c r="N352" i="42"/>
  <c r="N353" i="42"/>
  <c r="N354" i="42"/>
  <c r="N355" i="42"/>
  <c r="N356" i="42"/>
  <c r="N357" i="42"/>
  <c r="N358" i="42"/>
  <c r="N359" i="42"/>
  <c r="N360" i="42"/>
  <c r="N361" i="42"/>
  <c r="N362" i="42"/>
  <c r="N363" i="42"/>
  <c r="N364" i="42"/>
  <c r="N365" i="42"/>
  <c r="N366" i="42"/>
  <c r="N367" i="42"/>
  <c r="N368" i="42"/>
  <c r="N369" i="42"/>
  <c r="N370" i="42"/>
  <c r="N371" i="42"/>
  <c r="N372" i="42"/>
  <c r="N373" i="42"/>
  <c r="N374" i="42"/>
  <c r="N375" i="42"/>
  <c r="N376" i="42"/>
  <c r="N377" i="42"/>
  <c r="N378" i="42"/>
  <c r="N379" i="42"/>
  <c r="N380" i="42"/>
  <c r="N381" i="42"/>
  <c r="N382" i="42"/>
  <c r="N383" i="42"/>
  <c r="N384" i="42"/>
  <c r="N385" i="42"/>
  <c r="N386" i="42"/>
  <c r="N387" i="42"/>
  <c r="N388" i="42"/>
  <c r="N389" i="42"/>
  <c r="N390" i="42"/>
  <c r="N391" i="42"/>
  <c r="N392" i="42"/>
  <c r="N393" i="42"/>
  <c r="N394" i="42"/>
  <c r="N395" i="42"/>
  <c r="N396" i="42"/>
  <c r="N397" i="42"/>
  <c r="N398" i="42"/>
  <c r="N399" i="42"/>
  <c r="N400" i="42"/>
  <c r="N401" i="42"/>
  <c r="N402" i="42"/>
  <c r="N403" i="42"/>
  <c r="N404" i="42"/>
  <c r="N405" i="42"/>
  <c r="N406" i="42"/>
  <c r="N407" i="42"/>
  <c r="N408" i="42"/>
  <c r="N409" i="42"/>
  <c r="N410" i="42"/>
  <c r="N411" i="42"/>
  <c r="N412" i="42"/>
  <c r="N413" i="42"/>
  <c r="N414" i="42"/>
  <c r="N415" i="42"/>
  <c r="N416" i="42"/>
  <c r="N417" i="42"/>
  <c r="N418" i="42"/>
  <c r="N419" i="42"/>
  <c r="N420" i="42"/>
  <c r="N421" i="42"/>
  <c r="N422" i="42"/>
  <c r="N423" i="42"/>
  <c r="N424" i="42"/>
  <c r="N425" i="42"/>
  <c r="N426" i="42"/>
  <c r="N427" i="42"/>
  <c r="N428" i="42"/>
  <c r="N429" i="42"/>
  <c r="N430" i="42"/>
  <c r="N431" i="42"/>
  <c r="N432" i="42"/>
  <c r="N433" i="42"/>
  <c r="N434" i="42"/>
  <c r="N435" i="42"/>
  <c r="N436" i="42"/>
  <c r="N437" i="42"/>
  <c r="N438" i="42"/>
  <c r="N439" i="42"/>
  <c r="N440" i="42"/>
  <c r="N441" i="42"/>
  <c r="N442" i="42"/>
  <c r="N443" i="42"/>
  <c r="N444" i="42"/>
  <c r="N445" i="42"/>
  <c r="N446" i="42"/>
  <c r="N447" i="42"/>
  <c r="N448" i="42"/>
  <c r="N449" i="42"/>
  <c r="N450" i="42"/>
  <c r="N451" i="42"/>
  <c r="N452" i="42"/>
  <c r="N453" i="42"/>
  <c r="N454" i="42"/>
  <c r="N455" i="42"/>
  <c r="N456" i="42"/>
  <c r="N457" i="42"/>
  <c r="N458" i="42"/>
  <c r="N459" i="42"/>
  <c r="N460" i="42"/>
  <c r="N461" i="42"/>
  <c r="N462" i="42"/>
  <c r="N463" i="42"/>
  <c r="N464" i="42"/>
  <c r="N465" i="42"/>
  <c r="N466" i="42"/>
  <c r="N467" i="42"/>
  <c r="N468" i="42"/>
  <c r="N469" i="42"/>
  <c r="N470" i="42"/>
  <c r="N471" i="42"/>
  <c r="N472" i="42"/>
  <c r="N473" i="42"/>
  <c r="N474" i="42"/>
  <c r="N475" i="42"/>
  <c r="N476" i="42"/>
  <c r="N477" i="42"/>
  <c r="N478" i="42"/>
  <c r="N479" i="42"/>
  <c r="N480" i="42"/>
  <c r="N481" i="42"/>
  <c r="N482" i="42"/>
  <c r="N483" i="42"/>
  <c r="N484" i="42"/>
  <c r="N485" i="42"/>
  <c r="N486" i="42"/>
  <c r="N487" i="42"/>
  <c r="N488" i="42"/>
  <c r="N489" i="42"/>
  <c r="N490" i="42"/>
  <c r="N491" i="42"/>
  <c r="N492" i="42"/>
  <c r="N493" i="42"/>
  <c r="N494" i="42"/>
  <c r="N495" i="42"/>
  <c r="N496" i="42"/>
  <c r="N497" i="42"/>
  <c r="N498" i="42"/>
  <c r="N499" i="42"/>
  <c r="N500" i="42"/>
  <c r="N501" i="42"/>
  <c r="N502" i="42"/>
  <c r="N503" i="42"/>
  <c r="N504" i="42"/>
  <c r="N505" i="42"/>
  <c r="N506" i="42"/>
  <c r="N507" i="42"/>
  <c r="N508" i="42"/>
  <c r="N509" i="42"/>
  <c r="N510" i="42"/>
  <c r="N511" i="42"/>
  <c r="N512" i="42"/>
  <c r="N513" i="42"/>
  <c r="N514" i="42"/>
  <c r="N515" i="42"/>
  <c r="N516" i="42"/>
  <c r="N517" i="42"/>
  <c r="N518" i="42"/>
  <c r="N519" i="42"/>
  <c r="N520" i="42"/>
  <c r="N521" i="42"/>
  <c r="N522" i="42"/>
  <c r="N523" i="42"/>
  <c r="N524" i="42"/>
  <c r="N525" i="42"/>
  <c r="N526" i="42"/>
  <c r="N527" i="42"/>
  <c r="N528" i="42"/>
  <c r="N529" i="42"/>
  <c r="N530" i="42"/>
  <c r="N531" i="42"/>
  <c r="N532" i="42"/>
  <c r="N533" i="42"/>
  <c r="N534" i="42"/>
  <c r="N535" i="42"/>
  <c r="N536" i="42"/>
  <c r="N537" i="42"/>
  <c r="N538" i="42"/>
  <c r="N539" i="42"/>
  <c r="N540" i="42"/>
  <c r="N541" i="42"/>
  <c r="N542" i="42"/>
  <c r="N543" i="42"/>
  <c r="N544" i="42"/>
  <c r="N545" i="42"/>
  <c r="N546" i="42"/>
  <c r="N547" i="42"/>
  <c r="N548" i="42"/>
  <c r="N549" i="42"/>
  <c r="N550" i="42"/>
  <c r="N551" i="42"/>
  <c r="N552" i="42"/>
  <c r="N553" i="42"/>
  <c r="N554" i="42"/>
  <c r="N555" i="42"/>
  <c r="N556" i="42"/>
  <c r="N557" i="42"/>
  <c r="N558" i="42"/>
  <c r="N559" i="42"/>
  <c r="N560" i="42"/>
  <c r="N561" i="42"/>
  <c r="N562" i="42"/>
  <c r="N563" i="42"/>
  <c r="N564" i="42"/>
  <c r="N565" i="42"/>
  <c r="N566" i="42"/>
  <c r="N567" i="42"/>
  <c r="N568" i="42"/>
  <c r="N569" i="42"/>
  <c r="N570" i="42"/>
  <c r="N571" i="42"/>
  <c r="N572" i="42"/>
  <c r="N573" i="42"/>
  <c r="N574" i="42"/>
  <c r="N575" i="42"/>
  <c r="N576" i="42"/>
  <c r="N577" i="42"/>
  <c r="N578" i="42"/>
  <c r="N579" i="42"/>
  <c r="N580" i="42"/>
  <c r="N581" i="42"/>
  <c r="N582" i="42"/>
  <c r="N583" i="42"/>
  <c r="N584" i="42"/>
  <c r="N585" i="42"/>
  <c r="N586" i="42"/>
  <c r="N587" i="42"/>
  <c r="N588" i="42"/>
  <c r="N589" i="42"/>
  <c r="N590" i="42"/>
  <c r="N591" i="42"/>
  <c r="N592" i="42"/>
  <c r="N593" i="42"/>
  <c r="N594" i="42"/>
  <c r="N595" i="42"/>
  <c r="N596" i="42"/>
  <c r="N597" i="42"/>
  <c r="N598" i="42"/>
  <c r="N599" i="42"/>
  <c r="N600" i="42"/>
  <c r="N601" i="42"/>
  <c r="N602" i="42"/>
  <c r="N603" i="42"/>
  <c r="N604" i="42"/>
  <c r="N605" i="42"/>
  <c r="N606" i="42"/>
  <c r="N607" i="42"/>
  <c r="N608" i="42"/>
  <c r="N609" i="42"/>
  <c r="N610" i="42"/>
  <c r="N611" i="42"/>
  <c r="N612" i="42"/>
  <c r="N613" i="42"/>
  <c r="N614" i="42"/>
  <c r="N615" i="42"/>
  <c r="N616" i="42"/>
  <c r="N617" i="42"/>
  <c r="N618" i="42"/>
  <c r="N619" i="42"/>
  <c r="N620" i="42"/>
  <c r="N621" i="42"/>
  <c r="N622" i="42"/>
  <c r="N623" i="42"/>
  <c r="N624" i="42"/>
  <c r="N625" i="42"/>
  <c r="N626" i="42"/>
  <c r="N627" i="42"/>
  <c r="N628" i="42"/>
  <c r="N629" i="42"/>
  <c r="N630" i="42"/>
  <c r="N631" i="42"/>
  <c r="N632" i="42"/>
  <c r="N633" i="42"/>
  <c r="N634" i="42"/>
  <c r="N635" i="42"/>
  <c r="N636" i="42"/>
  <c r="N637" i="42"/>
  <c r="N638" i="42"/>
  <c r="N639" i="42"/>
  <c r="N640" i="42"/>
  <c r="N641" i="42"/>
  <c r="N642" i="42"/>
  <c r="N643" i="42"/>
  <c r="N644" i="42"/>
  <c r="N645" i="42"/>
  <c r="N646" i="42"/>
  <c r="N647" i="42"/>
  <c r="N648" i="42"/>
  <c r="N649" i="42"/>
  <c r="N650" i="42"/>
  <c r="N651" i="42"/>
  <c r="N652" i="42"/>
  <c r="N653" i="42"/>
  <c r="N654" i="42"/>
  <c r="N655" i="42"/>
  <c r="N656" i="42"/>
  <c r="N657" i="42"/>
  <c r="N658" i="42"/>
  <c r="N659" i="42"/>
  <c r="N660" i="42"/>
  <c r="N661" i="42"/>
  <c r="N662" i="42"/>
  <c r="N663" i="42"/>
  <c r="N664" i="42"/>
  <c r="N665" i="42"/>
  <c r="N666" i="42"/>
  <c r="N667" i="42"/>
  <c r="N668" i="42"/>
  <c r="N669" i="42"/>
  <c r="N670" i="42"/>
  <c r="N671" i="42"/>
  <c r="N672" i="42"/>
  <c r="N673" i="42"/>
  <c r="N674" i="42"/>
  <c r="N675" i="42"/>
  <c r="N676" i="42"/>
  <c r="N677" i="42"/>
  <c r="N678" i="42"/>
  <c r="N679" i="42"/>
  <c r="N680" i="42"/>
  <c r="N681" i="42"/>
  <c r="N682" i="42"/>
  <c r="N683" i="42"/>
  <c r="N684" i="42"/>
  <c r="N685" i="42"/>
  <c r="N686" i="42"/>
  <c r="N687" i="42"/>
  <c r="N688" i="42"/>
  <c r="N689" i="42"/>
  <c r="N690" i="42"/>
  <c r="N691" i="42"/>
  <c r="N692" i="42"/>
  <c r="N693" i="42"/>
  <c r="N694" i="42"/>
  <c r="N695" i="42"/>
  <c r="N696" i="42"/>
  <c r="N697" i="42"/>
  <c r="N698" i="42"/>
  <c r="N699" i="42"/>
  <c r="N700" i="42"/>
  <c r="N701" i="42"/>
  <c r="N702" i="42"/>
  <c r="N703" i="42"/>
  <c r="N704" i="42"/>
  <c r="N705" i="42"/>
  <c r="N706" i="42"/>
  <c r="N707" i="42"/>
  <c r="N708" i="42"/>
  <c r="N709" i="42"/>
  <c r="N710" i="42"/>
  <c r="N711" i="42"/>
  <c r="N712" i="42"/>
  <c r="N713" i="42"/>
  <c r="N714" i="42"/>
  <c r="N715" i="42"/>
  <c r="N716" i="42"/>
  <c r="N717" i="42"/>
  <c r="N718" i="42"/>
  <c r="N719" i="42"/>
  <c r="N720" i="42"/>
  <c r="N721" i="42"/>
  <c r="N722" i="42"/>
  <c r="N723" i="42"/>
  <c r="N724" i="42"/>
  <c r="N725" i="42"/>
  <c r="N726" i="42"/>
  <c r="N727" i="42"/>
  <c r="N728" i="42"/>
  <c r="N729" i="42"/>
  <c r="N730" i="42"/>
  <c r="N731" i="42"/>
  <c r="N732" i="42"/>
  <c r="N733" i="42"/>
  <c r="N734" i="42"/>
  <c r="N735" i="42"/>
  <c r="N736" i="42"/>
  <c r="N737" i="42"/>
  <c r="N738" i="42"/>
  <c r="N739" i="42"/>
  <c r="N740" i="42"/>
  <c r="N741" i="42"/>
  <c r="N742" i="42"/>
  <c r="N743" i="42"/>
  <c r="N744" i="42"/>
  <c r="N745" i="42"/>
  <c r="N746" i="42"/>
  <c r="N747" i="42"/>
  <c r="N748" i="42"/>
  <c r="N749" i="42"/>
  <c r="N750" i="42"/>
  <c r="N751" i="42"/>
  <c r="N752" i="42"/>
  <c r="N753" i="42"/>
  <c r="N754" i="42"/>
  <c r="N755" i="42"/>
  <c r="N756" i="42"/>
  <c r="N757" i="42"/>
  <c r="G4" i="42"/>
  <c r="I4" i="42" s="1"/>
  <c r="K4" i="42" s="1"/>
  <c r="G5" i="42"/>
  <c r="I5" i="42" s="1"/>
  <c r="K5" i="42" s="1"/>
  <c r="G6" i="42"/>
  <c r="I6" i="42" s="1"/>
  <c r="K6" i="42" s="1"/>
  <c r="G7" i="42"/>
  <c r="I7" i="42" s="1"/>
  <c r="K7" i="42" s="1"/>
  <c r="G8" i="42"/>
  <c r="I8" i="42" s="1"/>
  <c r="K8" i="42" s="1"/>
  <c r="G9" i="42"/>
  <c r="I9" i="42" s="1"/>
  <c r="K9" i="42" s="1"/>
  <c r="G10" i="42"/>
  <c r="I10" i="42" s="1"/>
  <c r="K10" i="42" s="1"/>
  <c r="G11" i="42"/>
  <c r="I11" i="42" s="1"/>
  <c r="K11" i="42" s="1"/>
  <c r="G12" i="42"/>
  <c r="I12" i="42" s="1"/>
  <c r="K12" i="42" s="1"/>
  <c r="G13" i="42"/>
  <c r="I13" i="42" s="1"/>
  <c r="K13" i="42" s="1"/>
  <c r="G14" i="42"/>
  <c r="I14" i="42" s="1"/>
  <c r="K14" i="42" s="1"/>
  <c r="G15" i="42"/>
  <c r="I15" i="42" s="1"/>
  <c r="K15" i="42" s="1"/>
  <c r="G16" i="42"/>
  <c r="I16" i="42" s="1"/>
  <c r="K16" i="42" s="1"/>
  <c r="G17" i="42"/>
  <c r="I17" i="42" s="1"/>
  <c r="K17" i="42" s="1"/>
  <c r="G18" i="42"/>
  <c r="I18" i="42" s="1"/>
  <c r="K18" i="42" s="1"/>
  <c r="G27" i="42"/>
  <c r="I27" i="42" s="1"/>
  <c r="K27" i="42" s="1"/>
  <c r="G28" i="42"/>
  <c r="I28" i="42" s="1"/>
  <c r="K28" i="42" s="1"/>
  <c r="G29" i="42"/>
  <c r="I29" i="42" s="1"/>
  <c r="K29" i="42" s="1"/>
  <c r="G30" i="42"/>
  <c r="I30" i="42" s="1"/>
  <c r="K30" i="42" s="1"/>
  <c r="G31" i="42"/>
  <c r="I31" i="42" s="1"/>
  <c r="K31" i="42" s="1"/>
  <c r="G32" i="42"/>
  <c r="I32" i="42" s="1"/>
  <c r="K32" i="42" s="1"/>
  <c r="G33" i="42"/>
  <c r="I33" i="42" s="1"/>
  <c r="K33" i="42" s="1"/>
  <c r="G34" i="42"/>
  <c r="I34" i="42" s="1"/>
  <c r="K34" i="42" s="1"/>
  <c r="G35" i="42"/>
  <c r="I35" i="42" s="1"/>
  <c r="K35" i="42" s="1"/>
  <c r="G36" i="42"/>
  <c r="I36" i="42" s="1"/>
  <c r="K36" i="42" s="1"/>
  <c r="G37" i="42"/>
  <c r="I37" i="42" s="1"/>
  <c r="K37" i="42" s="1"/>
  <c r="G38" i="42"/>
  <c r="I38" i="42" s="1"/>
  <c r="K38" i="42" s="1"/>
  <c r="G39" i="42"/>
  <c r="I39" i="42" s="1"/>
  <c r="K39" i="42" s="1"/>
  <c r="G40" i="42"/>
  <c r="I40" i="42" s="1"/>
  <c r="K40" i="42" s="1"/>
  <c r="G41" i="42"/>
  <c r="I41" i="42" s="1"/>
  <c r="K41" i="42" s="1"/>
  <c r="G42" i="42"/>
  <c r="I42" i="42" s="1"/>
  <c r="K42" i="42" s="1"/>
  <c r="G43" i="42"/>
  <c r="I43" i="42" s="1"/>
  <c r="K43" i="42" s="1"/>
  <c r="G44" i="42"/>
  <c r="I44" i="42" s="1"/>
  <c r="K44" i="42" s="1"/>
  <c r="G45" i="42"/>
  <c r="I45" i="42" s="1"/>
  <c r="K45" i="42" s="1"/>
  <c r="G46" i="42"/>
  <c r="I46" i="42" s="1"/>
  <c r="K46" i="42" s="1"/>
  <c r="G47" i="42"/>
  <c r="I47" i="42" s="1"/>
  <c r="K47" i="42" s="1"/>
  <c r="G48" i="42"/>
  <c r="I48" i="42" s="1"/>
  <c r="K48" i="42" s="1"/>
  <c r="G49" i="42"/>
  <c r="I49" i="42" s="1"/>
  <c r="K49" i="42" s="1"/>
  <c r="G50" i="42"/>
  <c r="I50" i="42" s="1"/>
  <c r="K50" i="42" s="1"/>
  <c r="G51" i="42"/>
  <c r="I51" i="42" s="1"/>
  <c r="K51" i="42" s="1"/>
  <c r="G52" i="42"/>
  <c r="I52" i="42" s="1"/>
  <c r="K52" i="42" s="1"/>
  <c r="G53" i="42"/>
  <c r="I53" i="42" s="1"/>
  <c r="K53" i="42" s="1"/>
  <c r="G54" i="42"/>
  <c r="I54" i="42" s="1"/>
  <c r="K54" i="42" s="1"/>
  <c r="G55" i="42"/>
  <c r="I55" i="42" s="1"/>
  <c r="K55" i="42" s="1"/>
  <c r="G56" i="42"/>
  <c r="I56" i="42" s="1"/>
  <c r="K56" i="42" s="1"/>
  <c r="G57" i="42"/>
  <c r="I57" i="42" s="1"/>
  <c r="K57" i="42" s="1"/>
  <c r="G58" i="42"/>
  <c r="I58" i="42" s="1"/>
  <c r="K58" i="42" s="1"/>
  <c r="G59" i="42"/>
  <c r="I59" i="42" s="1"/>
  <c r="K59" i="42" s="1"/>
  <c r="G60" i="42"/>
  <c r="I60" i="42" s="1"/>
  <c r="K60" i="42" s="1"/>
  <c r="G61" i="42"/>
  <c r="I61" i="42" s="1"/>
  <c r="K61" i="42" s="1"/>
  <c r="G62" i="42"/>
  <c r="I62" i="42" s="1"/>
  <c r="K62" i="42" s="1"/>
  <c r="G63" i="42"/>
  <c r="I63" i="42" s="1"/>
  <c r="K63" i="42" s="1"/>
  <c r="G64" i="42"/>
  <c r="I64" i="42" s="1"/>
  <c r="K64" i="42" s="1"/>
  <c r="G65" i="42"/>
  <c r="I65" i="42" s="1"/>
  <c r="K65" i="42" s="1"/>
  <c r="G66" i="42"/>
  <c r="I66" i="42" s="1"/>
  <c r="K66" i="42" s="1"/>
  <c r="G67" i="42"/>
  <c r="I67" i="42" s="1"/>
  <c r="K67" i="42" s="1"/>
  <c r="G68" i="42"/>
  <c r="I68" i="42" s="1"/>
  <c r="K68" i="42" s="1"/>
  <c r="G69" i="42"/>
  <c r="I69" i="42" s="1"/>
  <c r="K69" i="42" s="1"/>
  <c r="G70" i="42"/>
  <c r="I70" i="42" s="1"/>
  <c r="K70" i="42" s="1"/>
  <c r="G71" i="42"/>
  <c r="I71" i="42" s="1"/>
  <c r="K71" i="42" s="1"/>
  <c r="G72" i="42"/>
  <c r="I72" i="42" s="1"/>
  <c r="K72" i="42" s="1"/>
  <c r="G73" i="42"/>
  <c r="I73" i="42" s="1"/>
  <c r="K73" i="42" s="1"/>
  <c r="G74" i="42"/>
  <c r="I74" i="42" s="1"/>
  <c r="K74" i="42" s="1"/>
  <c r="G75" i="42"/>
  <c r="I75" i="42" s="1"/>
  <c r="K75" i="42" s="1"/>
  <c r="G76" i="42"/>
  <c r="I76" i="42" s="1"/>
  <c r="K76" i="42" s="1"/>
  <c r="G77" i="42"/>
  <c r="I77" i="42" s="1"/>
  <c r="K77" i="42" s="1"/>
  <c r="G78" i="42"/>
  <c r="I78" i="42" s="1"/>
  <c r="K78" i="42" s="1"/>
  <c r="G79" i="42"/>
  <c r="I79" i="42" s="1"/>
  <c r="K79" i="42" s="1"/>
  <c r="G80" i="42"/>
  <c r="I80" i="42" s="1"/>
  <c r="K80" i="42" s="1"/>
  <c r="G81" i="42"/>
  <c r="I81" i="42" s="1"/>
  <c r="K81" i="42" s="1"/>
  <c r="G82" i="42"/>
  <c r="I82" i="42" s="1"/>
  <c r="K82" i="42" s="1"/>
  <c r="G83" i="42"/>
  <c r="I83" i="42" s="1"/>
  <c r="K83" i="42" s="1"/>
  <c r="G84" i="42"/>
  <c r="I84" i="42" s="1"/>
  <c r="K84" i="42" s="1"/>
  <c r="G85" i="42"/>
  <c r="I85" i="42" s="1"/>
  <c r="K85" i="42" s="1"/>
  <c r="G86" i="42"/>
  <c r="I86" i="42" s="1"/>
  <c r="K86" i="42" s="1"/>
  <c r="G87" i="42"/>
  <c r="I87" i="42" s="1"/>
  <c r="K87" i="42" s="1"/>
  <c r="G88" i="42"/>
  <c r="I88" i="42" s="1"/>
  <c r="K88" i="42" s="1"/>
  <c r="G89" i="42"/>
  <c r="I89" i="42" s="1"/>
  <c r="K89" i="42" s="1"/>
  <c r="G90" i="42"/>
  <c r="I90" i="42" s="1"/>
  <c r="K90" i="42" s="1"/>
  <c r="G91" i="42"/>
  <c r="I91" i="42" s="1"/>
  <c r="K91" i="42" s="1"/>
  <c r="G92" i="42"/>
  <c r="I92" i="42" s="1"/>
  <c r="K92" i="42" s="1"/>
  <c r="G93" i="42"/>
  <c r="I93" i="42" s="1"/>
  <c r="K93" i="42" s="1"/>
  <c r="G94" i="42"/>
  <c r="I94" i="42" s="1"/>
  <c r="K94" i="42" s="1"/>
  <c r="G95" i="42"/>
  <c r="I95" i="42" s="1"/>
  <c r="K95" i="42" s="1"/>
  <c r="G96" i="42"/>
  <c r="I96" i="42" s="1"/>
  <c r="K96" i="42" s="1"/>
  <c r="G97" i="42"/>
  <c r="I97" i="42" s="1"/>
  <c r="K97" i="42" s="1"/>
  <c r="G98" i="42"/>
  <c r="I98" i="42" s="1"/>
  <c r="K98" i="42" s="1"/>
  <c r="G99" i="42"/>
  <c r="I99" i="42" s="1"/>
  <c r="K99" i="42" s="1"/>
  <c r="G100" i="42"/>
  <c r="I100" i="42" s="1"/>
  <c r="K100" i="42" s="1"/>
  <c r="G101" i="42"/>
  <c r="I101" i="42" s="1"/>
  <c r="K101" i="42" s="1"/>
  <c r="G102" i="42"/>
  <c r="I102" i="42" s="1"/>
  <c r="K102" i="42" s="1"/>
  <c r="G103" i="42"/>
  <c r="I103" i="42" s="1"/>
  <c r="K103" i="42" s="1"/>
  <c r="G104" i="42"/>
  <c r="I104" i="42" s="1"/>
  <c r="K104" i="42" s="1"/>
  <c r="G105" i="42"/>
  <c r="I105" i="42" s="1"/>
  <c r="K105" i="42" s="1"/>
  <c r="G106" i="42"/>
  <c r="I106" i="42" s="1"/>
  <c r="K106" i="42" s="1"/>
  <c r="G107" i="42"/>
  <c r="I107" i="42" s="1"/>
  <c r="K107" i="42" s="1"/>
  <c r="G108" i="42"/>
  <c r="I108" i="42" s="1"/>
  <c r="K108" i="42" s="1"/>
  <c r="G109" i="42"/>
  <c r="I109" i="42" s="1"/>
  <c r="K109" i="42" s="1"/>
  <c r="G110" i="42"/>
  <c r="I110" i="42" s="1"/>
  <c r="K110" i="42" s="1"/>
  <c r="G111" i="42"/>
  <c r="I111" i="42" s="1"/>
  <c r="K111" i="42" s="1"/>
  <c r="G112" i="42"/>
  <c r="I112" i="42" s="1"/>
  <c r="K112" i="42" s="1"/>
  <c r="G113" i="42"/>
  <c r="I113" i="42" s="1"/>
  <c r="K113" i="42" s="1"/>
  <c r="G114" i="42"/>
  <c r="I114" i="42" s="1"/>
  <c r="K114" i="42" s="1"/>
  <c r="G115" i="42"/>
  <c r="I115" i="42" s="1"/>
  <c r="K115" i="42" s="1"/>
  <c r="G116" i="42"/>
  <c r="I116" i="42" s="1"/>
  <c r="K116" i="42" s="1"/>
  <c r="G117" i="42"/>
  <c r="I117" i="42" s="1"/>
  <c r="K117" i="42" s="1"/>
  <c r="G118" i="42"/>
  <c r="I118" i="42" s="1"/>
  <c r="K118" i="42" s="1"/>
  <c r="G119" i="42"/>
  <c r="I119" i="42" s="1"/>
  <c r="K119" i="42" s="1"/>
  <c r="G120" i="42"/>
  <c r="I120" i="42" s="1"/>
  <c r="K120" i="42" s="1"/>
  <c r="G121" i="42"/>
  <c r="I121" i="42" s="1"/>
  <c r="K121" i="42" s="1"/>
  <c r="G122" i="42"/>
  <c r="I122" i="42" s="1"/>
  <c r="K122" i="42" s="1"/>
  <c r="G123" i="42"/>
  <c r="I123" i="42" s="1"/>
  <c r="K123" i="42" s="1"/>
  <c r="G124" i="42"/>
  <c r="I124" i="42" s="1"/>
  <c r="K124" i="42" s="1"/>
  <c r="G125" i="42"/>
  <c r="I125" i="42" s="1"/>
  <c r="K125" i="42" s="1"/>
  <c r="G126" i="42"/>
  <c r="I126" i="42" s="1"/>
  <c r="K126" i="42" s="1"/>
  <c r="G127" i="42"/>
  <c r="I127" i="42" s="1"/>
  <c r="K127" i="42" s="1"/>
  <c r="G128" i="42"/>
  <c r="I128" i="42" s="1"/>
  <c r="K128" i="42" s="1"/>
  <c r="G129" i="42"/>
  <c r="I129" i="42" s="1"/>
  <c r="K129" i="42" s="1"/>
  <c r="G130" i="42"/>
  <c r="I130" i="42" s="1"/>
  <c r="K130" i="42" s="1"/>
  <c r="G131" i="42"/>
  <c r="I131" i="42" s="1"/>
  <c r="K131" i="42" s="1"/>
  <c r="G132" i="42"/>
  <c r="I132" i="42" s="1"/>
  <c r="K132" i="42" s="1"/>
  <c r="G133" i="42"/>
  <c r="I133" i="42" s="1"/>
  <c r="K133" i="42" s="1"/>
  <c r="G134" i="42"/>
  <c r="I134" i="42" s="1"/>
  <c r="K134" i="42" s="1"/>
  <c r="G135" i="42"/>
  <c r="I135" i="42" s="1"/>
  <c r="K135" i="42" s="1"/>
  <c r="G136" i="42"/>
  <c r="I136" i="42" s="1"/>
  <c r="K136" i="42" s="1"/>
  <c r="G137" i="42"/>
  <c r="I137" i="42" s="1"/>
  <c r="K137" i="42" s="1"/>
  <c r="G138" i="42"/>
  <c r="I138" i="42" s="1"/>
  <c r="K138" i="42" s="1"/>
  <c r="G139" i="42"/>
  <c r="I139" i="42" s="1"/>
  <c r="K139" i="42" s="1"/>
  <c r="G140" i="42"/>
  <c r="I140" i="42" s="1"/>
  <c r="K140" i="42" s="1"/>
  <c r="G141" i="42"/>
  <c r="I141" i="42" s="1"/>
  <c r="K141" i="42" s="1"/>
  <c r="G142" i="42"/>
  <c r="I142" i="42" s="1"/>
  <c r="K142" i="42" s="1"/>
  <c r="G143" i="42"/>
  <c r="I143" i="42" s="1"/>
  <c r="K143" i="42" s="1"/>
  <c r="G144" i="42"/>
  <c r="I144" i="42" s="1"/>
  <c r="K144" i="42" s="1"/>
  <c r="G145" i="42"/>
  <c r="I145" i="42" s="1"/>
  <c r="K145" i="42" s="1"/>
  <c r="G146" i="42"/>
  <c r="I146" i="42" s="1"/>
  <c r="K146" i="42" s="1"/>
  <c r="G147" i="42"/>
  <c r="I147" i="42" s="1"/>
  <c r="K147" i="42" s="1"/>
  <c r="G148" i="42"/>
  <c r="I148" i="42" s="1"/>
  <c r="K148" i="42" s="1"/>
  <c r="G149" i="42"/>
  <c r="I149" i="42" s="1"/>
  <c r="K149" i="42" s="1"/>
  <c r="G150" i="42"/>
  <c r="I150" i="42" s="1"/>
  <c r="K150" i="42" s="1"/>
  <c r="G151" i="42"/>
  <c r="I151" i="42" s="1"/>
  <c r="K151" i="42" s="1"/>
  <c r="G152" i="42"/>
  <c r="I152" i="42" s="1"/>
  <c r="K152" i="42" s="1"/>
  <c r="G153" i="42"/>
  <c r="I153" i="42" s="1"/>
  <c r="K153" i="42" s="1"/>
  <c r="G154" i="42"/>
  <c r="I154" i="42" s="1"/>
  <c r="K154" i="42" s="1"/>
  <c r="G155" i="42"/>
  <c r="I155" i="42" s="1"/>
  <c r="K155" i="42" s="1"/>
  <c r="G156" i="42"/>
  <c r="I156" i="42" s="1"/>
  <c r="K156" i="42" s="1"/>
  <c r="G157" i="42"/>
  <c r="I157" i="42" s="1"/>
  <c r="K157" i="42" s="1"/>
  <c r="G158" i="42"/>
  <c r="I158" i="42" s="1"/>
  <c r="K158" i="42" s="1"/>
  <c r="G159" i="42"/>
  <c r="I159" i="42" s="1"/>
  <c r="K159" i="42" s="1"/>
  <c r="G160" i="42"/>
  <c r="I160" i="42" s="1"/>
  <c r="K160" i="42" s="1"/>
  <c r="G161" i="42"/>
  <c r="I161" i="42" s="1"/>
  <c r="K161" i="42" s="1"/>
  <c r="G162" i="42"/>
  <c r="I162" i="42" s="1"/>
  <c r="K162" i="42" s="1"/>
  <c r="G163" i="42"/>
  <c r="I163" i="42" s="1"/>
  <c r="K163" i="42" s="1"/>
  <c r="G164" i="42"/>
  <c r="I164" i="42" s="1"/>
  <c r="K164" i="42" s="1"/>
  <c r="G165" i="42"/>
  <c r="I165" i="42" s="1"/>
  <c r="K165" i="42" s="1"/>
  <c r="G166" i="42"/>
  <c r="I166" i="42" s="1"/>
  <c r="K166" i="42" s="1"/>
  <c r="G167" i="42"/>
  <c r="I167" i="42" s="1"/>
  <c r="K167" i="42" s="1"/>
  <c r="G168" i="42"/>
  <c r="I168" i="42" s="1"/>
  <c r="K168" i="42" s="1"/>
  <c r="G169" i="42"/>
  <c r="I169" i="42" s="1"/>
  <c r="K169" i="42" s="1"/>
  <c r="G170" i="42"/>
  <c r="I170" i="42" s="1"/>
  <c r="K170" i="42" s="1"/>
  <c r="G171" i="42"/>
  <c r="I171" i="42" s="1"/>
  <c r="K171" i="42" s="1"/>
  <c r="G172" i="42"/>
  <c r="I172" i="42" s="1"/>
  <c r="K172" i="42" s="1"/>
  <c r="G173" i="42"/>
  <c r="I173" i="42" s="1"/>
  <c r="K173" i="42" s="1"/>
  <c r="G174" i="42"/>
  <c r="I174" i="42" s="1"/>
  <c r="K174" i="42" s="1"/>
  <c r="G175" i="42"/>
  <c r="I175" i="42" s="1"/>
  <c r="K175" i="42" s="1"/>
  <c r="G176" i="42"/>
  <c r="I176" i="42" s="1"/>
  <c r="K176" i="42" s="1"/>
  <c r="G177" i="42"/>
  <c r="I177" i="42" s="1"/>
  <c r="K177" i="42" s="1"/>
  <c r="G178" i="42"/>
  <c r="I178" i="42" s="1"/>
  <c r="K178" i="42" s="1"/>
  <c r="G179" i="42"/>
  <c r="I179" i="42" s="1"/>
  <c r="K179" i="42" s="1"/>
  <c r="G180" i="42"/>
  <c r="I180" i="42" s="1"/>
  <c r="K180" i="42" s="1"/>
  <c r="G181" i="42"/>
  <c r="I181" i="42" s="1"/>
  <c r="K181" i="42" s="1"/>
  <c r="G182" i="42"/>
  <c r="I182" i="42" s="1"/>
  <c r="K182" i="42" s="1"/>
  <c r="G183" i="42"/>
  <c r="I183" i="42" s="1"/>
  <c r="K183" i="42" s="1"/>
  <c r="G184" i="42"/>
  <c r="I184" i="42" s="1"/>
  <c r="K184" i="42" s="1"/>
  <c r="G185" i="42"/>
  <c r="I185" i="42" s="1"/>
  <c r="K185" i="42" s="1"/>
  <c r="G186" i="42"/>
  <c r="I186" i="42" s="1"/>
  <c r="K186" i="42" s="1"/>
  <c r="G187" i="42"/>
  <c r="I187" i="42" s="1"/>
  <c r="K187" i="42" s="1"/>
  <c r="G188" i="42"/>
  <c r="I188" i="42" s="1"/>
  <c r="K188" i="42" s="1"/>
  <c r="G189" i="42"/>
  <c r="I189" i="42" s="1"/>
  <c r="K189" i="42" s="1"/>
  <c r="G190" i="42"/>
  <c r="I190" i="42" s="1"/>
  <c r="K190" i="42" s="1"/>
  <c r="G191" i="42"/>
  <c r="I191" i="42" s="1"/>
  <c r="K191" i="42" s="1"/>
  <c r="G192" i="42"/>
  <c r="I192" i="42" s="1"/>
  <c r="K192" i="42" s="1"/>
  <c r="G193" i="42"/>
  <c r="I193" i="42" s="1"/>
  <c r="K193" i="42" s="1"/>
  <c r="G194" i="42"/>
  <c r="I194" i="42" s="1"/>
  <c r="K194" i="42" s="1"/>
  <c r="G195" i="42"/>
  <c r="I195" i="42" s="1"/>
  <c r="K195" i="42" s="1"/>
  <c r="G196" i="42"/>
  <c r="I196" i="42" s="1"/>
  <c r="K196" i="42" s="1"/>
  <c r="G197" i="42"/>
  <c r="I197" i="42" s="1"/>
  <c r="K197" i="42" s="1"/>
  <c r="G198" i="42"/>
  <c r="I198" i="42" s="1"/>
  <c r="K198" i="42" s="1"/>
  <c r="G199" i="42"/>
  <c r="I199" i="42" s="1"/>
  <c r="K199" i="42" s="1"/>
  <c r="G200" i="42"/>
  <c r="I200" i="42" s="1"/>
  <c r="K200" i="42" s="1"/>
  <c r="G201" i="42"/>
  <c r="I201" i="42" s="1"/>
  <c r="K201" i="42" s="1"/>
  <c r="G202" i="42"/>
  <c r="I202" i="42" s="1"/>
  <c r="K202" i="42" s="1"/>
  <c r="G203" i="42"/>
  <c r="I203" i="42" s="1"/>
  <c r="K203" i="42" s="1"/>
  <c r="G204" i="42"/>
  <c r="I204" i="42" s="1"/>
  <c r="K204" i="42" s="1"/>
  <c r="G205" i="42"/>
  <c r="I205" i="42" s="1"/>
  <c r="K205" i="42" s="1"/>
  <c r="G206" i="42"/>
  <c r="I206" i="42" s="1"/>
  <c r="K206" i="42" s="1"/>
  <c r="G207" i="42"/>
  <c r="I207" i="42" s="1"/>
  <c r="K207" i="42" s="1"/>
  <c r="G208" i="42"/>
  <c r="I208" i="42" s="1"/>
  <c r="K208" i="42" s="1"/>
  <c r="G209" i="42"/>
  <c r="I209" i="42" s="1"/>
  <c r="K209" i="42" s="1"/>
  <c r="G210" i="42"/>
  <c r="I210" i="42" s="1"/>
  <c r="K210" i="42" s="1"/>
  <c r="G211" i="42"/>
  <c r="I211" i="42" s="1"/>
  <c r="K211" i="42" s="1"/>
  <c r="G212" i="42"/>
  <c r="I212" i="42" s="1"/>
  <c r="K212" i="42" s="1"/>
  <c r="G213" i="42"/>
  <c r="I213" i="42" s="1"/>
  <c r="K213" i="42" s="1"/>
  <c r="G214" i="42"/>
  <c r="I214" i="42" s="1"/>
  <c r="K214" i="42" s="1"/>
  <c r="G215" i="42"/>
  <c r="I215" i="42" s="1"/>
  <c r="K215" i="42" s="1"/>
  <c r="G216" i="42"/>
  <c r="I216" i="42" s="1"/>
  <c r="K216" i="42" s="1"/>
  <c r="G217" i="42"/>
  <c r="I217" i="42" s="1"/>
  <c r="K217" i="42" s="1"/>
  <c r="G218" i="42"/>
  <c r="I218" i="42" s="1"/>
  <c r="K218" i="42" s="1"/>
  <c r="G219" i="42"/>
  <c r="I219" i="42" s="1"/>
  <c r="K219" i="42" s="1"/>
  <c r="G220" i="42"/>
  <c r="I220" i="42" s="1"/>
  <c r="K220" i="42" s="1"/>
  <c r="G221" i="42"/>
  <c r="I221" i="42" s="1"/>
  <c r="K221" i="42" s="1"/>
  <c r="G222" i="42"/>
  <c r="I222" i="42" s="1"/>
  <c r="K222" i="42" s="1"/>
  <c r="G223" i="42"/>
  <c r="I223" i="42" s="1"/>
  <c r="K223" i="42" s="1"/>
  <c r="G224" i="42"/>
  <c r="I224" i="42" s="1"/>
  <c r="K224" i="42" s="1"/>
  <c r="G225" i="42"/>
  <c r="I225" i="42" s="1"/>
  <c r="K225" i="42" s="1"/>
  <c r="G226" i="42"/>
  <c r="I226" i="42" s="1"/>
  <c r="K226" i="42" s="1"/>
  <c r="G227" i="42"/>
  <c r="I227" i="42" s="1"/>
  <c r="K227" i="42" s="1"/>
  <c r="G228" i="42"/>
  <c r="I228" i="42" s="1"/>
  <c r="K228" i="42" s="1"/>
  <c r="G229" i="42"/>
  <c r="I229" i="42" s="1"/>
  <c r="K229" i="42" s="1"/>
  <c r="G230" i="42"/>
  <c r="I230" i="42" s="1"/>
  <c r="K230" i="42" s="1"/>
  <c r="G231" i="42"/>
  <c r="I231" i="42" s="1"/>
  <c r="K231" i="42" s="1"/>
  <c r="G232" i="42"/>
  <c r="I232" i="42" s="1"/>
  <c r="K232" i="42" s="1"/>
  <c r="G233" i="42"/>
  <c r="I233" i="42" s="1"/>
  <c r="K233" i="42" s="1"/>
  <c r="G234" i="42"/>
  <c r="I234" i="42" s="1"/>
  <c r="K234" i="42" s="1"/>
  <c r="G235" i="42"/>
  <c r="I235" i="42" s="1"/>
  <c r="K235" i="42" s="1"/>
  <c r="G236" i="42"/>
  <c r="I236" i="42" s="1"/>
  <c r="K236" i="42" s="1"/>
  <c r="G237" i="42"/>
  <c r="I237" i="42" s="1"/>
  <c r="K237" i="42" s="1"/>
  <c r="G238" i="42"/>
  <c r="I238" i="42" s="1"/>
  <c r="K238" i="42" s="1"/>
  <c r="G239" i="42"/>
  <c r="I239" i="42" s="1"/>
  <c r="K239" i="42" s="1"/>
  <c r="G240" i="42"/>
  <c r="I240" i="42" s="1"/>
  <c r="K240" i="42" s="1"/>
  <c r="G241" i="42"/>
  <c r="I241" i="42" s="1"/>
  <c r="K241" i="42" s="1"/>
  <c r="G242" i="42"/>
  <c r="I242" i="42" s="1"/>
  <c r="K242" i="42" s="1"/>
  <c r="G243" i="42"/>
  <c r="I243" i="42" s="1"/>
  <c r="K243" i="42" s="1"/>
  <c r="G244" i="42"/>
  <c r="I244" i="42" s="1"/>
  <c r="K244" i="42" s="1"/>
  <c r="G245" i="42"/>
  <c r="I245" i="42" s="1"/>
  <c r="K245" i="42" s="1"/>
  <c r="G246" i="42"/>
  <c r="I246" i="42" s="1"/>
  <c r="K246" i="42" s="1"/>
  <c r="G247" i="42"/>
  <c r="I247" i="42" s="1"/>
  <c r="K247" i="42" s="1"/>
  <c r="G248" i="42"/>
  <c r="I248" i="42" s="1"/>
  <c r="K248" i="42" s="1"/>
  <c r="G249" i="42"/>
  <c r="I249" i="42" s="1"/>
  <c r="K249" i="42" s="1"/>
  <c r="G250" i="42"/>
  <c r="I250" i="42" s="1"/>
  <c r="K250" i="42" s="1"/>
  <c r="G251" i="42"/>
  <c r="I251" i="42" s="1"/>
  <c r="K251" i="42" s="1"/>
  <c r="G252" i="42"/>
  <c r="I252" i="42" s="1"/>
  <c r="K252" i="42" s="1"/>
  <c r="G253" i="42"/>
  <c r="I253" i="42" s="1"/>
  <c r="K253" i="42" s="1"/>
  <c r="G254" i="42"/>
  <c r="I254" i="42" s="1"/>
  <c r="K254" i="42" s="1"/>
  <c r="G255" i="42"/>
  <c r="I255" i="42" s="1"/>
  <c r="K255" i="42" s="1"/>
  <c r="G256" i="42"/>
  <c r="I256" i="42" s="1"/>
  <c r="K256" i="42" s="1"/>
  <c r="G257" i="42"/>
  <c r="I257" i="42" s="1"/>
  <c r="K257" i="42" s="1"/>
  <c r="G258" i="42"/>
  <c r="I258" i="42" s="1"/>
  <c r="K258" i="42" s="1"/>
  <c r="G259" i="42"/>
  <c r="I259" i="42" s="1"/>
  <c r="K259" i="42" s="1"/>
  <c r="G260" i="42"/>
  <c r="I260" i="42" s="1"/>
  <c r="K260" i="42" s="1"/>
  <c r="G261" i="42"/>
  <c r="I261" i="42" s="1"/>
  <c r="K261" i="42" s="1"/>
  <c r="G262" i="42"/>
  <c r="I262" i="42" s="1"/>
  <c r="K262" i="42" s="1"/>
  <c r="G263" i="42"/>
  <c r="I263" i="42" s="1"/>
  <c r="K263" i="42" s="1"/>
  <c r="G264" i="42"/>
  <c r="I264" i="42" s="1"/>
  <c r="K264" i="42" s="1"/>
  <c r="G265" i="42"/>
  <c r="I265" i="42" s="1"/>
  <c r="K265" i="42" s="1"/>
  <c r="G266" i="42"/>
  <c r="I266" i="42" s="1"/>
  <c r="K266" i="42" s="1"/>
  <c r="G267" i="42"/>
  <c r="I267" i="42" s="1"/>
  <c r="K267" i="42" s="1"/>
  <c r="G268" i="42"/>
  <c r="I268" i="42" s="1"/>
  <c r="K268" i="42" s="1"/>
  <c r="G269" i="42"/>
  <c r="I269" i="42" s="1"/>
  <c r="K269" i="42" s="1"/>
  <c r="G270" i="42"/>
  <c r="I270" i="42" s="1"/>
  <c r="K270" i="42" s="1"/>
  <c r="G271" i="42"/>
  <c r="I271" i="42" s="1"/>
  <c r="K271" i="42" s="1"/>
  <c r="G272" i="42"/>
  <c r="I272" i="42" s="1"/>
  <c r="K272" i="42" s="1"/>
  <c r="G273" i="42"/>
  <c r="I273" i="42" s="1"/>
  <c r="K273" i="42" s="1"/>
  <c r="G274" i="42"/>
  <c r="I274" i="42" s="1"/>
  <c r="K274" i="42" s="1"/>
  <c r="G275" i="42"/>
  <c r="I275" i="42" s="1"/>
  <c r="K275" i="42" s="1"/>
  <c r="G276" i="42"/>
  <c r="I276" i="42" s="1"/>
  <c r="K276" i="42" s="1"/>
  <c r="G277" i="42"/>
  <c r="I277" i="42" s="1"/>
  <c r="K277" i="42" s="1"/>
  <c r="G278" i="42"/>
  <c r="I278" i="42" s="1"/>
  <c r="K278" i="42" s="1"/>
  <c r="G279" i="42"/>
  <c r="I279" i="42" s="1"/>
  <c r="K279" i="42" s="1"/>
  <c r="G280" i="42"/>
  <c r="I280" i="42" s="1"/>
  <c r="K280" i="42" s="1"/>
  <c r="G281" i="42"/>
  <c r="I281" i="42" s="1"/>
  <c r="K281" i="42" s="1"/>
  <c r="G282" i="42"/>
  <c r="I282" i="42" s="1"/>
  <c r="K282" i="42" s="1"/>
  <c r="G283" i="42"/>
  <c r="I283" i="42" s="1"/>
  <c r="K283" i="42" s="1"/>
  <c r="G284" i="42"/>
  <c r="I284" i="42" s="1"/>
  <c r="K284" i="42" s="1"/>
  <c r="G285" i="42"/>
  <c r="I285" i="42" s="1"/>
  <c r="K285" i="42" s="1"/>
  <c r="G286" i="42"/>
  <c r="I286" i="42" s="1"/>
  <c r="K286" i="42" s="1"/>
  <c r="G287" i="42"/>
  <c r="I287" i="42" s="1"/>
  <c r="K287" i="42" s="1"/>
  <c r="G288" i="42"/>
  <c r="I288" i="42" s="1"/>
  <c r="K288" i="42" s="1"/>
  <c r="G289" i="42"/>
  <c r="I289" i="42" s="1"/>
  <c r="K289" i="42" s="1"/>
  <c r="G290" i="42"/>
  <c r="I290" i="42" s="1"/>
  <c r="K290" i="42" s="1"/>
  <c r="G291" i="42"/>
  <c r="I291" i="42" s="1"/>
  <c r="K291" i="42" s="1"/>
  <c r="G292" i="42"/>
  <c r="I292" i="42" s="1"/>
  <c r="K292" i="42" s="1"/>
  <c r="G293" i="42"/>
  <c r="I293" i="42" s="1"/>
  <c r="K293" i="42" s="1"/>
  <c r="G294" i="42"/>
  <c r="I294" i="42" s="1"/>
  <c r="K294" i="42" s="1"/>
  <c r="G295" i="42"/>
  <c r="I295" i="42" s="1"/>
  <c r="K295" i="42" s="1"/>
  <c r="G296" i="42"/>
  <c r="I296" i="42" s="1"/>
  <c r="K296" i="42" s="1"/>
  <c r="G297" i="42"/>
  <c r="I297" i="42" s="1"/>
  <c r="K297" i="42" s="1"/>
  <c r="G298" i="42"/>
  <c r="I298" i="42" s="1"/>
  <c r="K298" i="42" s="1"/>
  <c r="G299" i="42"/>
  <c r="I299" i="42" s="1"/>
  <c r="K299" i="42" s="1"/>
  <c r="G300" i="42"/>
  <c r="I300" i="42" s="1"/>
  <c r="K300" i="42" s="1"/>
  <c r="G301" i="42"/>
  <c r="I301" i="42" s="1"/>
  <c r="K301" i="42" s="1"/>
  <c r="G302" i="42"/>
  <c r="I302" i="42" s="1"/>
  <c r="K302" i="42" s="1"/>
  <c r="G303" i="42"/>
  <c r="I303" i="42" s="1"/>
  <c r="K303" i="42" s="1"/>
  <c r="G304" i="42"/>
  <c r="I304" i="42" s="1"/>
  <c r="K304" i="42" s="1"/>
  <c r="G305" i="42"/>
  <c r="I305" i="42" s="1"/>
  <c r="K305" i="42" s="1"/>
  <c r="G306" i="42"/>
  <c r="I306" i="42" s="1"/>
  <c r="K306" i="42" s="1"/>
  <c r="G307" i="42"/>
  <c r="I307" i="42" s="1"/>
  <c r="K307" i="42" s="1"/>
  <c r="G308" i="42"/>
  <c r="I308" i="42" s="1"/>
  <c r="K308" i="42" s="1"/>
  <c r="G309" i="42"/>
  <c r="I309" i="42" s="1"/>
  <c r="K309" i="42" s="1"/>
  <c r="G310" i="42"/>
  <c r="I310" i="42" s="1"/>
  <c r="K310" i="42" s="1"/>
  <c r="G311" i="42"/>
  <c r="I311" i="42" s="1"/>
  <c r="K311" i="42" s="1"/>
  <c r="G312" i="42"/>
  <c r="I312" i="42" s="1"/>
  <c r="K312" i="42" s="1"/>
  <c r="G313" i="42"/>
  <c r="I313" i="42" s="1"/>
  <c r="K313" i="42" s="1"/>
  <c r="G314" i="42"/>
  <c r="I314" i="42" s="1"/>
  <c r="K314" i="42" s="1"/>
  <c r="G315" i="42"/>
  <c r="I315" i="42" s="1"/>
  <c r="K315" i="42" s="1"/>
  <c r="G316" i="42"/>
  <c r="I316" i="42" s="1"/>
  <c r="K316" i="42" s="1"/>
  <c r="G317" i="42"/>
  <c r="I317" i="42" s="1"/>
  <c r="K317" i="42" s="1"/>
  <c r="G318" i="42"/>
  <c r="I318" i="42" s="1"/>
  <c r="K318" i="42" s="1"/>
  <c r="G319" i="42"/>
  <c r="I319" i="42" s="1"/>
  <c r="K319" i="42" s="1"/>
  <c r="G320" i="42"/>
  <c r="I320" i="42" s="1"/>
  <c r="K320" i="42" s="1"/>
  <c r="G321" i="42"/>
  <c r="I321" i="42" s="1"/>
  <c r="K321" i="42" s="1"/>
  <c r="G322" i="42"/>
  <c r="I322" i="42" s="1"/>
  <c r="K322" i="42" s="1"/>
  <c r="G323" i="42"/>
  <c r="I323" i="42" s="1"/>
  <c r="K323" i="42" s="1"/>
  <c r="G324" i="42"/>
  <c r="I324" i="42" s="1"/>
  <c r="K324" i="42" s="1"/>
  <c r="G325" i="42"/>
  <c r="I325" i="42" s="1"/>
  <c r="K325" i="42" s="1"/>
  <c r="G326" i="42"/>
  <c r="I326" i="42" s="1"/>
  <c r="K326" i="42" s="1"/>
  <c r="G327" i="42"/>
  <c r="I327" i="42" s="1"/>
  <c r="K327" i="42" s="1"/>
  <c r="G328" i="42"/>
  <c r="I328" i="42" s="1"/>
  <c r="K328" i="42" s="1"/>
  <c r="G329" i="42"/>
  <c r="I329" i="42" s="1"/>
  <c r="K329" i="42" s="1"/>
  <c r="G330" i="42"/>
  <c r="I330" i="42" s="1"/>
  <c r="K330" i="42" s="1"/>
  <c r="G331" i="42"/>
  <c r="I331" i="42" s="1"/>
  <c r="K331" i="42" s="1"/>
  <c r="G332" i="42"/>
  <c r="I332" i="42" s="1"/>
  <c r="K332" i="42" s="1"/>
  <c r="G333" i="42"/>
  <c r="I333" i="42" s="1"/>
  <c r="K333" i="42" s="1"/>
  <c r="G334" i="42"/>
  <c r="I334" i="42" s="1"/>
  <c r="K334" i="42" s="1"/>
  <c r="G335" i="42"/>
  <c r="I335" i="42" s="1"/>
  <c r="K335" i="42" s="1"/>
  <c r="G336" i="42"/>
  <c r="I336" i="42" s="1"/>
  <c r="K336" i="42" s="1"/>
  <c r="G337" i="42"/>
  <c r="I337" i="42" s="1"/>
  <c r="K337" i="42" s="1"/>
  <c r="G338" i="42"/>
  <c r="I338" i="42" s="1"/>
  <c r="K338" i="42" s="1"/>
  <c r="G339" i="42"/>
  <c r="I339" i="42" s="1"/>
  <c r="K339" i="42" s="1"/>
  <c r="G340" i="42"/>
  <c r="I340" i="42" s="1"/>
  <c r="K340" i="42" s="1"/>
  <c r="G341" i="42"/>
  <c r="I341" i="42" s="1"/>
  <c r="K341" i="42" s="1"/>
  <c r="G342" i="42"/>
  <c r="I342" i="42" s="1"/>
  <c r="K342" i="42" s="1"/>
  <c r="G343" i="42"/>
  <c r="I343" i="42" s="1"/>
  <c r="K343" i="42" s="1"/>
  <c r="G344" i="42"/>
  <c r="I344" i="42" s="1"/>
  <c r="K344" i="42" s="1"/>
  <c r="G345" i="42"/>
  <c r="I345" i="42" s="1"/>
  <c r="K345" i="42" s="1"/>
  <c r="G346" i="42"/>
  <c r="I346" i="42" s="1"/>
  <c r="K346" i="42" s="1"/>
  <c r="G347" i="42"/>
  <c r="I347" i="42" s="1"/>
  <c r="K347" i="42" s="1"/>
  <c r="G348" i="42"/>
  <c r="I348" i="42" s="1"/>
  <c r="K348" i="42" s="1"/>
  <c r="G349" i="42"/>
  <c r="I349" i="42" s="1"/>
  <c r="K349" i="42" s="1"/>
  <c r="G350" i="42"/>
  <c r="I350" i="42" s="1"/>
  <c r="K350" i="42" s="1"/>
  <c r="G351" i="42"/>
  <c r="I351" i="42" s="1"/>
  <c r="K351" i="42" s="1"/>
  <c r="G352" i="42"/>
  <c r="I352" i="42" s="1"/>
  <c r="K352" i="42" s="1"/>
  <c r="G353" i="42"/>
  <c r="I353" i="42" s="1"/>
  <c r="K353" i="42" s="1"/>
  <c r="G354" i="42"/>
  <c r="I354" i="42" s="1"/>
  <c r="K354" i="42" s="1"/>
  <c r="G355" i="42"/>
  <c r="I355" i="42" s="1"/>
  <c r="K355" i="42" s="1"/>
  <c r="G356" i="42"/>
  <c r="I356" i="42" s="1"/>
  <c r="K356" i="42" s="1"/>
  <c r="G357" i="42"/>
  <c r="I357" i="42" s="1"/>
  <c r="K357" i="42" s="1"/>
  <c r="G358" i="42"/>
  <c r="I358" i="42" s="1"/>
  <c r="K358" i="42" s="1"/>
  <c r="G359" i="42"/>
  <c r="I359" i="42" s="1"/>
  <c r="K359" i="42" s="1"/>
  <c r="G360" i="42"/>
  <c r="I360" i="42" s="1"/>
  <c r="K360" i="42" s="1"/>
  <c r="G361" i="42"/>
  <c r="I361" i="42" s="1"/>
  <c r="K361" i="42" s="1"/>
  <c r="G362" i="42"/>
  <c r="I362" i="42" s="1"/>
  <c r="K362" i="42" s="1"/>
  <c r="G363" i="42"/>
  <c r="I363" i="42" s="1"/>
  <c r="K363" i="42" s="1"/>
  <c r="G364" i="42"/>
  <c r="I364" i="42" s="1"/>
  <c r="K364" i="42" s="1"/>
  <c r="G365" i="42"/>
  <c r="I365" i="42" s="1"/>
  <c r="K365" i="42" s="1"/>
  <c r="G366" i="42"/>
  <c r="I366" i="42" s="1"/>
  <c r="K366" i="42" s="1"/>
  <c r="G367" i="42"/>
  <c r="I367" i="42" s="1"/>
  <c r="K367" i="42" s="1"/>
  <c r="G368" i="42"/>
  <c r="I368" i="42" s="1"/>
  <c r="K368" i="42" s="1"/>
  <c r="G369" i="42"/>
  <c r="I369" i="42" s="1"/>
  <c r="K369" i="42" s="1"/>
  <c r="G370" i="42"/>
  <c r="I370" i="42" s="1"/>
  <c r="K370" i="42" s="1"/>
  <c r="G371" i="42"/>
  <c r="I371" i="42" s="1"/>
  <c r="K371" i="42" s="1"/>
  <c r="G372" i="42"/>
  <c r="I372" i="42" s="1"/>
  <c r="K372" i="42" s="1"/>
  <c r="G373" i="42"/>
  <c r="I373" i="42" s="1"/>
  <c r="K373" i="42" s="1"/>
  <c r="G374" i="42"/>
  <c r="I374" i="42" s="1"/>
  <c r="K374" i="42" s="1"/>
  <c r="G375" i="42"/>
  <c r="I375" i="42" s="1"/>
  <c r="K375" i="42" s="1"/>
  <c r="G376" i="42"/>
  <c r="I376" i="42" s="1"/>
  <c r="K376" i="42" s="1"/>
  <c r="G377" i="42"/>
  <c r="I377" i="42" s="1"/>
  <c r="K377" i="42" s="1"/>
  <c r="G378" i="42"/>
  <c r="I378" i="42" s="1"/>
  <c r="K378" i="42" s="1"/>
  <c r="G379" i="42"/>
  <c r="I379" i="42" s="1"/>
  <c r="K379" i="42" s="1"/>
  <c r="G380" i="42"/>
  <c r="I380" i="42" s="1"/>
  <c r="K380" i="42" s="1"/>
  <c r="G381" i="42"/>
  <c r="I381" i="42" s="1"/>
  <c r="K381" i="42" s="1"/>
  <c r="G382" i="42"/>
  <c r="I382" i="42" s="1"/>
  <c r="K382" i="42" s="1"/>
  <c r="G383" i="42"/>
  <c r="I383" i="42" s="1"/>
  <c r="K383" i="42" s="1"/>
  <c r="G384" i="42"/>
  <c r="I384" i="42" s="1"/>
  <c r="K384" i="42" s="1"/>
  <c r="G385" i="42"/>
  <c r="I385" i="42" s="1"/>
  <c r="K385" i="42" s="1"/>
  <c r="G386" i="42"/>
  <c r="I386" i="42" s="1"/>
  <c r="K386" i="42" s="1"/>
  <c r="G387" i="42"/>
  <c r="I387" i="42" s="1"/>
  <c r="K387" i="42" s="1"/>
  <c r="G388" i="42"/>
  <c r="I388" i="42" s="1"/>
  <c r="K388" i="42" s="1"/>
  <c r="G389" i="42"/>
  <c r="I389" i="42" s="1"/>
  <c r="K389" i="42" s="1"/>
  <c r="G390" i="42"/>
  <c r="I390" i="42" s="1"/>
  <c r="K390" i="42" s="1"/>
  <c r="G391" i="42"/>
  <c r="I391" i="42" s="1"/>
  <c r="K391" i="42" s="1"/>
  <c r="G392" i="42"/>
  <c r="I392" i="42" s="1"/>
  <c r="K392" i="42" s="1"/>
  <c r="G393" i="42"/>
  <c r="I393" i="42" s="1"/>
  <c r="K393" i="42" s="1"/>
  <c r="G394" i="42"/>
  <c r="I394" i="42" s="1"/>
  <c r="K394" i="42" s="1"/>
  <c r="G395" i="42"/>
  <c r="I395" i="42" s="1"/>
  <c r="K395" i="42" s="1"/>
  <c r="G396" i="42"/>
  <c r="I396" i="42" s="1"/>
  <c r="K396" i="42" s="1"/>
  <c r="G397" i="42"/>
  <c r="I397" i="42" s="1"/>
  <c r="K397" i="42" s="1"/>
  <c r="G398" i="42"/>
  <c r="I398" i="42" s="1"/>
  <c r="K398" i="42" s="1"/>
  <c r="G399" i="42"/>
  <c r="I399" i="42" s="1"/>
  <c r="K399" i="42" s="1"/>
  <c r="G400" i="42"/>
  <c r="I400" i="42" s="1"/>
  <c r="K400" i="42" s="1"/>
  <c r="G401" i="42"/>
  <c r="I401" i="42" s="1"/>
  <c r="K401" i="42" s="1"/>
  <c r="G402" i="42"/>
  <c r="I402" i="42" s="1"/>
  <c r="K402" i="42" s="1"/>
  <c r="G403" i="42"/>
  <c r="I403" i="42" s="1"/>
  <c r="K403" i="42" s="1"/>
  <c r="G404" i="42"/>
  <c r="I404" i="42" s="1"/>
  <c r="K404" i="42" s="1"/>
  <c r="G405" i="42"/>
  <c r="I405" i="42" s="1"/>
  <c r="K405" i="42" s="1"/>
  <c r="G406" i="42"/>
  <c r="I406" i="42" s="1"/>
  <c r="K406" i="42" s="1"/>
  <c r="G407" i="42"/>
  <c r="I407" i="42" s="1"/>
  <c r="K407" i="42" s="1"/>
  <c r="G408" i="42"/>
  <c r="I408" i="42" s="1"/>
  <c r="K408" i="42" s="1"/>
  <c r="G409" i="42"/>
  <c r="I409" i="42" s="1"/>
  <c r="K409" i="42" s="1"/>
  <c r="G410" i="42"/>
  <c r="I410" i="42" s="1"/>
  <c r="K410" i="42" s="1"/>
  <c r="G411" i="42"/>
  <c r="I411" i="42" s="1"/>
  <c r="K411" i="42" s="1"/>
  <c r="G412" i="42"/>
  <c r="I412" i="42" s="1"/>
  <c r="K412" i="42" s="1"/>
  <c r="G413" i="42"/>
  <c r="I413" i="42" s="1"/>
  <c r="K413" i="42" s="1"/>
  <c r="G414" i="42"/>
  <c r="I414" i="42" s="1"/>
  <c r="K414" i="42" s="1"/>
  <c r="G415" i="42"/>
  <c r="I415" i="42" s="1"/>
  <c r="K415" i="42" s="1"/>
  <c r="G416" i="42"/>
  <c r="I416" i="42" s="1"/>
  <c r="K416" i="42" s="1"/>
  <c r="G417" i="42"/>
  <c r="I417" i="42" s="1"/>
  <c r="K417" i="42" s="1"/>
  <c r="G418" i="42"/>
  <c r="I418" i="42" s="1"/>
  <c r="K418" i="42" s="1"/>
  <c r="G419" i="42"/>
  <c r="I419" i="42" s="1"/>
  <c r="K419" i="42" s="1"/>
  <c r="G420" i="42"/>
  <c r="I420" i="42" s="1"/>
  <c r="K420" i="42" s="1"/>
  <c r="G421" i="42"/>
  <c r="I421" i="42" s="1"/>
  <c r="K421" i="42" s="1"/>
  <c r="G422" i="42"/>
  <c r="I422" i="42" s="1"/>
  <c r="K422" i="42" s="1"/>
  <c r="G423" i="42"/>
  <c r="I423" i="42" s="1"/>
  <c r="K423" i="42" s="1"/>
  <c r="G424" i="42"/>
  <c r="I424" i="42" s="1"/>
  <c r="K424" i="42" s="1"/>
  <c r="G425" i="42"/>
  <c r="I425" i="42" s="1"/>
  <c r="K425" i="42" s="1"/>
  <c r="G426" i="42"/>
  <c r="I426" i="42" s="1"/>
  <c r="K426" i="42" s="1"/>
  <c r="G427" i="42"/>
  <c r="I427" i="42" s="1"/>
  <c r="K427" i="42" s="1"/>
  <c r="G428" i="42"/>
  <c r="I428" i="42" s="1"/>
  <c r="K428" i="42" s="1"/>
  <c r="G429" i="42"/>
  <c r="I429" i="42" s="1"/>
  <c r="K429" i="42" s="1"/>
  <c r="G430" i="42"/>
  <c r="I430" i="42" s="1"/>
  <c r="K430" i="42" s="1"/>
  <c r="G431" i="42"/>
  <c r="I431" i="42" s="1"/>
  <c r="K431" i="42" s="1"/>
  <c r="G432" i="42"/>
  <c r="I432" i="42" s="1"/>
  <c r="K432" i="42" s="1"/>
  <c r="G433" i="42"/>
  <c r="I433" i="42" s="1"/>
  <c r="K433" i="42" s="1"/>
  <c r="G434" i="42"/>
  <c r="I434" i="42" s="1"/>
  <c r="K434" i="42" s="1"/>
  <c r="G435" i="42"/>
  <c r="I435" i="42" s="1"/>
  <c r="K435" i="42" s="1"/>
  <c r="G436" i="42"/>
  <c r="I436" i="42" s="1"/>
  <c r="K436" i="42" s="1"/>
  <c r="G437" i="42"/>
  <c r="I437" i="42" s="1"/>
  <c r="K437" i="42" s="1"/>
  <c r="G438" i="42"/>
  <c r="I438" i="42" s="1"/>
  <c r="K438" i="42" s="1"/>
  <c r="G439" i="42"/>
  <c r="I439" i="42" s="1"/>
  <c r="K439" i="42" s="1"/>
  <c r="G440" i="42"/>
  <c r="I440" i="42" s="1"/>
  <c r="K440" i="42" s="1"/>
  <c r="G441" i="42"/>
  <c r="I441" i="42" s="1"/>
  <c r="K441" i="42" s="1"/>
  <c r="G442" i="42"/>
  <c r="I442" i="42" s="1"/>
  <c r="K442" i="42" s="1"/>
  <c r="G443" i="42"/>
  <c r="I443" i="42" s="1"/>
  <c r="K443" i="42" s="1"/>
  <c r="G444" i="42"/>
  <c r="I444" i="42" s="1"/>
  <c r="K444" i="42" s="1"/>
  <c r="G445" i="42"/>
  <c r="I445" i="42" s="1"/>
  <c r="K445" i="42" s="1"/>
  <c r="G446" i="42"/>
  <c r="I446" i="42" s="1"/>
  <c r="K446" i="42" s="1"/>
  <c r="G447" i="42"/>
  <c r="I447" i="42" s="1"/>
  <c r="K447" i="42" s="1"/>
  <c r="G448" i="42"/>
  <c r="I448" i="42" s="1"/>
  <c r="K448" i="42" s="1"/>
  <c r="G449" i="42"/>
  <c r="I449" i="42" s="1"/>
  <c r="K449" i="42" s="1"/>
  <c r="G450" i="42"/>
  <c r="I450" i="42" s="1"/>
  <c r="K450" i="42" s="1"/>
  <c r="G451" i="42"/>
  <c r="I451" i="42" s="1"/>
  <c r="K451" i="42" s="1"/>
  <c r="G452" i="42"/>
  <c r="I452" i="42" s="1"/>
  <c r="K452" i="42" s="1"/>
  <c r="G453" i="42"/>
  <c r="I453" i="42" s="1"/>
  <c r="K453" i="42" s="1"/>
  <c r="G454" i="42"/>
  <c r="I454" i="42" s="1"/>
  <c r="K454" i="42" s="1"/>
  <c r="G455" i="42"/>
  <c r="I455" i="42" s="1"/>
  <c r="K455" i="42" s="1"/>
  <c r="G456" i="42"/>
  <c r="I456" i="42" s="1"/>
  <c r="K456" i="42" s="1"/>
  <c r="G457" i="42"/>
  <c r="I457" i="42" s="1"/>
  <c r="K457" i="42" s="1"/>
  <c r="G458" i="42"/>
  <c r="I458" i="42" s="1"/>
  <c r="K458" i="42" s="1"/>
  <c r="G459" i="42"/>
  <c r="I459" i="42" s="1"/>
  <c r="K459" i="42" s="1"/>
  <c r="G460" i="42"/>
  <c r="I460" i="42" s="1"/>
  <c r="K460" i="42" s="1"/>
  <c r="G461" i="42"/>
  <c r="I461" i="42" s="1"/>
  <c r="K461" i="42" s="1"/>
  <c r="G462" i="42"/>
  <c r="I462" i="42" s="1"/>
  <c r="K462" i="42" s="1"/>
  <c r="G463" i="42"/>
  <c r="I463" i="42" s="1"/>
  <c r="K463" i="42" s="1"/>
  <c r="G464" i="42"/>
  <c r="I464" i="42" s="1"/>
  <c r="K464" i="42" s="1"/>
  <c r="G465" i="42"/>
  <c r="I465" i="42" s="1"/>
  <c r="K465" i="42" s="1"/>
  <c r="G466" i="42"/>
  <c r="I466" i="42" s="1"/>
  <c r="K466" i="42" s="1"/>
  <c r="G467" i="42"/>
  <c r="I467" i="42" s="1"/>
  <c r="K467" i="42" s="1"/>
  <c r="G468" i="42"/>
  <c r="I468" i="42" s="1"/>
  <c r="K468" i="42" s="1"/>
  <c r="G469" i="42"/>
  <c r="I469" i="42" s="1"/>
  <c r="K469" i="42" s="1"/>
  <c r="G470" i="42"/>
  <c r="I470" i="42" s="1"/>
  <c r="K470" i="42" s="1"/>
  <c r="G471" i="42"/>
  <c r="I471" i="42" s="1"/>
  <c r="K471" i="42" s="1"/>
  <c r="G472" i="42"/>
  <c r="I472" i="42" s="1"/>
  <c r="K472" i="42" s="1"/>
  <c r="G473" i="42"/>
  <c r="I473" i="42" s="1"/>
  <c r="K473" i="42" s="1"/>
  <c r="G474" i="42"/>
  <c r="I474" i="42" s="1"/>
  <c r="K474" i="42" s="1"/>
  <c r="G475" i="42"/>
  <c r="I475" i="42" s="1"/>
  <c r="K475" i="42" s="1"/>
  <c r="G476" i="42"/>
  <c r="I476" i="42" s="1"/>
  <c r="K476" i="42" s="1"/>
  <c r="G477" i="42"/>
  <c r="I477" i="42" s="1"/>
  <c r="K477" i="42" s="1"/>
  <c r="G478" i="42"/>
  <c r="I478" i="42" s="1"/>
  <c r="K478" i="42" s="1"/>
  <c r="G479" i="42"/>
  <c r="I479" i="42" s="1"/>
  <c r="K479" i="42" s="1"/>
  <c r="G480" i="42"/>
  <c r="I480" i="42" s="1"/>
  <c r="K480" i="42" s="1"/>
  <c r="G481" i="42"/>
  <c r="I481" i="42" s="1"/>
  <c r="K481" i="42" s="1"/>
  <c r="G482" i="42"/>
  <c r="I482" i="42" s="1"/>
  <c r="K482" i="42" s="1"/>
  <c r="G483" i="42"/>
  <c r="I483" i="42" s="1"/>
  <c r="K483" i="42" s="1"/>
  <c r="G484" i="42"/>
  <c r="I484" i="42" s="1"/>
  <c r="K484" i="42" s="1"/>
  <c r="G485" i="42"/>
  <c r="I485" i="42" s="1"/>
  <c r="K485" i="42" s="1"/>
  <c r="G486" i="42"/>
  <c r="I486" i="42" s="1"/>
  <c r="K486" i="42" s="1"/>
  <c r="G487" i="42"/>
  <c r="I487" i="42" s="1"/>
  <c r="K487" i="42" s="1"/>
  <c r="G488" i="42"/>
  <c r="I488" i="42" s="1"/>
  <c r="K488" i="42" s="1"/>
  <c r="G489" i="42"/>
  <c r="I489" i="42" s="1"/>
  <c r="K489" i="42" s="1"/>
  <c r="G490" i="42"/>
  <c r="I490" i="42" s="1"/>
  <c r="K490" i="42" s="1"/>
  <c r="G491" i="42"/>
  <c r="I491" i="42" s="1"/>
  <c r="K491" i="42" s="1"/>
  <c r="G492" i="42"/>
  <c r="I492" i="42" s="1"/>
  <c r="K492" i="42" s="1"/>
  <c r="G493" i="42"/>
  <c r="I493" i="42" s="1"/>
  <c r="K493" i="42" s="1"/>
  <c r="G494" i="42"/>
  <c r="I494" i="42" s="1"/>
  <c r="K494" i="42" s="1"/>
  <c r="G495" i="42"/>
  <c r="I495" i="42" s="1"/>
  <c r="K495" i="42" s="1"/>
  <c r="G496" i="42"/>
  <c r="I496" i="42" s="1"/>
  <c r="K496" i="42" s="1"/>
  <c r="G497" i="42"/>
  <c r="I497" i="42" s="1"/>
  <c r="K497" i="42" s="1"/>
  <c r="G498" i="42"/>
  <c r="I498" i="42" s="1"/>
  <c r="K498" i="42" s="1"/>
  <c r="G499" i="42"/>
  <c r="I499" i="42" s="1"/>
  <c r="K499" i="42" s="1"/>
  <c r="G500" i="42"/>
  <c r="I500" i="42" s="1"/>
  <c r="K500" i="42" s="1"/>
  <c r="G501" i="42"/>
  <c r="I501" i="42" s="1"/>
  <c r="K501" i="42" s="1"/>
  <c r="G502" i="42"/>
  <c r="I502" i="42" s="1"/>
  <c r="K502" i="42" s="1"/>
  <c r="G503" i="42"/>
  <c r="I503" i="42" s="1"/>
  <c r="K503" i="42" s="1"/>
  <c r="G504" i="42"/>
  <c r="I504" i="42" s="1"/>
  <c r="K504" i="42" s="1"/>
  <c r="G505" i="42"/>
  <c r="I505" i="42" s="1"/>
  <c r="K505" i="42" s="1"/>
  <c r="G506" i="42"/>
  <c r="I506" i="42" s="1"/>
  <c r="K506" i="42" s="1"/>
  <c r="G507" i="42"/>
  <c r="I507" i="42" s="1"/>
  <c r="K507" i="42" s="1"/>
  <c r="G508" i="42"/>
  <c r="I508" i="42" s="1"/>
  <c r="K508" i="42" s="1"/>
  <c r="G509" i="42"/>
  <c r="I509" i="42" s="1"/>
  <c r="K509" i="42" s="1"/>
  <c r="G510" i="42"/>
  <c r="I510" i="42" s="1"/>
  <c r="K510" i="42" s="1"/>
  <c r="G511" i="42"/>
  <c r="I511" i="42" s="1"/>
  <c r="K511" i="42" s="1"/>
  <c r="G512" i="42"/>
  <c r="I512" i="42" s="1"/>
  <c r="K512" i="42" s="1"/>
  <c r="G513" i="42"/>
  <c r="I513" i="42" s="1"/>
  <c r="K513" i="42" s="1"/>
  <c r="G514" i="42"/>
  <c r="I514" i="42" s="1"/>
  <c r="K514" i="42" s="1"/>
  <c r="G515" i="42"/>
  <c r="I515" i="42" s="1"/>
  <c r="K515" i="42" s="1"/>
  <c r="G516" i="42"/>
  <c r="I516" i="42" s="1"/>
  <c r="K516" i="42" s="1"/>
  <c r="G517" i="42"/>
  <c r="I517" i="42" s="1"/>
  <c r="K517" i="42" s="1"/>
  <c r="G518" i="42"/>
  <c r="I518" i="42" s="1"/>
  <c r="K518" i="42" s="1"/>
  <c r="G519" i="42"/>
  <c r="I519" i="42" s="1"/>
  <c r="K519" i="42" s="1"/>
  <c r="G520" i="42"/>
  <c r="I520" i="42" s="1"/>
  <c r="K520" i="42" s="1"/>
  <c r="G521" i="42"/>
  <c r="I521" i="42" s="1"/>
  <c r="K521" i="42" s="1"/>
  <c r="G522" i="42"/>
  <c r="I522" i="42" s="1"/>
  <c r="K522" i="42" s="1"/>
  <c r="R522" i="42" s="1"/>
  <c r="G523" i="42"/>
  <c r="I523" i="42" s="1"/>
  <c r="K523" i="42" s="1"/>
  <c r="G524" i="42"/>
  <c r="I524" i="42" s="1"/>
  <c r="K524" i="42" s="1"/>
  <c r="R524" i="42" s="1"/>
  <c r="G525" i="42"/>
  <c r="I525" i="42" s="1"/>
  <c r="K525" i="42" s="1"/>
  <c r="G526" i="42"/>
  <c r="I526" i="42" s="1"/>
  <c r="K526" i="42" s="1"/>
  <c r="R526" i="42" s="1"/>
  <c r="G527" i="42"/>
  <c r="I527" i="42" s="1"/>
  <c r="K527" i="42" s="1"/>
  <c r="G528" i="42"/>
  <c r="I528" i="42" s="1"/>
  <c r="K528" i="42" s="1"/>
  <c r="R528" i="42" s="1"/>
  <c r="G529" i="42"/>
  <c r="I529" i="42" s="1"/>
  <c r="K529" i="42" s="1"/>
  <c r="G530" i="42"/>
  <c r="I530" i="42" s="1"/>
  <c r="K530" i="42" s="1"/>
  <c r="R530" i="42" s="1"/>
  <c r="G531" i="42"/>
  <c r="I531" i="42" s="1"/>
  <c r="K531" i="42" s="1"/>
  <c r="G532" i="42"/>
  <c r="I532" i="42" s="1"/>
  <c r="K532" i="42" s="1"/>
  <c r="R532" i="42" s="1"/>
  <c r="G533" i="42"/>
  <c r="I533" i="42" s="1"/>
  <c r="K533" i="42" s="1"/>
  <c r="G534" i="42"/>
  <c r="I534" i="42" s="1"/>
  <c r="K534" i="42" s="1"/>
  <c r="R534" i="42" s="1"/>
  <c r="G535" i="42"/>
  <c r="I535" i="42" s="1"/>
  <c r="K535" i="42" s="1"/>
  <c r="G536" i="42"/>
  <c r="I536" i="42" s="1"/>
  <c r="K536" i="42" s="1"/>
  <c r="R536" i="42" s="1"/>
  <c r="G537" i="42"/>
  <c r="I537" i="42" s="1"/>
  <c r="K537" i="42" s="1"/>
  <c r="G538" i="42"/>
  <c r="I538" i="42" s="1"/>
  <c r="K538" i="42" s="1"/>
  <c r="R538" i="42" s="1"/>
  <c r="G539" i="42"/>
  <c r="I539" i="42" s="1"/>
  <c r="K539" i="42" s="1"/>
  <c r="G540" i="42"/>
  <c r="I540" i="42" s="1"/>
  <c r="K540" i="42" s="1"/>
  <c r="R540" i="42" s="1"/>
  <c r="G541" i="42"/>
  <c r="I541" i="42" s="1"/>
  <c r="K541" i="42" s="1"/>
  <c r="G542" i="42"/>
  <c r="I542" i="42" s="1"/>
  <c r="K542" i="42" s="1"/>
  <c r="R542" i="42" s="1"/>
  <c r="G543" i="42"/>
  <c r="I543" i="42" s="1"/>
  <c r="K543" i="42" s="1"/>
  <c r="G544" i="42"/>
  <c r="I544" i="42" s="1"/>
  <c r="K544" i="42" s="1"/>
  <c r="R544" i="42" s="1"/>
  <c r="G545" i="42"/>
  <c r="I545" i="42" s="1"/>
  <c r="K545" i="42" s="1"/>
  <c r="G546" i="42"/>
  <c r="I546" i="42" s="1"/>
  <c r="K546" i="42" s="1"/>
  <c r="R546" i="42" s="1"/>
  <c r="G547" i="42"/>
  <c r="I547" i="42" s="1"/>
  <c r="K547" i="42" s="1"/>
  <c r="G548" i="42"/>
  <c r="I548" i="42" s="1"/>
  <c r="K548" i="42" s="1"/>
  <c r="R548" i="42" s="1"/>
  <c r="G549" i="42"/>
  <c r="I549" i="42" s="1"/>
  <c r="K549" i="42" s="1"/>
  <c r="G550" i="42"/>
  <c r="I550" i="42" s="1"/>
  <c r="K550" i="42" s="1"/>
  <c r="R550" i="42" s="1"/>
  <c r="G551" i="42"/>
  <c r="I551" i="42" s="1"/>
  <c r="K551" i="42" s="1"/>
  <c r="G552" i="42"/>
  <c r="I552" i="42" s="1"/>
  <c r="K552" i="42" s="1"/>
  <c r="R552" i="42" s="1"/>
  <c r="G553" i="42"/>
  <c r="I553" i="42" s="1"/>
  <c r="K553" i="42" s="1"/>
  <c r="G554" i="42"/>
  <c r="I554" i="42" s="1"/>
  <c r="K554" i="42" s="1"/>
  <c r="R554" i="42" s="1"/>
  <c r="G555" i="42"/>
  <c r="I555" i="42" s="1"/>
  <c r="K555" i="42" s="1"/>
  <c r="G556" i="42"/>
  <c r="I556" i="42" s="1"/>
  <c r="K556" i="42" s="1"/>
  <c r="R556" i="42" s="1"/>
  <c r="G557" i="42"/>
  <c r="I557" i="42" s="1"/>
  <c r="K557" i="42" s="1"/>
  <c r="G558" i="42"/>
  <c r="I558" i="42" s="1"/>
  <c r="K558" i="42" s="1"/>
  <c r="R558" i="42" s="1"/>
  <c r="G559" i="42"/>
  <c r="I559" i="42" s="1"/>
  <c r="K559" i="42" s="1"/>
  <c r="G560" i="42"/>
  <c r="I560" i="42" s="1"/>
  <c r="K560" i="42" s="1"/>
  <c r="R560" i="42" s="1"/>
  <c r="G561" i="42"/>
  <c r="I561" i="42" s="1"/>
  <c r="K561" i="42" s="1"/>
  <c r="G562" i="42"/>
  <c r="I562" i="42" s="1"/>
  <c r="K562" i="42" s="1"/>
  <c r="R562" i="42" s="1"/>
  <c r="G563" i="42"/>
  <c r="I563" i="42" s="1"/>
  <c r="K563" i="42" s="1"/>
  <c r="G564" i="42"/>
  <c r="I564" i="42" s="1"/>
  <c r="K564" i="42" s="1"/>
  <c r="R564" i="42" s="1"/>
  <c r="G565" i="42"/>
  <c r="I565" i="42" s="1"/>
  <c r="K565" i="42" s="1"/>
  <c r="G566" i="42"/>
  <c r="I566" i="42" s="1"/>
  <c r="K566" i="42" s="1"/>
  <c r="R566" i="42" s="1"/>
  <c r="G567" i="42"/>
  <c r="I567" i="42" s="1"/>
  <c r="K567" i="42" s="1"/>
  <c r="G568" i="42"/>
  <c r="I568" i="42" s="1"/>
  <c r="K568" i="42" s="1"/>
  <c r="R568" i="42" s="1"/>
  <c r="G569" i="42"/>
  <c r="I569" i="42" s="1"/>
  <c r="K569" i="42" s="1"/>
  <c r="G570" i="42"/>
  <c r="I570" i="42" s="1"/>
  <c r="K570" i="42" s="1"/>
  <c r="R570" i="42" s="1"/>
  <c r="G571" i="42"/>
  <c r="I571" i="42" s="1"/>
  <c r="K571" i="42" s="1"/>
  <c r="G572" i="42"/>
  <c r="I572" i="42" s="1"/>
  <c r="K572" i="42" s="1"/>
  <c r="R572" i="42" s="1"/>
  <c r="G573" i="42"/>
  <c r="I573" i="42" s="1"/>
  <c r="K573" i="42" s="1"/>
  <c r="G574" i="42"/>
  <c r="I574" i="42" s="1"/>
  <c r="K574" i="42" s="1"/>
  <c r="R574" i="42" s="1"/>
  <c r="G575" i="42"/>
  <c r="I575" i="42" s="1"/>
  <c r="K575" i="42" s="1"/>
  <c r="G576" i="42"/>
  <c r="I576" i="42" s="1"/>
  <c r="K576" i="42" s="1"/>
  <c r="R576" i="42" s="1"/>
  <c r="G577" i="42"/>
  <c r="I577" i="42" s="1"/>
  <c r="K577" i="42" s="1"/>
  <c r="G578" i="42"/>
  <c r="I578" i="42" s="1"/>
  <c r="K578" i="42" s="1"/>
  <c r="R578" i="42" s="1"/>
  <c r="G579" i="42"/>
  <c r="I579" i="42" s="1"/>
  <c r="K579" i="42" s="1"/>
  <c r="G580" i="42"/>
  <c r="I580" i="42" s="1"/>
  <c r="K580" i="42" s="1"/>
  <c r="R580" i="42" s="1"/>
  <c r="G581" i="42"/>
  <c r="I581" i="42" s="1"/>
  <c r="K581" i="42" s="1"/>
  <c r="G582" i="42"/>
  <c r="I582" i="42" s="1"/>
  <c r="K582" i="42" s="1"/>
  <c r="R582" i="42" s="1"/>
  <c r="G583" i="42"/>
  <c r="I583" i="42" s="1"/>
  <c r="K583" i="42" s="1"/>
  <c r="G584" i="42"/>
  <c r="I584" i="42" s="1"/>
  <c r="K584" i="42" s="1"/>
  <c r="R584" i="42" s="1"/>
  <c r="G585" i="42"/>
  <c r="I585" i="42" s="1"/>
  <c r="K585" i="42" s="1"/>
  <c r="G586" i="42"/>
  <c r="I586" i="42" s="1"/>
  <c r="K586" i="42" s="1"/>
  <c r="R586" i="42" s="1"/>
  <c r="G587" i="42"/>
  <c r="I587" i="42" s="1"/>
  <c r="K587" i="42" s="1"/>
  <c r="G588" i="42"/>
  <c r="I588" i="42" s="1"/>
  <c r="K588" i="42" s="1"/>
  <c r="R588" i="42" s="1"/>
  <c r="G589" i="42"/>
  <c r="I589" i="42" s="1"/>
  <c r="K589" i="42" s="1"/>
  <c r="G590" i="42"/>
  <c r="I590" i="42" s="1"/>
  <c r="K590" i="42" s="1"/>
  <c r="R590" i="42" s="1"/>
  <c r="G591" i="42"/>
  <c r="I591" i="42" s="1"/>
  <c r="K591" i="42" s="1"/>
  <c r="G592" i="42"/>
  <c r="I592" i="42" s="1"/>
  <c r="K592" i="42" s="1"/>
  <c r="R592" i="42" s="1"/>
  <c r="G593" i="42"/>
  <c r="I593" i="42" s="1"/>
  <c r="K593" i="42" s="1"/>
  <c r="G594" i="42"/>
  <c r="I594" i="42" s="1"/>
  <c r="K594" i="42" s="1"/>
  <c r="R594" i="42" s="1"/>
  <c r="G595" i="42"/>
  <c r="I595" i="42" s="1"/>
  <c r="K595" i="42" s="1"/>
  <c r="G596" i="42"/>
  <c r="I596" i="42" s="1"/>
  <c r="K596" i="42" s="1"/>
  <c r="R596" i="42" s="1"/>
  <c r="G597" i="42"/>
  <c r="I597" i="42" s="1"/>
  <c r="K597" i="42" s="1"/>
  <c r="G598" i="42"/>
  <c r="I598" i="42" s="1"/>
  <c r="K598" i="42" s="1"/>
  <c r="R598" i="42" s="1"/>
  <c r="G599" i="42"/>
  <c r="I599" i="42" s="1"/>
  <c r="K599" i="42" s="1"/>
  <c r="G600" i="42"/>
  <c r="I600" i="42" s="1"/>
  <c r="K600" i="42" s="1"/>
  <c r="R600" i="42" s="1"/>
  <c r="G601" i="42"/>
  <c r="I601" i="42" s="1"/>
  <c r="K601" i="42" s="1"/>
  <c r="G602" i="42"/>
  <c r="I602" i="42" s="1"/>
  <c r="K602" i="42" s="1"/>
  <c r="R602" i="42" s="1"/>
  <c r="G603" i="42"/>
  <c r="I603" i="42" s="1"/>
  <c r="K603" i="42" s="1"/>
  <c r="G604" i="42"/>
  <c r="I604" i="42" s="1"/>
  <c r="K604" i="42" s="1"/>
  <c r="R604" i="42" s="1"/>
  <c r="G605" i="42"/>
  <c r="I605" i="42" s="1"/>
  <c r="K605" i="42" s="1"/>
  <c r="G606" i="42"/>
  <c r="I606" i="42" s="1"/>
  <c r="K606" i="42" s="1"/>
  <c r="R606" i="42" s="1"/>
  <c r="G607" i="42"/>
  <c r="I607" i="42" s="1"/>
  <c r="K607" i="42" s="1"/>
  <c r="G608" i="42"/>
  <c r="I608" i="42" s="1"/>
  <c r="K608" i="42" s="1"/>
  <c r="R608" i="42" s="1"/>
  <c r="G609" i="42"/>
  <c r="I609" i="42" s="1"/>
  <c r="K609" i="42" s="1"/>
  <c r="G610" i="42"/>
  <c r="I610" i="42" s="1"/>
  <c r="K610" i="42" s="1"/>
  <c r="R610" i="42" s="1"/>
  <c r="G611" i="42"/>
  <c r="I611" i="42" s="1"/>
  <c r="K611" i="42" s="1"/>
  <c r="G612" i="42"/>
  <c r="I612" i="42" s="1"/>
  <c r="K612" i="42" s="1"/>
  <c r="R612" i="42" s="1"/>
  <c r="G613" i="42"/>
  <c r="I613" i="42" s="1"/>
  <c r="K613" i="42" s="1"/>
  <c r="G614" i="42"/>
  <c r="I614" i="42" s="1"/>
  <c r="K614" i="42" s="1"/>
  <c r="R614" i="42" s="1"/>
  <c r="G615" i="42"/>
  <c r="I615" i="42" s="1"/>
  <c r="K615" i="42" s="1"/>
  <c r="G616" i="42"/>
  <c r="I616" i="42" s="1"/>
  <c r="K616" i="42" s="1"/>
  <c r="R616" i="42" s="1"/>
  <c r="G617" i="42"/>
  <c r="I617" i="42" s="1"/>
  <c r="K617" i="42" s="1"/>
  <c r="G618" i="42"/>
  <c r="I618" i="42" s="1"/>
  <c r="K618" i="42" s="1"/>
  <c r="R618" i="42" s="1"/>
  <c r="G619" i="42"/>
  <c r="I619" i="42" s="1"/>
  <c r="K619" i="42" s="1"/>
  <c r="G620" i="42"/>
  <c r="I620" i="42" s="1"/>
  <c r="K620" i="42" s="1"/>
  <c r="R620" i="42" s="1"/>
  <c r="G621" i="42"/>
  <c r="I621" i="42" s="1"/>
  <c r="K621" i="42" s="1"/>
  <c r="G622" i="42"/>
  <c r="I622" i="42" s="1"/>
  <c r="K622" i="42" s="1"/>
  <c r="R622" i="42" s="1"/>
  <c r="G623" i="42"/>
  <c r="I623" i="42" s="1"/>
  <c r="K623" i="42" s="1"/>
  <c r="G624" i="42"/>
  <c r="I624" i="42" s="1"/>
  <c r="K624" i="42" s="1"/>
  <c r="R624" i="42" s="1"/>
  <c r="G625" i="42"/>
  <c r="I625" i="42" s="1"/>
  <c r="K625" i="42" s="1"/>
  <c r="G626" i="42"/>
  <c r="I626" i="42" s="1"/>
  <c r="K626" i="42" s="1"/>
  <c r="R626" i="42" s="1"/>
  <c r="G627" i="42"/>
  <c r="I627" i="42" s="1"/>
  <c r="K627" i="42" s="1"/>
  <c r="G628" i="42"/>
  <c r="I628" i="42" s="1"/>
  <c r="K628" i="42" s="1"/>
  <c r="R628" i="42" s="1"/>
  <c r="G629" i="42"/>
  <c r="I629" i="42" s="1"/>
  <c r="K629" i="42" s="1"/>
  <c r="G630" i="42"/>
  <c r="I630" i="42" s="1"/>
  <c r="K630" i="42" s="1"/>
  <c r="R630" i="42" s="1"/>
  <c r="G631" i="42"/>
  <c r="I631" i="42" s="1"/>
  <c r="K631" i="42" s="1"/>
  <c r="G632" i="42"/>
  <c r="I632" i="42" s="1"/>
  <c r="K632" i="42" s="1"/>
  <c r="R632" i="42" s="1"/>
  <c r="G633" i="42"/>
  <c r="I633" i="42" s="1"/>
  <c r="K633" i="42" s="1"/>
  <c r="G634" i="42"/>
  <c r="I634" i="42" s="1"/>
  <c r="K634" i="42" s="1"/>
  <c r="R634" i="42" s="1"/>
  <c r="G635" i="42"/>
  <c r="I635" i="42" s="1"/>
  <c r="K635" i="42" s="1"/>
  <c r="G636" i="42"/>
  <c r="I636" i="42" s="1"/>
  <c r="K636" i="42" s="1"/>
  <c r="R636" i="42" s="1"/>
  <c r="G637" i="42"/>
  <c r="I637" i="42" s="1"/>
  <c r="K637" i="42" s="1"/>
  <c r="G638" i="42"/>
  <c r="I638" i="42" s="1"/>
  <c r="K638" i="42" s="1"/>
  <c r="R638" i="42" s="1"/>
  <c r="G639" i="42"/>
  <c r="I639" i="42" s="1"/>
  <c r="K639" i="42" s="1"/>
  <c r="G640" i="42"/>
  <c r="I640" i="42" s="1"/>
  <c r="K640" i="42" s="1"/>
  <c r="R640" i="42" s="1"/>
  <c r="G641" i="42"/>
  <c r="I641" i="42" s="1"/>
  <c r="K641" i="42" s="1"/>
  <c r="G642" i="42"/>
  <c r="I642" i="42" s="1"/>
  <c r="K642" i="42" s="1"/>
  <c r="R642" i="42" s="1"/>
  <c r="G643" i="42"/>
  <c r="I643" i="42" s="1"/>
  <c r="K643" i="42" s="1"/>
  <c r="G644" i="42"/>
  <c r="I644" i="42" s="1"/>
  <c r="K644" i="42" s="1"/>
  <c r="R644" i="42" s="1"/>
  <c r="G645" i="42"/>
  <c r="I645" i="42" s="1"/>
  <c r="K645" i="42" s="1"/>
  <c r="G646" i="42"/>
  <c r="I646" i="42" s="1"/>
  <c r="K646" i="42" s="1"/>
  <c r="R646" i="42" s="1"/>
  <c r="G647" i="42"/>
  <c r="I647" i="42" s="1"/>
  <c r="K647" i="42" s="1"/>
  <c r="G648" i="42"/>
  <c r="I648" i="42" s="1"/>
  <c r="K648" i="42" s="1"/>
  <c r="R648" i="42" s="1"/>
  <c r="G649" i="42"/>
  <c r="I649" i="42" s="1"/>
  <c r="K649" i="42" s="1"/>
  <c r="G650" i="42"/>
  <c r="I650" i="42" s="1"/>
  <c r="K650" i="42" s="1"/>
  <c r="R650" i="42" s="1"/>
  <c r="G651" i="42"/>
  <c r="I651" i="42" s="1"/>
  <c r="K651" i="42" s="1"/>
  <c r="G652" i="42"/>
  <c r="I652" i="42" s="1"/>
  <c r="K652" i="42" s="1"/>
  <c r="R652" i="42" s="1"/>
  <c r="G653" i="42"/>
  <c r="I653" i="42" s="1"/>
  <c r="K653" i="42" s="1"/>
  <c r="G654" i="42"/>
  <c r="I654" i="42" s="1"/>
  <c r="K654" i="42" s="1"/>
  <c r="R654" i="42" s="1"/>
  <c r="G655" i="42"/>
  <c r="I655" i="42" s="1"/>
  <c r="K655" i="42" s="1"/>
  <c r="G656" i="42"/>
  <c r="I656" i="42" s="1"/>
  <c r="K656" i="42" s="1"/>
  <c r="R656" i="42" s="1"/>
  <c r="G657" i="42"/>
  <c r="I657" i="42" s="1"/>
  <c r="K657" i="42" s="1"/>
  <c r="G658" i="42"/>
  <c r="I658" i="42" s="1"/>
  <c r="K658" i="42" s="1"/>
  <c r="R658" i="42" s="1"/>
  <c r="G659" i="42"/>
  <c r="I659" i="42" s="1"/>
  <c r="K659" i="42" s="1"/>
  <c r="G660" i="42"/>
  <c r="I660" i="42" s="1"/>
  <c r="K660" i="42" s="1"/>
  <c r="R660" i="42" s="1"/>
  <c r="G661" i="42"/>
  <c r="I661" i="42" s="1"/>
  <c r="K661" i="42" s="1"/>
  <c r="G662" i="42"/>
  <c r="I662" i="42" s="1"/>
  <c r="K662" i="42" s="1"/>
  <c r="R662" i="42" s="1"/>
  <c r="G663" i="42"/>
  <c r="I663" i="42" s="1"/>
  <c r="K663" i="42" s="1"/>
  <c r="G664" i="42"/>
  <c r="I664" i="42" s="1"/>
  <c r="K664" i="42" s="1"/>
  <c r="R664" i="42" s="1"/>
  <c r="G665" i="42"/>
  <c r="I665" i="42" s="1"/>
  <c r="K665" i="42" s="1"/>
  <c r="G666" i="42"/>
  <c r="I666" i="42" s="1"/>
  <c r="K666" i="42" s="1"/>
  <c r="R666" i="42" s="1"/>
  <c r="G667" i="42"/>
  <c r="I667" i="42" s="1"/>
  <c r="K667" i="42" s="1"/>
  <c r="G668" i="42"/>
  <c r="I668" i="42" s="1"/>
  <c r="K668" i="42" s="1"/>
  <c r="R668" i="42" s="1"/>
  <c r="G669" i="42"/>
  <c r="I669" i="42" s="1"/>
  <c r="K669" i="42" s="1"/>
  <c r="G670" i="42"/>
  <c r="I670" i="42" s="1"/>
  <c r="K670" i="42" s="1"/>
  <c r="R670" i="42" s="1"/>
  <c r="G671" i="42"/>
  <c r="I671" i="42" s="1"/>
  <c r="K671" i="42" s="1"/>
  <c r="G672" i="42"/>
  <c r="I672" i="42" s="1"/>
  <c r="K672" i="42" s="1"/>
  <c r="R672" i="42" s="1"/>
  <c r="G673" i="42"/>
  <c r="I673" i="42" s="1"/>
  <c r="K673" i="42" s="1"/>
  <c r="G674" i="42"/>
  <c r="I674" i="42" s="1"/>
  <c r="K674" i="42" s="1"/>
  <c r="R674" i="42" s="1"/>
  <c r="G675" i="42"/>
  <c r="I675" i="42" s="1"/>
  <c r="K675" i="42" s="1"/>
  <c r="G676" i="42"/>
  <c r="I676" i="42" s="1"/>
  <c r="K676" i="42" s="1"/>
  <c r="R676" i="42" s="1"/>
  <c r="G677" i="42"/>
  <c r="I677" i="42" s="1"/>
  <c r="K677" i="42" s="1"/>
  <c r="G678" i="42"/>
  <c r="I678" i="42" s="1"/>
  <c r="K678" i="42" s="1"/>
  <c r="R678" i="42" s="1"/>
  <c r="G679" i="42"/>
  <c r="I679" i="42" s="1"/>
  <c r="K679" i="42" s="1"/>
  <c r="G680" i="42"/>
  <c r="I680" i="42" s="1"/>
  <c r="K680" i="42" s="1"/>
  <c r="R680" i="42" s="1"/>
  <c r="G681" i="42"/>
  <c r="I681" i="42" s="1"/>
  <c r="K681" i="42" s="1"/>
  <c r="G682" i="42"/>
  <c r="I682" i="42" s="1"/>
  <c r="K682" i="42" s="1"/>
  <c r="R682" i="42" s="1"/>
  <c r="G683" i="42"/>
  <c r="I683" i="42" s="1"/>
  <c r="K683" i="42" s="1"/>
  <c r="G684" i="42"/>
  <c r="I684" i="42" s="1"/>
  <c r="K684" i="42" s="1"/>
  <c r="R684" i="42" s="1"/>
  <c r="G685" i="42"/>
  <c r="I685" i="42" s="1"/>
  <c r="K685" i="42" s="1"/>
  <c r="G686" i="42"/>
  <c r="I686" i="42" s="1"/>
  <c r="K686" i="42" s="1"/>
  <c r="R686" i="42" s="1"/>
  <c r="G687" i="42"/>
  <c r="I687" i="42" s="1"/>
  <c r="K687" i="42" s="1"/>
  <c r="G688" i="42"/>
  <c r="I688" i="42" s="1"/>
  <c r="K688" i="42" s="1"/>
  <c r="R688" i="42" s="1"/>
  <c r="G689" i="42"/>
  <c r="I689" i="42" s="1"/>
  <c r="K689" i="42" s="1"/>
  <c r="G690" i="42"/>
  <c r="I690" i="42" s="1"/>
  <c r="K690" i="42" s="1"/>
  <c r="R690" i="42" s="1"/>
  <c r="G691" i="42"/>
  <c r="I691" i="42" s="1"/>
  <c r="K691" i="42" s="1"/>
  <c r="G692" i="42"/>
  <c r="I692" i="42" s="1"/>
  <c r="K692" i="42" s="1"/>
  <c r="R692" i="42" s="1"/>
  <c r="G693" i="42"/>
  <c r="I693" i="42" s="1"/>
  <c r="K693" i="42" s="1"/>
  <c r="G694" i="42"/>
  <c r="I694" i="42" s="1"/>
  <c r="K694" i="42" s="1"/>
  <c r="R694" i="42" s="1"/>
  <c r="G695" i="42"/>
  <c r="I695" i="42" s="1"/>
  <c r="K695" i="42" s="1"/>
  <c r="G696" i="42"/>
  <c r="I696" i="42" s="1"/>
  <c r="K696" i="42" s="1"/>
  <c r="R696" i="42" s="1"/>
  <c r="G697" i="42"/>
  <c r="I697" i="42" s="1"/>
  <c r="K697" i="42" s="1"/>
  <c r="G698" i="42"/>
  <c r="I698" i="42" s="1"/>
  <c r="K698" i="42" s="1"/>
  <c r="R698" i="42" s="1"/>
  <c r="G699" i="42"/>
  <c r="I699" i="42" s="1"/>
  <c r="K699" i="42" s="1"/>
  <c r="G700" i="42"/>
  <c r="I700" i="42" s="1"/>
  <c r="K700" i="42" s="1"/>
  <c r="R700" i="42" s="1"/>
  <c r="G701" i="42"/>
  <c r="I701" i="42" s="1"/>
  <c r="K701" i="42" s="1"/>
  <c r="G702" i="42"/>
  <c r="I702" i="42" s="1"/>
  <c r="K702" i="42" s="1"/>
  <c r="R702" i="42" s="1"/>
  <c r="G703" i="42"/>
  <c r="I703" i="42" s="1"/>
  <c r="K703" i="42" s="1"/>
  <c r="G704" i="42"/>
  <c r="I704" i="42" s="1"/>
  <c r="K704" i="42" s="1"/>
  <c r="R704" i="42" s="1"/>
  <c r="G705" i="42"/>
  <c r="I705" i="42" s="1"/>
  <c r="K705" i="42" s="1"/>
  <c r="G706" i="42"/>
  <c r="I706" i="42" s="1"/>
  <c r="K706" i="42" s="1"/>
  <c r="R706" i="42" s="1"/>
  <c r="G707" i="42"/>
  <c r="I707" i="42" s="1"/>
  <c r="K707" i="42" s="1"/>
  <c r="G708" i="42"/>
  <c r="I708" i="42" s="1"/>
  <c r="K708" i="42" s="1"/>
  <c r="R708" i="42" s="1"/>
  <c r="G709" i="42"/>
  <c r="I709" i="42" s="1"/>
  <c r="K709" i="42" s="1"/>
  <c r="G710" i="42"/>
  <c r="I710" i="42" s="1"/>
  <c r="K710" i="42" s="1"/>
  <c r="R710" i="42" s="1"/>
  <c r="G711" i="42"/>
  <c r="I711" i="42" s="1"/>
  <c r="K711" i="42" s="1"/>
  <c r="G712" i="42"/>
  <c r="I712" i="42" s="1"/>
  <c r="K712" i="42" s="1"/>
  <c r="R712" i="42" s="1"/>
  <c r="G713" i="42"/>
  <c r="I713" i="42" s="1"/>
  <c r="K713" i="42" s="1"/>
  <c r="G714" i="42"/>
  <c r="I714" i="42" s="1"/>
  <c r="K714" i="42" s="1"/>
  <c r="R714" i="42" s="1"/>
  <c r="G715" i="42"/>
  <c r="I715" i="42" s="1"/>
  <c r="K715" i="42" s="1"/>
  <c r="G716" i="42"/>
  <c r="I716" i="42" s="1"/>
  <c r="K716" i="42" s="1"/>
  <c r="R716" i="42" s="1"/>
  <c r="G717" i="42"/>
  <c r="I717" i="42" s="1"/>
  <c r="K717" i="42" s="1"/>
  <c r="G718" i="42"/>
  <c r="I718" i="42" s="1"/>
  <c r="K718" i="42" s="1"/>
  <c r="R718" i="42" s="1"/>
  <c r="G719" i="42"/>
  <c r="I719" i="42" s="1"/>
  <c r="K719" i="42" s="1"/>
  <c r="G720" i="42"/>
  <c r="I720" i="42" s="1"/>
  <c r="K720" i="42" s="1"/>
  <c r="R720" i="42" s="1"/>
  <c r="G721" i="42"/>
  <c r="I721" i="42" s="1"/>
  <c r="K721" i="42" s="1"/>
  <c r="G722" i="42"/>
  <c r="I722" i="42" s="1"/>
  <c r="K722" i="42" s="1"/>
  <c r="R722" i="42" s="1"/>
  <c r="G723" i="42"/>
  <c r="I723" i="42" s="1"/>
  <c r="K723" i="42" s="1"/>
  <c r="G724" i="42"/>
  <c r="I724" i="42" s="1"/>
  <c r="K724" i="42" s="1"/>
  <c r="R724" i="42" s="1"/>
  <c r="G725" i="42"/>
  <c r="I725" i="42" s="1"/>
  <c r="K725" i="42" s="1"/>
  <c r="G726" i="42"/>
  <c r="I726" i="42" s="1"/>
  <c r="K726" i="42" s="1"/>
  <c r="R726" i="42" s="1"/>
  <c r="G727" i="42"/>
  <c r="I727" i="42" s="1"/>
  <c r="K727" i="42" s="1"/>
  <c r="G728" i="42"/>
  <c r="I728" i="42" s="1"/>
  <c r="K728" i="42" s="1"/>
  <c r="R728" i="42" s="1"/>
  <c r="G729" i="42"/>
  <c r="I729" i="42" s="1"/>
  <c r="K729" i="42" s="1"/>
  <c r="G730" i="42"/>
  <c r="I730" i="42" s="1"/>
  <c r="K730" i="42" s="1"/>
  <c r="R730" i="42" s="1"/>
  <c r="G731" i="42"/>
  <c r="I731" i="42" s="1"/>
  <c r="K731" i="42" s="1"/>
  <c r="G732" i="42"/>
  <c r="I732" i="42" s="1"/>
  <c r="K732" i="42" s="1"/>
  <c r="R732" i="42" s="1"/>
  <c r="G733" i="42"/>
  <c r="I733" i="42" s="1"/>
  <c r="K733" i="42" s="1"/>
  <c r="G734" i="42"/>
  <c r="I734" i="42" s="1"/>
  <c r="K734" i="42" s="1"/>
  <c r="R734" i="42" s="1"/>
  <c r="G735" i="42"/>
  <c r="I735" i="42" s="1"/>
  <c r="K735" i="42" s="1"/>
  <c r="G736" i="42"/>
  <c r="I736" i="42" s="1"/>
  <c r="K736" i="42" s="1"/>
  <c r="R736" i="42" s="1"/>
  <c r="G737" i="42"/>
  <c r="I737" i="42" s="1"/>
  <c r="K737" i="42" s="1"/>
  <c r="G738" i="42"/>
  <c r="I738" i="42" s="1"/>
  <c r="K738" i="42" s="1"/>
  <c r="R738" i="42" s="1"/>
  <c r="G739" i="42"/>
  <c r="I739" i="42" s="1"/>
  <c r="K739" i="42" s="1"/>
  <c r="G740" i="42"/>
  <c r="I740" i="42" s="1"/>
  <c r="K740" i="42" s="1"/>
  <c r="R740" i="42" s="1"/>
  <c r="G741" i="42"/>
  <c r="I741" i="42" s="1"/>
  <c r="K741" i="42" s="1"/>
  <c r="G742" i="42"/>
  <c r="I742" i="42" s="1"/>
  <c r="K742" i="42" s="1"/>
  <c r="R742" i="42" s="1"/>
  <c r="G743" i="42"/>
  <c r="I743" i="42" s="1"/>
  <c r="K743" i="42" s="1"/>
  <c r="G744" i="42"/>
  <c r="I744" i="42" s="1"/>
  <c r="K744" i="42" s="1"/>
  <c r="R744" i="42" s="1"/>
  <c r="G745" i="42"/>
  <c r="I745" i="42" s="1"/>
  <c r="K745" i="42" s="1"/>
  <c r="G746" i="42"/>
  <c r="I746" i="42" s="1"/>
  <c r="K746" i="42" s="1"/>
  <c r="R746" i="42" s="1"/>
  <c r="G747" i="42"/>
  <c r="I747" i="42" s="1"/>
  <c r="K747" i="42" s="1"/>
  <c r="G748" i="42"/>
  <c r="I748" i="42" s="1"/>
  <c r="K748" i="42" s="1"/>
  <c r="R748" i="42" s="1"/>
  <c r="G749" i="42"/>
  <c r="I749" i="42" s="1"/>
  <c r="K749" i="42" s="1"/>
  <c r="G750" i="42"/>
  <c r="I750" i="42" s="1"/>
  <c r="K750" i="42" s="1"/>
  <c r="R750" i="42" s="1"/>
  <c r="G751" i="42"/>
  <c r="I751" i="42" s="1"/>
  <c r="K751" i="42" s="1"/>
  <c r="G752" i="42"/>
  <c r="I752" i="42" s="1"/>
  <c r="K752" i="42" s="1"/>
  <c r="R752" i="42" s="1"/>
  <c r="G753" i="42"/>
  <c r="I753" i="42" s="1"/>
  <c r="K753" i="42" s="1"/>
  <c r="G754" i="42"/>
  <c r="I754" i="42" s="1"/>
  <c r="K754" i="42" s="1"/>
  <c r="R754" i="42" s="1"/>
  <c r="G755" i="42"/>
  <c r="I755" i="42" s="1"/>
  <c r="K755" i="42" s="1"/>
  <c r="G756" i="42"/>
  <c r="I756" i="42" s="1"/>
  <c r="K756" i="42" s="1"/>
  <c r="R756" i="42" s="1"/>
  <c r="G757" i="42"/>
  <c r="I757" i="42" s="1"/>
  <c r="K757" i="42" s="1"/>
  <c r="E4" i="26"/>
  <c r="G4" i="26"/>
  <c r="E5" i="26"/>
  <c r="G5" i="26"/>
  <c r="E6" i="26"/>
  <c r="G6" i="26"/>
  <c r="E7" i="26"/>
  <c r="G7" i="26"/>
  <c r="E8" i="26"/>
  <c r="G8" i="26"/>
  <c r="E9" i="26"/>
  <c r="G9" i="26"/>
  <c r="E10" i="26"/>
  <c r="G10" i="26"/>
  <c r="E11" i="26"/>
  <c r="G11" i="26"/>
  <c r="E12" i="26"/>
  <c r="G12" i="26"/>
  <c r="E13" i="26"/>
  <c r="G13" i="26"/>
  <c r="E14" i="26"/>
  <c r="G14" i="26"/>
  <c r="E15" i="26"/>
  <c r="G15" i="26"/>
  <c r="E16" i="26"/>
  <c r="G16" i="26"/>
  <c r="E17" i="26"/>
  <c r="G17" i="26"/>
  <c r="E18" i="26"/>
  <c r="G18" i="26"/>
  <c r="E19" i="26"/>
  <c r="G19" i="26"/>
  <c r="E20" i="26"/>
  <c r="G20" i="26"/>
  <c r="E21" i="26"/>
  <c r="G21" i="26"/>
  <c r="E22" i="26"/>
  <c r="G22" i="26"/>
  <c r="E23" i="26"/>
  <c r="G23" i="26"/>
  <c r="E24" i="26"/>
  <c r="G24" i="26"/>
  <c r="E25" i="26"/>
  <c r="G25" i="26"/>
  <c r="E26" i="26"/>
  <c r="G26" i="26"/>
  <c r="E27" i="26"/>
  <c r="G27" i="26"/>
  <c r="E28" i="26"/>
  <c r="G28" i="26"/>
  <c r="E29" i="26"/>
  <c r="G29" i="26"/>
  <c r="E30" i="26"/>
  <c r="G30" i="26"/>
  <c r="E31" i="26"/>
  <c r="G31" i="26"/>
  <c r="E32" i="26"/>
  <c r="G32" i="26"/>
  <c r="E33" i="26"/>
  <c r="G33" i="26"/>
  <c r="E34" i="26"/>
  <c r="G34" i="26"/>
  <c r="E35" i="26"/>
  <c r="G35" i="26"/>
  <c r="E36" i="26"/>
  <c r="G36" i="26"/>
  <c r="E37" i="26"/>
  <c r="G37" i="26"/>
  <c r="E38" i="26"/>
  <c r="G38" i="26"/>
  <c r="E39" i="26"/>
  <c r="G39" i="26"/>
  <c r="E40" i="26"/>
  <c r="G40" i="26"/>
  <c r="E41" i="26"/>
  <c r="G41" i="26"/>
  <c r="E42" i="26"/>
  <c r="G42" i="26"/>
  <c r="E43" i="26"/>
  <c r="G43" i="26"/>
  <c r="E44" i="26"/>
  <c r="G44" i="26"/>
  <c r="E45" i="26"/>
  <c r="G45" i="26"/>
  <c r="E46" i="26"/>
  <c r="G46" i="26"/>
  <c r="E47" i="26"/>
  <c r="G47" i="26"/>
  <c r="E48" i="26"/>
  <c r="G48" i="26"/>
  <c r="E49" i="26"/>
  <c r="G49" i="26"/>
  <c r="E50" i="26"/>
  <c r="G50" i="26"/>
  <c r="E51" i="26"/>
  <c r="G51" i="26"/>
  <c r="E52" i="26"/>
  <c r="G52" i="26"/>
  <c r="E53" i="26"/>
  <c r="G53" i="26"/>
  <c r="E54" i="26"/>
  <c r="G54" i="26"/>
  <c r="E55" i="26"/>
  <c r="G55" i="26"/>
  <c r="E56" i="26"/>
  <c r="G56" i="26"/>
  <c r="E57" i="26"/>
  <c r="G57" i="26"/>
  <c r="E58" i="26"/>
  <c r="G58" i="26"/>
  <c r="E59" i="26"/>
  <c r="G59" i="26"/>
  <c r="E60" i="26"/>
  <c r="G60" i="26"/>
  <c r="E61" i="26"/>
  <c r="G61" i="26"/>
  <c r="E62" i="26"/>
  <c r="G62" i="26"/>
  <c r="E63" i="26"/>
  <c r="G63" i="26"/>
  <c r="E64" i="26"/>
  <c r="G64" i="26"/>
  <c r="E65" i="26"/>
  <c r="G65" i="26"/>
  <c r="E66" i="26"/>
  <c r="G66" i="26"/>
  <c r="E67" i="26"/>
  <c r="G67" i="26"/>
  <c r="E68" i="26"/>
  <c r="G68" i="26"/>
  <c r="E69" i="26"/>
  <c r="G69" i="26"/>
  <c r="E70" i="26"/>
  <c r="G70" i="26"/>
  <c r="E71" i="26"/>
  <c r="G71" i="26"/>
  <c r="E72" i="26"/>
  <c r="G72" i="26"/>
  <c r="E73" i="26"/>
  <c r="G73" i="26"/>
  <c r="E74" i="26"/>
  <c r="G74" i="26"/>
  <c r="E75" i="26"/>
  <c r="G75" i="26"/>
  <c r="E76" i="26"/>
  <c r="G76" i="26"/>
  <c r="E77" i="26"/>
  <c r="G77" i="26"/>
  <c r="E78" i="26"/>
  <c r="G78" i="26"/>
  <c r="E79" i="26"/>
  <c r="G79" i="26"/>
  <c r="E80" i="26"/>
  <c r="G80" i="26"/>
  <c r="E81" i="26"/>
  <c r="G81" i="26"/>
  <c r="E82" i="26"/>
  <c r="G82" i="26"/>
  <c r="E83" i="26"/>
  <c r="G83" i="26"/>
  <c r="E84" i="26"/>
  <c r="G84" i="26"/>
  <c r="E85" i="26"/>
  <c r="G85" i="26"/>
  <c r="E86" i="26"/>
  <c r="G86" i="26"/>
  <c r="E87" i="26"/>
  <c r="G87" i="26"/>
  <c r="E88" i="26"/>
  <c r="G88" i="26"/>
  <c r="E89" i="26"/>
  <c r="G89" i="26"/>
  <c r="E90" i="26"/>
  <c r="G90" i="26"/>
  <c r="E91" i="26"/>
  <c r="G91" i="26"/>
  <c r="E92" i="26"/>
  <c r="G92" i="26"/>
  <c r="E93" i="26"/>
  <c r="G93" i="26"/>
  <c r="E94" i="26"/>
  <c r="G94" i="26"/>
  <c r="E95" i="26"/>
  <c r="G95" i="26"/>
  <c r="E96" i="26"/>
  <c r="G96" i="26"/>
  <c r="E97" i="26"/>
  <c r="G97" i="26"/>
  <c r="E98" i="26"/>
  <c r="G98" i="26"/>
  <c r="E99" i="26"/>
  <c r="G99" i="26"/>
  <c r="E100" i="26"/>
  <c r="G100" i="26"/>
  <c r="E101" i="26"/>
  <c r="G101" i="26"/>
  <c r="E102" i="26"/>
  <c r="G102" i="26"/>
  <c r="E103" i="26"/>
  <c r="G103" i="26"/>
  <c r="E104" i="26"/>
  <c r="G104" i="26"/>
  <c r="E105" i="26"/>
  <c r="G105" i="26"/>
  <c r="E106" i="26"/>
  <c r="G106" i="26"/>
  <c r="E107" i="26"/>
  <c r="G107" i="26"/>
  <c r="E108" i="26"/>
  <c r="G108" i="26"/>
  <c r="E109" i="26"/>
  <c r="G109" i="26"/>
  <c r="E110" i="26"/>
  <c r="G110" i="26"/>
  <c r="E111" i="26"/>
  <c r="G111" i="26"/>
  <c r="E112" i="26"/>
  <c r="G112" i="26"/>
  <c r="E113" i="26"/>
  <c r="G113" i="26"/>
  <c r="E114" i="26"/>
  <c r="G114" i="26"/>
  <c r="E115" i="26"/>
  <c r="G115" i="26"/>
  <c r="E116" i="26"/>
  <c r="G116" i="26"/>
  <c r="E117" i="26"/>
  <c r="G117" i="26"/>
  <c r="E118" i="26"/>
  <c r="G118" i="26"/>
  <c r="E119" i="26"/>
  <c r="G119" i="26"/>
  <c r="E120" i="26"/>
  <c r="G120" i="26"/>
  <c r="E121" i="26"/>
  <c r="G121" i="26"/>
  <c r="E122" i="26"/>
  <c r="G122" i="26"/>
  <c r="E123" i="26"/>
  <c r="G123" i="26"/>
  <c r="E124" i="26"/>
  <c r="G124" i="26"/>
  <c r="E125" i="26"/>
  <c r="G125" i="26"/>
  <c r="E126" i="26"/>
  <c r="G126" i="26"/>
  <c r="E127" i="26"/>
  <c r="G127" i="26"/>
  <c r="E128" i="26"/>
  <c r="G128" i="26"/>
  <c r="E129" i="26"/>
  <c r="G129" i="26"/>
  <c r="E130" i="26"/>
  <c r="G130" i="26"/>
  <c r="E131" i="26"/>
  <c r="G131" i="26"/>
  <c r="E132" i="26"/>
  <c r="G132" i="26"/>
  <c r="E133" i="26"/>
  <c r="G133" i="26"/>
  <c r="E134" i="26"/>
  <c r="G134" i="26"/>
  <c r="E135" i="26"/>
  <c r="G135" i="26"/>
  <c r="E136" i="26"/>
  <c r="G136" i="26"/>
  <c r="E137" i="26"/>
  <c r="G137" i="26"/>
  <c r="E138" i="26"/>
  <c r="G138" i="26"/>
  <c r="E139" i="26"/>
  <c r="G139" i="26"/>
  <c r="E140" i="26"/>
  <c r="G140" i="26"/>
  <c r="E141" i="26"/>
  <c r="G141" i="26"/>
  <c r="E142" i="26"/>
  <c r="G142" i="26"/>
  <c r="E143" i="26"/>
  <c r="G143" i="26"/>
  <c r="E144" i="26"/>
  <c r="G144" i="26"/>
  <c r="E145" i="26"/>
  <c r="G145" i="26"/>
  <c r="E146" i="26"/>
  <c r="G146" i="26"/>
  <c r="E147" i="26"/>
  <c r="G147" i="26"/>
  <c r="E148" i="26"/>
  <c r="G148" i="26"/>
  <c r="E149" i="26"/>
  <c r="G149" i="26"/>
  <c r="E150" i="26"/>
  <c r="G150" i="26"/>
  <c r="E151" i="26"/>
  <c r="G151" i="26"/>
  <c r="E152" i="26"/>
  <c r="G152" i="26"/>
  <c r="E153" i="26"/>
  <c r="G153" i="26"/>
  <c r="E154" i="26"/>
  <c r="G154" i="26"/>
  <c r="E155" i="26"/>
  <c r="G155" i="26"/>
  <c r="C155" i="26"/>
  <c r="R520" i="42" l="1"/>
  <c r="R518" i="42"/>
  <c r="R516" i="42"/>
  <c r="R514" i="42"/>
  <c r="R512" i="42"/>
  <c r="R510" i="42"/>
  <c r="R508" i="42"/>
  <c r="R506" i="42"/>
  <c r="R504" i="42"/>
  <c r="R502" i="42"/>
  <c r="R500" i="42"/>
  <c r="R498" i="42"/>
  <c r="R496" i="42"/>
  <c r="R494" i="42"/>
  <c r="R492" i="42"/>
  <c r="R490" i="42"/>
  <c r="R488" i="42"/>
  <c r="R486" i="42"/>
  <c r="R484" i="42"/>
  <c r="R482" i="42"/>
  <c r="R480" i="42"/>
  <c r="R478" i="42"/>
  <c r="R476" i="42"/>
  <c r="R474" i="42"/>
  <c r="R472" i="42"/>
  <c r="R470" i="42"/>
  <c r="R468" i="42"/>
  <c r="R466" i="42"/>
  <c r="R464" i="42"/>
  <c r="R462" i="42"/>
  <c r="R460" i="42"/>
  <c r="R458" i="42"/>
  <c r="R456" i="42"/>
  <c r="R454" i="42"/>
  <c r="R452" i="42"/>
  <c r="R450" i="42"/>
  <c r="R448" i="42"/>
  <c r="R446" i="42"/>
  <c r="R444" i="42"/>
  <c r="R442" i="42"/>
  <c r="R440" i="42"/>
  <c r="R438" i="42"/>
  <c r="R436" i="42"/>
  <c r="R434" i="42"/>
  <c r="R432" i="42"/>
  <c r="R430" i="42"/>
  <c r="R428" i="42"/>
  <c r="R426" i="42"/>
  <c r="R424" i="42"/>
  <c r="R422" i="42"/>
  <c r="R420" i="42"/>
  <c r="R418" i="42"/>
  <c r="R416" i="42"/>
  <c r="R414" i="42"/>
  <c r="R412" i="42"/>
  <c r="R410" i="42"/>
  <c r="R408" i="42"/>
  <c r="R406" i="42"/>
  <c r="R404" i="42"/>
  <c r="R402" i="42"/>
  <c r="R400" i="42"/>
  <c r="R398" i="42"/>
  <c r="R396" i="42"/>
  <c r="R394" i="42"/>
  <c r="R392" i="42"/>
  <c r="R390" i="42"/>
  <c r="R388" i="42"/>
  <c r="R386" i="42"/>
  <c r="R384" i="42"/>
  <c r="R382" i="42"/>
  <c r="R380" i="42"/>
  <c r="R378" i="42"/>
  <c r="R376" i="42"/>
  <c r="R374" i="42"/>
  <c r="R372" i="42"/>
  <c r="R370" i="42"/>
  <c r="R368" i="42"/>
  <c r="R366" i="42"/>
  <c r="R364" i="42"/>
  <c r="R362" i="42"/>
  <c r="R360" i="42"/>
  <c r="R358" i="42"/>
  <c r="R356" i="42"/>
  <c r="R354" i="42"/>
  <c r="R352" i="42"/>
  <c r="R350" i="42"/>
  <c r="R348" i="42"/>
  <c r="R346" i="42"/>
  <c r="R344" i="42"/>
  <c r="R342" i="42"/>
  <c r="R340" i="42"/>
  <c r="R338" i="42"/>
  <c r="R336" i="42"/>
  <c r="R334" i="42"/>
  <c r="R332" i="42"/>
  <c r="R330" i="42"/>
  <c r="R328" i="42"/>
  <c r="R326" i="42"/>
  <c r="R324" i="42"/>
  <c r="R322" i="42"/>
  <c r="R320" i="42"/>
  <c r="R318" i="42"/>
  <c r="R316" i="42"/>
  <c r="R314" i="42"/>
  <c r="R312" i="42"/>
  <c r="R310" i="42"/>
  <c r="R308" i="42"/>
  <c r="R306" i="42"/>
  <c r="R304" i="42"/>
  <c r="R302" i="42"/>
  <c r="R300" i="42"/>
  <c r="R298" i="42"/>
  <c r="R296" i="42"/>
  <c r="R294" i="42"/>
  <c r="R292" i="42"/>
  <c r="R290" i="42"/>
  <c r="R288" i="42"/>
  <c r="R286" i="42"/>
  <c r="R284" i="42"/>
  <c r="R282" i="42"/>
  <c r="R280" i="42"/>
  <c r="R278" i="42"/>
  <c r="R276" i="42"/>
  <c r="R274" i="42"/>
  <c r="R272" i="42"/>
  <c r="R270" i="42"/>
  <c r="R268" i="42"/>
  <c r="R266" i="42"/>
  <c r="R264" i="42"/>
  <c r="R262" i="42"/>
  <c r="R260" i="42"/>
  <c r="R258" i="42"/>
  <c r="R256" i="42"/>
  <c r="R254" i="42"/>
  <c r="R252" i="42"/>
  <c r="R250" i="42"/>
  <c r="R248" i="42"/>
  <c r="R246" i="42"/>
  <c r="R244" i="42"/>
  <c r="R242" i="42"/>
  <c r="R240" i="42"/>
  <c r="R238" i="42"/>
  <c r="R236" i="42"/>
  <c r="R234" i="42"/>
  <c r="R232" i="42"/>
  <c r="R230" i="42"/>
  <c r="R228" i="42"/>
  <c r="R226" i="42"/>
  <c r="R224" i="42"/>
  <c r="R222" i="42"/>
  <c r="R220" i="42"/>
  <c r="R218" i="42"/>
  <c r="R216" i="42"/>
  <c r="R214" i="42"/>
  <c r="R212" i="42"/>
  <c r="R210" i="42"/>
  <c r="R208" i="42"/>
  <c r="R206" i="42"/>
  <c r="R204" i="42"/>
  <c r="R202" i="42"/>
  <c r="R200" i="42"/>
  <c r="R198" i="42"/>
  <c r="R196" i="42"/>
  <c r="R194" i="42"/>
  <c r="R192" i="42"/>
  <c r="R190" i="42"/>
  <c r="R188" i="42"/>
  <c r="R186" i="42"/>
  <c r="R184" i="42"/>
  <c r="R182" i="42"/>
  <c r="R757" i="42"/>
  <c r="R755" i="42"/>
  <c r="R753" i="42"/>
  <c r="R751" i="42"/>
  <c r="R749" i="42"/>
  <c r="R747" i="42"/>
  <c r="R745" i="42"/>
  <c r="R743" i="42"/>
  <c r="R741" i="42"/>
  <c r="R739" i="42"/>
  <c r="R737" i="42"/>
  <c r="R735" i="42"/>
  <c r="R733" i="42"/>
  <c r="R731" i="42"/>
  <c r="R729" i="42"/>
  <c r="R727" i="42"/>
  <c r="R725" i="42"/>
  <c r="R723" i="42"/>
  <c r="R721" i="42"/>
  <c r="R719" i="42"/>
  <c r="R717" i="42"/>
  <c r="R715" i="42"/>
  <c r="R713" i="42"/>
  <c r="R711" i="42"/>
  <c r="R709" i="42"/>
  <c r="R707" i="42"/>
  <c r="R705" i="42"/>
  <c r="R703" i="42"/>
  <c r="R701" i="42"/>
  <c r="R699" i="42"/>
  <c r="R697" i="42"/>
  <c r="R695" i="42"/>
  <c r="R693" i="42"/>
  <c r="R691" i="42"/>
  <c r="R689" i="42"/>
  <c r="R687" i="42"/>
  <c r="R685" i="42"/>
  <c r="R683" i="42"/>
  <c r="R681" i="42"/>
  <c r="R679" i="42"/>
  <c r="R677" i="42"/>
  <c r="R675" i="42"/>
  <c r="R673" i="42"/>
  <c r="R671" i="42"/>
  <c r="R669" i="42"/>
  <c r="R667" i="42"/>
  <c r="R665" i="42"/>
  <c r="R663" i="42"/>
  <c r="R661" i="42"/>
  <c r="R659" i="42"/>
  <c r="R657" i="42"/>
  <c r="R655" i="42"/>
  <c r="R653" i="42"/>
  <c r="R651" i="42"/>
  <c r="R649" i="42"/>
  <c r="R647" i="42"/>
  <c r="R645" i="42"/>
  <c r="R643" i="42"/>
  <c r="R641" i="42"/>
  <c r="R639" i="42"/>
  <c r="R637" i="42"/>
  <c r="R635" i="42"/>
  <c r="R633" i="42"/>
  <c r="R631" i="42"/>
  <c r="R629" i="42"/>
  <c r="R627" i="42"/>
  <c r="R625" i="42"/>
  <c r="R623" i="42"/>
  <c r="R621" i="42"/>
  <c r="R619" i="42"/>
  <c r="R617" i="42"/>
  <c r="R615" i="42"/>
  <c r="R613" i="42"/>
  <c r="R611" i="42"/>
  <c r="R609" i="42"/>
  <c r="R607" i="42"/>
  <c r="R605" i="42"/>
  <c r="R603" i="42"/>
  <c r="R601" i="42"/>
  <c r="R599" i="42"/>
  <c r="R597" i="42"/>
  <c r="R595" i="42"/>
  <c r="R593" i="42"/>
  <c r="R591" i="42"/>
  <c r="R589" i="42"/>
  <c r="R587" i="42"/>
  <c r="R585" i="42"/>
  <c r="R583" i="42"/>
  <c r="R581" i="42"/>
  <c r="R579" i="42"/>
  <c r="R577" i="42"/>
  <c r="R575" i="42"/>
  <c r="R573" i="42"/>
  <c r="R571" i="42"/>
  <c r="R569" i="42"/>
  <c r="R567" i="42"/>
  <c r="R565" i="42"/>
  <c r="R563" i="42"/>
  <c r="R561" i="42"/>
  <c r="R559" i="42"/>
  <c r="R557" i="42"/>
  <c r="R555" i="42"/>
  <c r="R553" i="42"/>
  <c r="R551" i="42"/>
  <c r="R549" i="42"/>
  <c r="R547" i="42"/>
  <c r="R545" i="42"/>
  <c r="R543" i="42"/>
  <c r="R541" i="42"/>
  <c r="R539" i="42"/>
  <c r="R537" i="42"/>
  <c r="R535" i="42"/>
  <c r="R533" i="42"/>
  <c r="R531" i="42"/>
  <c r="R529" i="42"/>
  <c r="R527" i="42"/>
  <c r="R525" i="42"/>
  <c r="R523" i="42"/>
  <c r="R521" i="42"/>
  <c r="R519" i="42"/>
  <c r="R517" i="42"/>
  <c r="R515" i="42"/>
  <c r="R513" i="42"/>
  <c r="R511" i="42"/>
  <c r="R509" i="42"/>
  <c r="R507" i="42"/>
  <c r="R505" i="42"/>
  <c r="R503" i="42"/>
  <c r="R501" i="42"/>
  <c r="R499" i="42"/>
  <c r="R497" i="42"/>
  <c r="R495" i="42"/>
  <c r="R493" i="42"/>
  <c r="R491" i="42"/>
  <c r="R489" i="42"/>
  <c r="R487" i="42"/>
  <c r="R485" i="42"/>
  <c r="R483" i="42"/>
  <c r="R481" i="42"/>
  <c r="R479" i="42"/>
  <c r="R477" i="42"/>
  <c r="R475" i="42"/>
  <c r="R473" i="42"/>
  <c r="R471" i="42"/>
  <c r="R469" i="42"/>
  <c r="R467" i="42"/>
  <c r="R465" i="42"/>
  <c r="R463" i="42"/>
  <c r="R461" i="42"/>
  <c r="R459" i="42"/>
  <c r="R457" i="42"/>
  <c r="R455" i="42"/>
  <c r="R453" i="42"/>
  <c r="R451" i="42"/>
  <c r="R449" i="42"/>
  <c r="R447" i="42"/>
  <c r="R445" i="42"/>
  <c r="R443" i="42"/>
  <c r="R441" i="42"/>
  <c r="R439" i="42"/>
  <c r="R437" i="42"/>
  <c r="R435" i="42"/>
  <c r="R433" i="42"/>
  <c r="R431" i="42"/>
  <c r="R429" i="42"/>
  <c r="R427" i="42"/>
  <c r="R425" i="42"/>
  <c r="R423" i="42"/>
  <c r="R421" i="42"/>
  <c r="R419" i="42"/>
  <c r="R417" i="42"/>
  <c r="R415" i="42"/>
  <c r="R413" i="42"/>
  <c r="R411" i="42"/>
  <c r="R409" i="42"/>
  <c r="R407" i="42"/>
  <c r="R405" i="42"/>
  <c r="R403" i="42"/>
  <c r="R401" i="42"/>
  <c r="R399" i="42"/>
  <c r="R397" i="42"/>
  <c r="R395" i="42"/>
  <c r="R393" i="42"/>
  <c r="R391" i="42"/>
  <c r="R389" i="42"/>
  <c r="R387" i="42"/>
  <c r="R385" i="42"/>
  <c r="R383" i="42"/>
  <c r="R381" i="42"/>
  <c r="R379" i="42"/>
  <c r="R377" i="42"/>
  <c r="R375" i="42"/>
  <c r="R373" i="42"/>
  <c r="R371" i="42"/>
  <c r="R369" i="42"/>
  <c r="R367" i="42"/>
  <c r="R365" i="42"/>
  <c r="R363" i="42"/>
  <c r="R361" i="42"/>
  <c r="R359" i="42"/>
  <c r="R357" i="42"/>
  <c r="R355" i="42"/>
  <c r="R353" i="42"/>
  <c r="R351" i="42"/>
  <c r="R349" i="42"/>
  <c r="R347" i="42"/>
  <c r="R345" i="42"/>
  <c r="R343" i="42"/>
  <c r="R341" i="42"/>
  <c r="R339" i="42"/>
  <c r="R337" i="42"/>
  <c r="R335" i="42"/>
  <c r="R333" i="42"/>
  <c r="R331" i="42"/>
  <c r="R329" i="42"/>
  <c r="R327" i="42"/>
  <c r="R325" i="42"/>
  <c r="R323" i="42"/>
  <c r="R321" i="42"/>
  <c r="R319" i="42"/>
  <c r="R317" i="42"/>
  <c r="R315" i="42"/>
  <c r="R313" i="42"/>
  <c r="R311" i="42"/>
  <c r="R309" i="42"/>
  <c r="R307" i="42"/>
  <c r="R305" i="42"/>
  <c r="R303" i="42"/>
  <c r="R301" i="42"/>
  <c r="R299" i="42"/>
  <c r="R297" i="42"/>
  <c r="R295" i="42"/>
  <c r="R293" i="42"/>
  <c r="R291" i="42"/>
  <c r="R289" i="42"/>
  <c r="R287" i="42"/>
  <c r="R285" i="42"/>
  <c r="R283" i="42"/>
  <c r="R281" i="42"/>
  <c r="R279" i="42"/>
  <c r="R277" i="42"/>
  <c r="R275" i="42"/>
  <c r="R273" i="42"/>
  <c r="R271" i="42"/>
  <c r="R269" i="42"/>
  <c r="R267" i="42"/>
  <c r="R265" i="42"/>
  <c r="R263" i="42"/>
  <c r="R261" i="42"/>
  <c r="R259" i="42"/>
  <c r="R257" i="42"/>
  <c r="R255" i="42"/>
  <c r="R253" i="42"/>
  <c r="R251" i="42"/>
  <c r="R249" i="42"/>
  <c r="R247" i="42"/>
  <c r="R245" i="42"/>
  <c r="R243" i="42"/>
  <c r="R241" i="42"/>
  <c r="R239" i="42"/>
  <c r="R237" i="42"/>
  <c r="R235" i="42"/>
  <c r="R233" i="42"/>
  <c r="R231" i="42"/>
  <c r="R229" i="42"/>
  <c r="R227" i="42"/>
  <c r="R225" i="42"/>
  <c r="R223" i="42"/>
  <c r="R221" i="42"/>
  <c r="R219" i="42"/>
  <c r="R217" i="42"/>
  <c r="R215" i="42"/>
  <c r="R213" i="42"/>
  <c r="R211" i="42"/>
  <c r="R209" i="42"/>
  <c r="R207" i="42"/>
  <c r="R205" i="42"/>
  <c r="R203" i="42"/>
  <c r="R201" i="42"/>
  <c r="R199" i="42"/>
  <c r="R197" i="42"/>
  <c r="R195" i="42"/>
  <c r="R193" i="42"/>
  <c r="R191" i="42"/>
  <c r="R189" i="42"/>
  <c r="R187" i="42"/>
  <c r="R185" i="42"/>
  <c r="R183" i="42"/>
  <c r="R181" i="42"/>
  <c r="R179" i="42"/>
  <c r="R177" i="42"/>
  <c r="R175" i="42"/>
  <c r="R173" i="42"/>
  <c r="R171" i="42"/>
  <c r="R169" i="42"/>
  <c r="R167" i="42"/>
  <c r="R165" i="42"/>
  <c r="R163" i="42"/>
  <c r="R161" i="42"/>
  <c r="R159" i="42"/>
  <c r="R157" i="42"/>
  <c r="R155" i="42"/>
  <c r="R153" i="42"/>
  <c r="R151" i="42"/>
  <c r="R149" i="42"/>
  <c r="R147" i="42"/>
  <c r="R145" i="42"/>
  <c r="R143" i="42"/>
  <c r="R141" i="42"/>
  <c r="R139" i="42"/>
  <c r="R137" i="42"/>
  <c r="R135" i="42"/>
  <c r="R133" i="42"/>
  <c r="R131" i="42"/>
  <c r="R129" i="42"/>
  <c r="R127" i="42"/>
  <c r="R125" i="42"/>
  <c r="R123" i="42"/>
  <c r="R121" i="42"/>
  <c r="R119" i="42"/>
  <c r="R117" i="42"/>
  <c r="R115" i="42"/>
  <c r="R113" i="42"/>
  <c r="R111" i="42"/>
  <c r="R109" i="42"/>
  <c r="R107" i="42"/>
  <c r="R105" i="42"/>
  <c r="R103" i="42"/>
  <c r="R101" i="42"/>
  <c r="R99" i="42"/>
  <c r="R97" i="42"/>
  <c r="R95" i="42"/>
  <c r="R93" i="42"/>
  <c r="R91" i="42"/>
  <c r="R89" i="42"/>
  <c r="R87" i="42"/>
  <c r="R85" i="42"/>
  <c r="R83" i="42"/>
  <c r="R82" i="42"/>
  <c r="R80" i="42"/>
  <c r="R78" i="42"/>
  <c r="R76" i="42"/>
  <c r="R74" i="42"/>
  <c r="R72" i="42"/>
  <c r="R70" i="42"/>
  <c r="R68" i="42"/>
  <c r="R66" i="42"/>
  <c r="R64" i="42"/>
  <c r="R62" i="42"/>
  <c r="R60" i="42"/>
  <c r="R58" i="42"/>
  <c r="R56" i="42"/>
  <c r="R54" i="42"/>
  <c r="R52" i="42"/>
  <c r="R50" i="42"/>
  <c r="R48" i="42"/>
  <c r="R46" i="42"/>
  <c r="R44" i="42"/>
  <c r="R42" i="42"/>
  <c r="R40" i="42"/>
  <c r="R38" i="42"/>
  <c r="R36" i="42"/>
  <c r="R34" i="42"/>
  <c r="R32" i="42"/>
  <c r="R30" i="42"/>
  <c r="R28" i="42"/>
  <c r="R18" i="42"/>
  <c r="R16" i="42"/>
  <c r="R14" i="42"/>
  <c r="R12" i="42"/>
  <c r="R10" i="42"/>
  <c r="R8" i="42"/>
  <c r="R6" i="42"/>
  <c r="R4" i="42"/>
  <c r="R180" i="42"/>
  <c r="R178" i="42"/>
  <c r="R176" i="42"/>
  <c r="R174" i="42"/>
  <c r="R172" i="42"/>
  <c r="R170" i="42"/>
  <c r="R168" i="42"/>
  <c r="R166" i="42"/>
  <c r="R164" i="42"/>
  <c r="R162" i="42"/>
  <c r="R160" i="42"/>
  <c r="R158" i="42"/>
  <c r="R156" i="42"/>
  <c r="R154" i="42"/>
  <c r="R152" i="42"/>
  <c r="R150" i="42"/>
  <c r="R148" i="42"/>
  <c r="R146" i="42"/>
  <c r="R144" i="42"/>
  <c r="R142" i="42"/>
  <c r="R140" i="42"/>
  <c r="R138" i="42"/>
  <c r="R136" i="42"/>
  <c r="R134" i="42"/>
  <c r="R132" i="42"/>
  <c r="R130" i="42"/>
  <c r="R128" i="42"/>
  <c r="R126" i="42"/>
  <c r="R124" i="42"/>
  <c r="R122" i="42"/>
  <c r="R120" i="42"/>
  <c r="R118" i="42"/>
  <c r="R116" i="42"/>
  <c r="R114" i="42"/>
  <c r="R112" i="42"/>
  <c r="R110" i="42"/>
  <c r="R108" i="42"/>
  <c r="R106" i="42"/>
  <c r="R104" i="42"/>
  <c r="R102" i="42"/>
  <c r="R100" i="42"/>
  <c r="R98" i="42"/>
  <c r="R96" i="42"/>
  <c r="R94" i="42"/>
  <c r="R92" i="42"/>
  <c r="R90" i="42"/>
  <c r="R88" i="42"/>
  <c r="R86" i="42"/>
  <c r="R84" i="42"/>
  <c r="R81" i="42"/>
  <c r="R79" i="42"/>
  <c r="R77" i="42"/>
  <c r="R75" i="42"/>
  <c r="R73" i="42"/>
  <c r="R71" i="42"/>
  <c r="R69" i="42"/>
  <c r="R67" i="42"/>
  <c r="R65" i="42"/>
  <c r="R63" i="42"/>
  <c r="R61" i="42"/>
  <c r="R59" i="42"/>
  <c r="R57" i="42"/>
  <c r="R55" i="42"/>
  <c r="R53" i="42"/>
  <c r="R51" i="42"/>
  <c r="R49" i="42"/>
  <c r="R47" i="42"/>
  <c r="R45" i="42"/>
  <c r="R43" i="42"/>
  <c r="R41" i="42"/>
  <c r="R39" i="42"/>
  <c r="R37" i="42"/>
  <c r="R35" i="42"/>
  <c r="R33" i="42"/>
  <c r="R31" i="42"/>
  <c r="R29" i="42"/>
  <c r="R27" i="42"/>
  <c r="R17" i="42"/>
  <c r="R15" i="42"/>
  <c r="R13" i="42"/>
  <c r="R11" i="42"/>
  <c r="R9" i="42"/>
  <c r="R7" i="42"/>
  <c r="R5" i="42"/>
  <c r="H40" i="27" l="1"/>
  <c r="G40" i="27"/>
  <c r="B4" i="39"/>
  <c r="C4" i="39"/>
  <c r="D4" i="39"/>
  <c r="E4" i="39"/>
  <c r="F4" i="39"/>
  <c r="G4" i="39"/>
  <c r="H4" i="39"/>
  <c r="I4" i="39"/>
  <c r="J4" i="39"/>
  <c r="K4" i="39"/>
  <c r="L4" i="39"/>
  <c r="M4" i="39"/>
  <c r="N4" i="39"/>
  <c r="O4" i="39"/>
  <c r="P4" i="39"/>
  <c r="Q4" i="39"/>
  <c r="R4" i="39"/>
  <c r="S4" i="39"/>
  <c r="T4" i="39"/>
  <c r="U4" i="39"/>
  <c r="V4" i="39"/>
  <c r="W4" i="39"/>
  <c r="X4" i="39"/>
  <c r="Y4" i="39"/>
  <c r="Z4" i="39"/>
  <c r="AA4" i="39"/>
  <c r="AB4" i="39"/>
  <c r="AC4" i="39"/>
  <c r="AD4" i="39"/>
  <c r="AE4" i="39"/>
  <c r="AF4" i="39"/>
  <c r="B5" i="39"/>
  <c r="C5" i="39"/>
  <c r="D5" i="39"/>
  <c r="E5" i="39"/>
  <c r="F5" i="39"/>
  <c r="G5" i="39"/>
  <c r="H5" i="39"/>
  <c r="I5" i="39"/>
  <c r="J5" i="39"/>
  <c r="K5" i="39"/>
  <c r="L5" i="39"/>
  <c r="M5" i="39"/>
  <c r="N5" i="39"/>
  <c r="O5" i="39"/>
  <c r="P5" i="39"/>
  <c r="Q5" i="39"/>
  <c r="R5" i="39"/>
  <c r="S5" i="39"/>
  <c r="T5" i="39"/>
  <c r="U5" i="39"/>
  <c r="V5" i="39"/>
  <c r="W5" i="39"/>
  <c r="X5" i="39"/>
  <c r="Y5" i="39"/>
  <c r="Z5" i="39"/>
  <c r="AA5" i="39"/>
  <c r="AB5" i="39"/>
  <c r="AC5" i="39"/>
  <c r="AD5" i="39"/>
  <c r="AE5" i="39"/>
  <c r="AF5" i="39"/>
  <c r="B6" i="39"/>
  <c r="C6" i="39"/>
  <c r="D6" i="39"/>
  <c r="E6" i="39"/>
  <c r="F6" i="39"/>
  <c r="G6" i="39"/>
  <c r="H6" i="39"/>
  <c r="I6" i="39"/>
  <c r="J6" i="39"/>
  <c r="K6" i="39"/>
  <c r="L6" i="39"/>
  <c r="M6" i="39"/>
  <c r="N6" i="39"/>
  <c r="O6" i="39"/>
  <c r="P6" i="39"/>
  <c r="Q6" i="39"/>
  <c r="R6" i="39"/>
  <c r="S6" i="39"/>
  <c r="T6" i="39"/>
  <c r="U6" i="39"/>
  <c r="V6" i="39"/>
  <c r="W6" i="39"/>
  <c r="X6" i="39"/>
  <c r="Y6" i="39"/>
  <c r="Z6" i="39"/>
  <c r="AA6" i="39"/>
  <c r="AB6" i="39"/>
  <c r="AC6" i="39"/>
  <c r="AD6" i="39"/>
  <c r="AE6" i="39"/>
  <c r="AF6" i="39"/>
  <c r="B7" i="39"/>
  <c r="C7" i="39"/>
  <c r="D7" i="39"/>
  <c r="E7" i="39"/>
  <c r="F7" i="39"/>
  <c r="G7" i="39"/>
  <c r="H7" i="39"/>
  <c r="I7" i="39"/>
  <c r="J7" i="39"/>
  <c r="K7" i="39"/>
  <c r="L7" i="39"/>
  <c r="M7" i="39"/>
  <c r="N7" i="39"/>
  <c r="O7" i="39"/>
  <c r="P7" i="39"/>
  <c r="Q7" i="39"/>
  <c r="R7" i="39"/>
  <c r="S7" i="39"/>
  <c r="T7" i="39"/>
  <c r="U7" i="39"/>
  <c r="V7" i="39"/>
  <c r="W7" i="39"/>
  <c r="X7" i="39"/>
  <c r="Y7" i="39"/>
  <c r="Z7" i="39"/>
  <c r="AA7" i="39"/>
  <c r="AB7" i="39"/>
  <c r="AC7" i="39"/>
  <c r="AD7" i="39"/>
  <c r="AE7" i="39"/>
  <c r="AF7" i="39"/>
  <c r="B8" i="39"/>
  <c r="C8" i="39"/>
  <c r="D8" i="39"/>
  <c r="E8" i="39"/>
  <c r="F8" i="39"/>
  <c r="G8" i="39"/>
  <c r="H8" i="39"/>
  <c r="I8" i="39"/>
  <c r="J8" i="39"/>
  <c r="K8" i="39"/>
  <c r="L8" i="39"/>
  <c r="M8" i="39"/>
  <c r="N8" i="39"/>
  <c r="O8" i="39"/>
  <c r="P8" i="39"/>
  <c r="Q8" i="39"/>
  <c r="R8" i="39"/>
  <c r="S8" i="39"/>
  <c r="T8" i="39"/>
  <c r="U8" i="39"/>
  <c r="V8" i="39"/>
  <c r="W8" i="39"/>
  <c r="X8" i="39"/>
  <c r="Y8" i="39"/>
  <c r="Z8" i="39"/>
  <c r="AA8" i="39"/>
  <c r="AB8" i="39"/>
  <c r="AC8" i="39"/>
  <c r="AD8" i="39"/>
  <c r="AE8" i="39"/>
  <c r="AF8" i="39"/>
  <c r="B9" i="39"/>
  <c r="C9" i="39"/>
  <c r="D9" i="39"/>
  <c r="E9" i="39"/>
  <c r="F9" i="39"/>
  <c r="G9" i="39"/>
  <c r="H9" i="39"/>
  <c r="I9" i="39"/>
  <c r="J9" i="39"/>
  <c r="K9" i="39"/>
  <c r="L9" i="39"/>
  <c r="M9" i="39"/>
  <c r="N9" i="39"/>
  <c r="O9" i="39"/>
  <c r="P9" i="39"/>
  <c r="Q9" i="39"/>
  <c r="R9" i="39"/>
  <c r="S9" i="39"/>
  <c r="T9" i="39"/>
  <c r="U9" i="39"/>
  <c r="V9" i="39"/>
  <c r="W9" i="39"/>
  <c r="X9" i="39"/>
  <c r="Y9" i="39"/>
  <c r="Z9" i="39"/>
  <c r="AA9" i="39"/>
  <c r="AB9" i="39"/>
  <c r="AC9" i="39"/>
  <c r="AD9" i="39"/>
  <c r="AE9" i="39"/>
  <c r="AF9" i="39"/>
  <c r="B10" i="39"/>
  <c r="C10" i="39"/>
  <c r="D10" i="39"/>
  <c r="E10" i="39"/>
  <c r="F10" i="39"/>
  <c r="G10" i="39"/>
  <c r="H10" i="39"/>
  <c r="I10" i="39"/>
  <c r="J10" i="39"/>
  <c r="K10" i="39"/>
  <c r="L10" i="39"/>
  <c r="M10" i="39"/>
  <c r="N10" i="39"/>
  <c r="O10" i="39"/>
  <c r="P10" i="39"/>
  <c r="Q10" i="39"/>
  <c r="R10" i="39"/>
  <c r="S10" i="39"/>
  <c r="T10" i="39"/>
  <c r="U10" i="39"/>
  <c r="V10" i="39"/>
  <c r="W10" i="39"/>
  <c r="X10" i="39"/>
  <c r="Y10" i="39"/>
  <c r="Z10" i="39"/>
  <c r="AA10" i="39"/>
  <c r="AB10" i="39"/>
  <c r="AC10" i="39"/>
  <c r="AD10" i="39"/>
  <c r="AE10" i="39"/>
  <c r="AF10" i="39"/>
  <c r="B11" i="39"/>
  <c r="C11" i="39"/>
  <c r="D11" i="39"/>
  <c r="E11" i="39"/>
  <c r="F11" i="39"/>
  <c r="G11" i="39"/>
  <c r="H11" i="39"/>
  <c r="I11" i="39"/>
  <c r="J11" i="39"/>
  <c r="K11" i="39"/>
  <c r="L11" i="39"/>
  <c r="M11" i="39"/>
  <c r="N11" i="39"/>
  <c r="O11" i="39"/>
  <c r="P11" i="39"/>
  <c r="Q11" i="39"/>
  <c r="R11" i="39"/>
  <c r="S11" i="39"/>
  <c r="T11" i="39"/>
  <c r="U11" i="39"/>
  <c r="V11" i="39"/>
  <c r="W11" i="39"/>
  <c r="X11" i="39"/>
  <c r="Y11" i="39"/>
  <c r="Z11" i="39"/>
  <c r="AA11" i="39"/>
  <c r="AB11" i="39"/>
  <c r="AC11" i="39"/>
  <c r="AD11" i="39"/>
  <c r="AE11" i="39"/>
  <c r="AF11" i="39"/>
  <c r="B12" i="39"/>
  <c r="C12" i="39"/>
  <c r="D12" i="39"/>
  <c r="E12" i="39"/>
  <c r="F12" i="39"/>
  <c r="G12" i="39"/>
  <c r="H12" i="39"/>
  <c r="I12" i="39"/>
  <c r="J12" i="39"/>
  <c r="K12" i="39"/>
  <c r="L12" i="39"/>
  <c r="M12" i="39"/>
  <c r="N12" i="39"/>
  <c r="O12" i="39"/>
  <c r="P12" i="39"/>
  <c r="Q12" i="39"/>
  <c r="R12" i="39"/>
  <c r="S12" i="39"/>
  <c r="T12" i="39"/>
  <c r="U12" i="39"/>
  <c r="V12" i="39"/>
  <c r="W12" i="39"/>
  <c r="X12" i="39"/>
  <c r="Y12" i="39"/>
  <c r="Z12" i="39"/>
  <c r="AA12" i="39"/>
  <c r="AB12" i="39"/>
  <c r="AC12" i="39"/>
  <c r="AD12" i="39"/>
  <c r="AE12" i="39"/>
  <c r="AF12" i="39"/>
  <c r="B13" i="39"/>
  <c r="C13" i="39"/>
  <c r="D13" i="39"/>
  <c r="E13" i="39"/>
  <c r="F13" i="39"/>
  <c r="G13" i="39"/>
  <c r="H13" i="39"/>
  <c r="I13" i="39"/>
  <c r="J13" i="39"/>
  <c r="K13" i="39"/>
  <c r="L13" i="39"/>
  <c r="M13" i="39"/>
  <c r="N13" i="39"/>
  <c r="O13" i="39"/>
  <c r="P13" i="39"/>
  <c r="Q13" i="39"/>
  <c r="R13" i="39"/>
  <c r="S13" i="39"/>
  <c r="T13" i="39"/>
  <c r="U13" i="39"/>
  <c r="V13" i="39"/>
  <c r="W13" i="39"/>
  <c r="X13" i="39"/>
  <c r="Y13" i="39"/>
  <c r="Z13" i="39"/>
  <c r="AA13" i="39"/>
  <c r="AB13" i="39"/>
  <c r="AC13" i="39"/>
  <c r="AD13" i="39"/>
  <c r="AE13" i="39"/>
  <c r="AF13" i="39"/>
  <c r="B14" i="39"/>
  <c r="C14" i="39"/>
  <c r="D14" i="39"/>
  <c r="E14" i="39"/>
  <c r="F14" i="39"/>
  <c r="G14" i="39"/>
  <c r="H14" i="39"/>
  <c r="I14" i="39"/>
  <c r="J14" i="39"/>
  <c r="K14" i="39"/>
  <c r="L14" i="39"/>
  <c r="M14" i="39"/>
  <c r="N14" i="39"/>
  <c r="O14" i="39"/>
  <c r="P14" i="39"/>
  <c r="Q14" i="39"/>
  <c r="R14" i="39"/>
  <c r="S14" i="39"/>
  <c r="T14" i="39"/>
  <c r="U14" i="39"/>
  <c r="V14" i="39"/>
  <c r="W14" i="39"/>
  <c r="X14" i="39"/>
  <c r="Y14" i="39"/>
  <c r="Z14" i="39"/>
  <c r="AA14" i="39"/>
  <c r="AB14" i="39"/>
  <c r="AC14" i="39"/>
  <c r="AD14" i="39"/>
  <c r="AE14" i="39"/>
  <c r="AF14" i="39"/>
  <c r="B15" i="39"/>
  <c r="C15" i="39"/>
  <c r="D15" i="39"/>
  <c r="E15" i="39"/>
  <c r="F15" i="39"/>
  <c r="G15" i="39"/>
  <c r="H15" i="39"/>
  <c r="I15" i="39"/>
  <c r="J15" i="39"/>
  <c r="K15" i="39"/>
  <c r="L15" i="39"/>
  <c r="M15" i="39"/>
  <c r="N15" i="39"/>
  <c r="O15" i="39"/>
  <c r="P15" i="39"/>
  <c r="Q15" i="39"/>
  <c r="R15" i="39"/>
  <c r="S15" i="39"/>
  <c r="T15" i="39"/>
  <c r="U15" i="39"/>
  <c r="V15" i="39"/>
  <c r="W15" i="39"/>
  <c r="X15" i="39"/>
  <c r="Y15" i="39"/>
  <c r="Z15" i="39"/>
  <c r="AA15" i="39"/>
  <c r="AB15" i="39"/>
  <c r="AC15" i="39"/>
  <c r="AD15" i="39"/>
  <c r="AE15" i="39"/>
  <c r="AF15" i="39"/>
  <c r="B16" i="39"/>
  <c r="C16" i="39"/>
  <c r="D16" i="39"/>
  <c r="E16" i="39"/>
  <c r="F16" i="39"/>
  <c r="G16" i="39"/>
  <c r="H16" i="39"/>
  <c r="I16" i="39"/>
  <c r="J16" i="39"/>
  <c r="K16" i="39"/>
  <c r="L16" i="39"/>
  <c r="M16" i="39"/>
  <c r="N16" i="39"/>
  <c r="O16" i="39"/>
  <c r="P16" i="39"/>
  <c r="Q16" i="39"/>
  <c r="R16" i="39"/>
  <c r="S16" i="39"/>
  <c r="T16" i="39"/>
  <c r="U16" i="39"/>
  <c r="V16" i="39"/>
  <c r="W16" i="39"/>
  <c r="X16" i="39"/>
  <c r="Y16" i="39"/>
  <c r="Z16" i="39"/>
  <c r="AA16" i="39"/>
  <c r="AB16" i="39"/>
  <c r="AC16" i="39"/>
  <c r="AD16" i="39"/>
  <c r="AE16" i="39"/>
  <c r="AF16" i="39"/>
  <c r="B17" i="39"/>
  <c r="C17" i="39"/>
  <c r="D17" i="39"/>
  <c r="E17" i="39"/>
  <c r="F17" i="39"/>
  <c r="G17" i="39"/>
  <c r="H17" i="39"/>
  <c r="I17" i="39"/>
  <c r="J17" i="39"/>
  <c r="K17" i="39"/>
  <c r="L17" i="39"/>
  <c r="M17" i="39"/>
  <c r="N17" i="39"/>
  <c r="O17" i="39"/>
  <c r="P17" i="39"/>
  <c r="Q17" i="39"/>
  <c r="R17" i="39"/>
  <c r="S17" i="39"/>
  <c r="T17" i="39"/>
  <c r="U17" i="39"/>
  <c r="V17" i="39"/>
  <c r="W17" i="39"/>
  <c r="X17" i="39"/>
  <c r="Y17" i="39"/>
  <c r="Z17" i="39"/>
  <c r="AA17" i="39"/>
  <c r="AB17" i="39"/>
  <c r="AC17" i="39"/>
  <c r="AD17" i="39"/>
  <c r="AE17" i="39"/>
  <c r="AF17" i="39"/>
  <c r="B18" i="39"/>
  <c r="C18" i="39"/>
  <c r="D18" i="39"/>
  <c r="E18" i="39"/>
  <c r="F18" i="39"/>
  <c r="G18" i="39"/>
  <c r="H18" i="39"/>
  <c r="I18" i="39"/>
  <c r="J18" i="39"/>
  <c r="K18" i="39"/>
  <c r="L18" i="39"/>
  <c r="M18" i="39"/>
  <c r="N18" i="39"/>
  <c r="O18" i="39"/>
  <c r="P18" i="39"/>
  <c r="Q18" i="39"/>
  <c r="R18" i="39"/>
  <c r="S18" i="39"/>
  <c r="T18" i="39"/>
  <c r="U18" i="39"/>
  <c r="V18" i="39"/>
  <c r="W18" i="39"/>
  <c r="X18" i="39"/>
  <c r="Y18" i="39"/>
  <c r="Z18" i="39"/>
  <c r="AA18" i="39"/>
  <c r="AB18" i="39"/>
  <c r="AC18" i="39"/>
  <c r="AD18" i="39"/>
  <c r="AE18" i="39"/>
  <c r="AF18" i="39"/>
  <c r="B19" i="39"/>
  <c r="C19" i="39"/>
  <c r="D19" i="39"/>
  <c r="E19" i="39"/>
  <c r="F19" i="39"/>
  <c r="G19" i="39"/>
  <c r="H19" i="39"/>
  <c r="I19" i="39"/>
  <c r="J19" i="39"/>
  <c r="K19" i="39"/>
  <c r="L19" i="39"/>
  <c r="M19" i="39"/>
  <c r="N19" i="39"/>
  <c r="O19" i="39"/>
  <c r="P19" i="39"/>
  <c r="Q19" i="39"/>
  <c r="R19" i="39"/>
  <c r="S19" i="39"/>
  <c r="T19" i="39"/>
  <c r="U19" i="39"/>
  <c r="V19" i="39"/>
  <c r="W19" i="39"/>
  <c r="X19" i="39"/>
  <c r="Y19" i="39"/>
  <c r="Z19" i="39"/>
  <c r="AA19" i="39"/>
  <c r="AB19" i="39"/>
  <c r="AC19" i="39"/>
  <c r="AD19" i="39"/>
  <c r="AE19" i="39"/>
  <c r="AF19" i="39"/>
  <c r="B20" i="39"/>
  <c r="C20" i="39"/>
  <c r="D20" i="39"/>
  <c r="E20" i="39"/>
  <c r="F20" i="39"/>
  <c r="G20" i="39"/>
  <c r="H20" i="39"/>
  <c r="I20" i="39"/>
  <c r="J20" i="39"/>
  <c r="K20" i="39"/>
  <c r="L20" i="39"/>
  <c r="M20" i="39"/>
  <c r="N20" i="39"/>
  <c r="O20" i="39"/>
  <c r="P20" i="39"/>
  <c r="Q20" i="39"/>
  <c r="R20" i="39"/>
  <c r="S20" i="39"/>
  <c r="T20" i="39"/>
  <c r="U20" i="39"/>
  <c r="V20" i="39"/>
  <c r="W20" i="39"/>
  <c r="X20" i="39"/>
  <c r="Y20" i="39"/>
  <c r="Z20" i="39"/>
  <c r="AA20" i="39"/>
  <c r="AB20" i="39"/>
  <c r="AC20" i="39"/>
  <c r="AD20" i="39"/>
  <c r="AE20" i="39"/>
  <c r="AF20" i="39"/>
  <c r="B21" i="39"/>
  <c r="C21" i="39"/>
  <c r="D21" i="39"/>
  <c r="E21" i="39"/>
  <c r="F21" i="39"/>
  <c r="G21" i="39"/>
  <c r="H21" i="39"/>
  <c r="I21" i="39"/>
  <c r="J21" i="39"/>
  <c r="K21" i="39"/>
  <c r="L21" i="39"/>
  <c r="M21" i="39"/>
  <c r="N21" i="39"/>
  <c r="O21" i="39"/>
  <c r="P21" i="39"/>
  <c r="Q21" i="39"/>
  <c r="R21" i="39"/>
  <c r="S21" i="39"/>
  <c r="T21" i="39"/>
  <c r="U21" i="39"/>
  <c r="V21" i="39"/>
  <c r="W21" i="39"/>
  <c r="X21" i="39"/>
  <c r="Y21" i="39"/>
  <c r="Z21" i="39"/>
  <c r="AA21" i="39"/>
  <c r="AB21" i="39"/>
  <c r="AC21" i="39"/>
  <c r="AD21" i="39"/>
  <c r="AE21" i="39"/>
  <c r="AF21" i="39"/>
  <c r="B22" i="39"/>
  <c r="C22" i="39"/>
  <c r="D22" i="39"/>
  <c r="E22" i="39"/>
  <c r="F22" i="39"/>
  <c r="G22" i="39"/>
  <c r="H22" i="39"/>
  <c r="I22" i="39"/>
  <c r="J22" i="39"/>
  <c r="K22" i="39"/>
  <c r="L22" i="39"/>
  <c r="M22" i="39"/>
  <c r="N22" i="39"/>
  <c r="O22" i="39"/>
  <c r="P22" i="39"/>
  <c r="Q22" i="39"/>
  <c r="R22" i="39"/>
  <c r="S22" i="39"/>
  <c r="T22" i="39"/>
  <c r="U22" i="39"/>
  <c r="V22" i="39"/>
  <c r="W22" i="39"/>
  <c r="X22" i="39"/>
  <c r="Y22" i="39"/>
  <c r="Z22" i="39"/>
  <c r="AA22" i="39"/>
  <c r="AB22" i="39"/>
  <c r="AC22" i="39"/>
  <c r="AD22" i="39"/>
  <c r="AE22" i="39"/>
  <c r="AF22" i="39"/>
  <c r="B23" i="39"/>
  <c r="C23" i="39"/>
  <c r="D23" i="39"/>
  <c r="E23" i="39"/>
  <c r="F23" i="39"/>
  <c r="G23" i="39"/>
  <c r="H23" i="39"/>
  <c r="I23" i="39"/>
  <c r="J23" i="39"/>
  <c r="K23" i="39"/>
  <c r="L23" i="39"/>
  <c r="M23" i="39"/>
  <c r="N23" i="39"/>
  <c r="O23" i="39"/>
  <c r="P23" i="39"/>
  <c r="Q23" i="39"/>
  <c r="R23" i="39"/>
  <c r="S23" i="39"/>
  <c r="T23" i="39"/>
  <c r="U23" i="39"/>
  <c r="V23" i="39"/>
  <c r="W23" i="39"/>
  <c r="X23" i="39"/>
  <c r="Y23" i="39"/>
  <c r="Z23" i="39"/>
  <c r="AA23" i="39"/>
  <c r="AB23" i="39"/>
  <c r="AC23" i="39"/>
  <c r="AD23" i="39"/>
  <c r="AE23" i="39"/>
  <c r="AF23" i="39"/>
  <c r="B24" i="39"/>
  <c r="C24" i="39"/>
  <c r="D24" i="39"/>
  <c r="E24" i="39"/>
  <c r="F24" i="39"/>
  <c r="G24" i="39"/>
  <c r="H24" i="39"/>
  <c r="I24" i="39"/>
  <c r="J24" i="39"/>
  <c r="K24" i="39"/>
  <c r="L24" i="39"/>
  <c r="M24" i="39"/>
  <c r="N24" i="39"/>
  <c r="O24" i="39"/>
  <c r="P24" i="39"/>
  <c r="Q24" i="39"/>
  <c r="R24" i="39"/>
  <c r="S24" i="39"/>
  <c r="T24" i="39"/>
  <c r="U24" i="39"/>
  <c r="V24" i="39"/>
  <c r="W24" i="39"/>
  <c r="X24" i="39"/>
  <c r="Y24" i="39"/>
  <c r="Z24" i="39"/>
  <c r="AA24" i="39"/>
  <c r="AB24" i="39"/>
  <c r="AC24" i="39"/>
  <c r="AD24" i="39"/>
  <c r="AE24" i="39"/>
  <c r="AF24" i="39"/>
  <c r="B25" i="39"/>
  <c r="C25" i="39"/>
  <c r="D25" i="39"/>
  <c r="E25" i="39"/>
  <c r="F25" i="39"/>
  <c r="G25" i="39"/>
  <c r="H25" i="39"/>
  <c r="I25" i="39"/>
  <c r="J25" i="39"/>
  <c r="K25" i="39"/>
  <c r="L25" i="39"/>
  <c r="M25" i="39"/>
  <c r="N25" i="39"/>
  <c r="O25" i="39"/>
  <c r="P25" i="39"/>
  <c r="Q25" i="39"/>
  <c r="R25" i="39"/>
  <c r="S25" i="39"/>
  <c r="T25" i="39"/>
  <c r="U25" i="39"/>
  <c r="V25" i="39"/>
  <c r="W25" i="39"/>
  <c r="X25" i="39"/>
  <c r="Y25" i="39"/>
  <c r="Z25" i="39"/>
  <c r="AA25" i="39"/>
  <c r="AB25" i="39"/>
  <c r="AC25" i="39"/>
  <c r="AD25" i="39"/>
  <c r="AE25" i="39"/>
  <c r="AF25" i="39"/>
  <c r="B26" i="39"/>
  <c r="C26" i="39"/>
  <c r="D26" i="39"/>
  <c r="E26" i="39"/>
  <c r="F26" i="39"/>
  <c r="G26" i="39"/>
  <c r="H26" i="39"/>
  <c r="I26" i="39"/>
  <c r="J26" i="39"/>
  <c r="K26" i="39"/>
  <c r="L26" i="39"/>
  <c r="M26" i="39"/>
  <c r="N26" i="39"/>
  <c r="O26" i="39"/>
  <c r="P26" i="39"/>
  <c r="Q26" i="39"/>
  <c r="R26" i="39"/>
  <c r="S26" i="39"/>
  <c r="T26" i="39"/>
  <c r="U26" i="39"/>
  <c r="V26" i="39"/>
  <c r="W26" i="39"/>
  <c r="X26" i="39"/>
  <c r="Y26" i="39"/>
  <c r="Z26" i="39"/>
  <c r="AA26" i="39"/>
  <c r="AB26" i="39"/>
  <c r="AC26" i="39"/>
  <c r="AD26" i="39"/>
  <c r="AE26" i="39"/>
  <c r="AF26" i="39"/>
  <c r="B27" i="39"/>
  <c r="C27" i="39"/>
  <c r="D27" i="39"/>
  <c r="E27" i="39"/>
  <c r="F27" i="39"/>
  <c r="G27" i="39"/>
  <c r="H27" i="39"/>
  <c r="I27" i="39"/>
  <c r="J27" i="39"/>
  <c r="K27" i="39"/>
  <c r="L27" i="39"/>
  <c r="M27" i="39"/>
  <c r="N27" i="39"/>
  <c r="O27" i="39"/>
  <c r="P27" i="39"/>
  <c r="Q27" i="39"/>
  <c r="R27" i="39"/>
  <c r="S27" i="39"/>
  <c r="T27" i="39"/>
  <c r="U27" i="39"/>
  <c r="V27" i="39"/>
  <c r="W27" i="39"/>
  <c r="X27" i="39"/>
  <c r="Y27" i="39"/>
  <c r="Z27" i="39"/>
  <c r="AA27" i="39"/>
  <c r="AB27" i="39"/>
  <c r="AC27" i="39"/>
  <c r="AD27" i="39"/>
  <c r="AE27" i="39"/>
  <c r="AF27" i="39"/>
  <c r="B28" i="39"/>
  <c r="C28" i="39"/>
  <c r="D28" i="39"/>
  <c r="E28" i="39"/>
  <c r="F28" i="39"/>
  <c r="G28" i="39"/>
  <c r="H28" i="39"/>
  <c r="I28" i="39"/>
  <c r="J28" i="39"/>
  <c r="K28" i="39"/>
  <c r="L28" i="39"/>
  <c r="M28" i="39"/>
  <c r="N28" i="39"/>
  <c r="O28" i="39"/>
  <c r="P28" i="39"/>
  <c r="Q28" i="39"/>
  <c r="R28" i="39"/>
  <c r="S28" i="39"/>
  <c r="T28" i="39"/>
  <c r="U28" i="39"/>
  <c r="V28" i="39"/>
  <c r="W28" i="39"/>
  <c r="X28" i="39"/>
  <c r="Y28" i="39"/>
  <c r="Z28" i="39"/>
  <c r="AA28" i="39"/>
  <c r="AB28" i="39"/>
  <c r="AC28" i="39"/>
  <c r="AD28" i="39"/>
  <c r="AE28" i="39"/>
  <c r="AF28" i="39"/>
  <c r="B29" i="39"/>
  <c r="C29" i="39"/>
  <c r="D29" i="39"/>
  <c r="E29" i="39"/>
  <c r="F29" i="39"/>
  <c r="G29" i="39"/>
  <c r="H29" i="39"/>
  <c r="I29" i="39"/>
  <c r="J29" i="39"/>
  <c r="K29" i="39"/>
  <c r="L29" i="39"/>
  <c r="M29" i="39"/>
  <c r="N29" i="39"/>
  <c r="O29" i="39"/>
  <c r="P29" i="39"/>
  <c r="Q29" i="39"/>
  <c r="R29" i="39"/>
  <c r="S29" i="39"/>
  <c r="T29" i="39"/>
  <c r="U29" i="39"/>
  <c r="V29" i="39"/>
  <c r="W29" i="39"/>
  <c r="X29" i="39"/>
  <c r="Y29" i="39"/>
  <c r="Z29" i="39"/>
  <c r="AA29" i="39"/>
  <c r="AB29" i="39"/>
  <c r="AC29" i="39"/>
  <c r="AD29" i="39"/>
  <c r="AE29" i="39"/>
  <c r="AF29" i="39"/>
  <c r="B30" i="39"/>
  <c r="C30" i="39"/>
  <c r="D30" i="39"/>
  <c r="E30" i="39"/>
  <c r="F30" i="39"/>
  <c r="G30" i="39"/>
  <c r="H30" i="39"/>
  <c r="I30" i="39"/>
  <c r="J30" i="39"/>
  <c r="K30" i="39"/>
  <c r="L30" i="39"/>
  <c r="M30" i="39"/>
  <c r="N30" i="39"/>
  <c r="O30" i="39"/>
  <c r="P30" i="39"/>
  <c r="Q30" i="39"/>
  <c r="R30" i="39"/>
  <c r="S30" i="39"/>
  <c r="T30" i="39"/>
  <c r="U30" i="39"/>
  <c r="V30" i="39"/>
  <c r="W30" i="39"/>
  <c r="X30" i="39"/>
  <c r="Y30" i="39"/>
  <c r="Z30" i="39"/>
  <c r="AA30" i="39"/>
  <c r="AB30" i="39"/>
  <c r="AC30" i="39"/>
  <c r="AD30" i="39"/>
  <c r="AE30" i="39"/>
  <c r="AF30" i="39"/>
  <c r="B31" i="39"/>
  <c r="C31" i="39"/>
  <c r="D31" i="39"/>
  <c r="E31" i="39"/>
  <c r="F31" i="39"/>
  <c r="G31" i="39"/>
  <c r="H31" i="39"/>
  <c r="I31" i="39"/>
  <c r="J31" i="39"/>
  <c r="K31" i="39"/>
  <c r="L31" i="39"/>
  <c r="M31" i="39"/>
  <c r="N31" i="39"/>
  <c r="O31" i="39"/>
  <c r="P31" i="39"/>
  <c r="Q31" i="39"/>
  <c r="R31" i="39"/>
  <c r="S31" i="39"/>
  <c r="T31" i="39"/>
  <c r="U31" i="39"/>
  <c r="V31" i="39"/>
  <c r="W31" i="39"/>
  <c r="X31" i="39"/>
  <c r="Y31" i="39"/>
  <c r="Z31" i="39"/>
  <c r="AA31" i="39"/>
  <c r="AB31" i="39"/>
  <c r="AC31" i="39"/>
  <c r="AD31" i="39"/>
  <c r="AE31" i="39"/>
  <c r="AF31" i="39"/>
  <c r="B32" i="39"/>
  <c r="C32" i="39"/>
  <c r="D32" i="39"/>
  <c r="E32" i="39"/>
  <c r="F32" i="39"/>
  <c r="G32" i="39"/>
  <c r="H32" i="39"/>
  <c r="I32" i="39"/>
  <c r="J32" i="39"/>
  <c r="K32" i="39"/>
  <c r="L32" i="39"/>
  <c r="M32" i="39"/>
  <c r="N32" i="39"/>
  <c r="O32" i="39"/>
  <c r="P32" i="39"/>
  <c r="Q32" i="39"/>
  <c r="R32" i="39"/>
  <c r="S32" i="39"/>
  <c r="T32" i="39"/>
  <c r="U32" i="39"/>
  <c r="V32" i="39"/>
  <c r="W32" i="39"/>
  <c r="X32" i="39"/>
  <c r="Y32" i="39"/>
  <c r="Z32" i="39"/>
  <c r="AA32" i="39"/>
  <c r="AB32" i="39"/>
  <c r="AC32" i="39"/>
  <c r="AD32" i="39"/>
  <c r="AE32" i="39"/>
  <c r="AF32" i="39"/>
  <c r="B33" i="39"/>
  <c r="C33" i="39"/>
  <c r="D33" i="39"/>
  <c r="E33" i="39"/>
  <c r="F33" i="39"/>
  <c r="G33" i="39"/>
  <c r="H33" i="39"/>
  <c r="I33" i="39"/>
  <c r="J33" i="39"/>
  <c r="K33" i="39"/>
  <c r="L33" i="39"/>
  <c r="M33" i="39"/>
  <c r="N33" i="39"/>
  <c r="O33" i="39"/>
  <c r="P33" i="39"/>
  <c r="Q33" i="39"/>
  <c r="R33" i="39"/>
  <c r="S33" i="39"/>
  <c r="T33" i="39"/>
  <c r="U33" i="39"/>
  <c r="V33" i="39"/>
  <c r="W33" i="39"/>
  <c r="X33" i="39"/>
  <c r="Y33" i="39"/>
  <c r="Z33" i="39"/>
  <c r="AA33" i="39"/>
  <c r="AB33" i="39"/>
  <c r="AC33" i="39"/>
  <c r="AD33" i="39"/>
  <c r="AE33" i="39"/>
  <c r="AF33" i="39"/>
  <c r="B34" i="39"/>
  <c r="C34" i="39"/>
  <c r="D34" i="39"/>
  <c r="E34" i="39"/>
  <c r="F34" i="39"/>
  <c r="G34" i="39"/>
  <c r="H34" i="39"/>
  <c r="I34" i="39"/>
  <c r="J34" i="39"/>
  <c r="K34" i="39"/>
  <c r="L34" i="39"/>
  <c r="M34" i="39"/>
  <c r="N34" i="39"/>
  <c r="O34" i="39"/>
  <c r="P34" i="39"/>
  <c r="Q34" i="39"/>
  <c r="R34" i="39"/>
  <c r="S34" i="39"/>
  <c r="T34" i="39"/>
  <c r="U34" i="39"/>
  <c r="V34" i="39"/>
  <c r="W34" i="39"/>
  <c r="X34" i="39"/>
  <c r="Y34" i="39"/>
  <c r="Z34" i="39"/>
  <c r="AA34" i="39"/>
  <c r="AB34" i="39"/>
  <c r="AC34" i="39"/>
  <c r="AD34" i="39"/>
  <c r="AE34" i="39"/>
  <c r="AF34" i="39"/>
  <c r="B35" i="39"/>
  <c r="C35" i="39"/>
  <c r="D35" i="39"/>
  <c r="E35" i="39"/>
  <c r="F35" i="39"/>
  <c r="G35" i="39"/>
  <c r="H35" i="39"/>
  <c r="I35" i="39"/>
  <c r="J35" i="39"/>
  <c r="K35" i="39"/>
  <c r="L35" i="39"/>
  <c r="M35" i="39"/>
  <c r="N35" i="39"/>
  <c r="O35" i="39"/>
  <c r="P35" i="39"/>
  <c r="Q35" i="39"/>
  <c r="R35" i="39"/>
  <c r="S35" i="39"/>
  <c r="T35" i="39"/>
  <c r="U35" i="39"/>
  <c r="V35" i="39"/>
  <c r="W35" i="39"/>
  <c r="X35" i="39"/>
  <c r="Y35" i="39"/>
  <c r="Z35" i="39"/>
  <c r="AA35" i="39"/>
  <c r="AB35" i="39"/>
  <c r="AC35" i="39"/>
  <c r="AD35" i="39"/>
  <c r="AE35" i="39"/>
  <c r="AF35" i="39"/>
  <c r="B36" i="39"/>
  <c r="C36" i="39"/>
  <c r="D36" i="39"/>
  <c r="E36" i="39"/>
  <c r="F36" i="39"/>
  <c r="G36" i="39"/>
  <c r="H36" i="39"/>
  <c r="I36" i="39"/>
  <c r="J36" i="39"/>
  <c r="K36" i="39"/>
  <c r="L36" i="39"/>
  <c r="M36" i="39"/>
  <c r="N36" i="39"/>
  <c r="O36" i="39"/>
  <c r="P36" i="39"/>
  <c r="Q36" i="39"/>
  <c r="R36" i="39"/>
  <c r="S36" i="39"/>
  <c r="T36" i="39"/>
  <c r="U36" i="39"/>
  <c r="V36" i="39"/>
  <c r="W36" i="39"/>
  <c r="X36" i="39"/>
  <c r="Y36" i="39"/>
  <c r="Z36" i="39"/>
  <c r="AA36" i="39"/>
  <c r="AB36" i="39"/>
  <c r="AC36" i="39"/>
  <c r="AD36" i="39"/>
  <c r="AE36" i="39"/>
  <c r="AF36" i="39"/>
  <c r="B37" i="39"/>
  <c r="C37" i="39"/>
  <c r="D37" i="39"/>
  <c r="E37" i="39"/>
  <c r="F37" i="39"/>
  <c r="G37" i="39"/>
  <c r="H37" i="39"/>
  <c r="I37" i="39"/>
  <c r="J37" i="39"/>
  <c r="K37" i="39"/>
  <c r="L37" i="39"/>
  <c r="M37" i="39"/>
  <c r="N37" i="39"/>
  <c r="O37" i="39"/>
  <c r="P37" i="39"/>
  <c r="Q37" i="39"/>
  <c r="R37" i="39"/>
  <c r="S37" i="39"/>
  <c r="T37" i="39"/>
  <c r="U37" i="39"/>
  <c r="V37" i="39"/>
  <c r="W37" i="39"/>
  <c r="X37" i="39"/>
  <c r="Y37" i="39"/>
  <c r="Z37" i="39"/>
  <c r="AA37" i="39"/>
  <c r="AB37" i="39"/>
  <c r="AC37" i="39"/>
  <c r="AD37" i="39"/>
  <c r="AE37" i="39"/>
  <c r="AF37" i="39"/>
  <c r="B38" i="39"/>
  <c r="C38" i="39"/>
  <c r="D38" i="39"/>
  <c r="E38" i="39"/>
  <c r="F38" i="39"/>
  <c r="G38" i="39"/>
  <c r="H38" i="39"/>
  <c r="I38" i="39"/>
  <c r="J38" i="39"/>
  <c r="K38" i="39"/>
  <c r="L38" i="39"/>
  <c r="M38" i="39"/>
  <c r="N38" i="39"/>
  <c r="O38" i="39"/>
  <c r="P38" i="39"/>
  <c r="Q38" i="39"/>
  <c r="R38" i="39"/>
  <c r="S38" i="39"/>
  <c r="T38" i="39"/>
  <c r="U38" i="39"/>
  <c r="V38" i="39"/>
  <c r="W38" i="39"/>
  <c r="X38" i="39"/>
  <c r="Y38" i="39"/>
  <c r="Z38" i="39"/>
  <c r="AA38" i="39"/>
  <c r="AB38" i="39"/>
  <c r="AC38" i="39"/>
  <c r="AD38" i="39"/>
  <c r="AE38" i="39"/>
  <c r="AF38" i="39"/>
  <c r="B39" i="39"/>
  <c r="C39" i="39"/>
  <c r="D39" i="39"/>
  <c r="E39" i="39"/>
  <c r="F39" i="39"/>
  <c r="G39" i="39"/>
  <c r="H39" i="39"/>
  <c r="I39" i="39"/>
  <c r="J39" i="39"/>
  <c r="K39" i="39"/>
  <c r="L39" i="39"/>
  <c r="M39" i="39"/>
  <c r="N39" i="39"/>
  <c r="O39" i="39"/>
  <c r="P39" i="39"/>
  <c r="Q39" i="39"/>
  <c r="R39" i="39"/>
  <c r="S39" i="39"/>
  <c r="T39" i="39"/>
  <c r="U39" i="39"/>
  <c r="V39" i="39"/>
  <c r="W39" i="39"/>
  <c r="X39" i="39"/>
  <c r="Y39" i="39"/>
  <c r="Z39" i="39"/>
  <c r="AA39" i="39"/>
  <c r="AB39" i="39"/>
  <c r="AC39" i="39"/>
  <c r="AD39" i="39"/>
  <c r="AE39" i="39"/>
  <c r="AF39" i="39"/>
  <c r="B40" i="39"/>
  <c r="C40" i="39"/>
  <c r="D40" i="39"/>
  <c r="E40" i="39"/>
  <c r="F40" i="39"/>
  <c r="G40" i="39"/>
  <c r="H40" i="39"/>
  <c r="I40" i="39"/>
  <c r="J40" i="39"/>
  <c r="K40" i="39"/>
  <c r="L40" i="39"/>
  <c r="M40" i="39"/>
  <c r="N40" i="39"/>
  <c r="O40" i="39"/>
  <c r="P40" i="39"/>
  <c r="Q40" i="39"/>
  <c r="R40" i="39"/>
  <c r="S40" i="39"/>
  <c r="T40" i="39"/>
  <c r="U40" i="39"/>
  <c r="V40" i="39"/>
  <c r="W40" i="39"/>
  <c r="X40" i="39"/>
  <c r="Y40" i="39"/>
  <c r="Z40" i="39"/>
  <c r="AA40" i="39"/>
  <c r="AB40" i="39"/>
  <c r="AC40" i="39"/>
  <c r="AD40" i="39"/>
  <c r="AE40" i="39"/>
  <c r="AF40" i="39"/>
  <c r="B41" i="39"/>
  <c r="C41" i="39"/>
  <c r="D41" i="39"/>
  <c r="E41" i="39"/>
  <c r="F41" i="39"/>
  <c r="G41" i="39"/>
  <c r="H41" i="39"/>
  <c r="I41" i="39"/>
  <c r="J41" i="39"/>
  <c r="K41" i="39"/>
  <c r="L41" i="39"/>
  <c r="M41" i="39"/>
  <c r="N41" i="39"/>
  <c r="O41" i="39"/>
  <c r="P41" i="39"/>
  <c r="Q41" i="39"/>
  <c r="R41" i="39"/>
  <c r="S41" i="39"/>
  <c r="T41" i="39"/>
  <c r="U41" i="39"/>
  <c r="V41" i="39"/>
  <c r="W41" i="39"/>
  <c r="X41" i="39"/>
  <c r="Y41" i="39"/>
  <c r="Z41" i="39"/>
  <c r="AA41" i="39"/>
  <c r="AB41" i="39"/>
  <c r="AC41" i="39"/>
  <c r="AD41" i="39"/>
  <c r="AE41" i="39"/>
  <c r="AF41" i="39"/>
  <c r="B42" i="39"/>
  <c r="C42" i="39"/>
  <c r="D42" i="39"/>
  <c r="E42" i="39"/>
  <c r="F42" i="39"/>
  <c r="G42" i="39"/>
  <c r="H42" i="39"/>
  <c r="I42" i="39"/>
  <c r="J42" i="39"/>
  <c r="K42" i="39"/>
  <c r="L42" i="39"/>
  <c r="M42" i="39"/>
  <c r="N42" i="39"/>
  <c r="O42" i="39"/>
  <c r="P42" i="39"/>
  <c r="Q42" i="39"/>
  <c r="R42" i="39"/>
  <c r="S42" i="39"/>
  <c r="T42" i="39"/>
  <c r="U42" i="39"/>
  <c r="V42" i="39"/>
  <c r="W42" i="39"/>
  <c r="X42" i="39"/>
  <c r="Y42" i="39"/>
  <c r="Z42" i="39"/>
  <c r="AA42" i="39"/>
  <c r="AB42" i="39"/>
  <c r="AC42" i="39"/>
  <c r="AD42" i="39"/>
  <c r="AE42" i="39"/>
  <c r="AF42" i="39"/>
  <c r="B43" i="39"/>
  <c r="C43" i="39"/>
  <c r="D43" i="39"/>
  <c r="E43" i="39"/>
  <c r="F43" i="39"/>
  <c r="G43" i="39"/>
  <c r="H43" i="39"/>
  <c r="I43" i="39"/>
  <c r="J43" i="39"/>
  <c r="K43" i="39"/>
  <c r="L43" i="39"/>
  <c r="M43" i="39"/>
  <c r="N43" i="39"/>
  <c r="O43" i="39"/>
  <c r="P43" i="39"/>
  <c r="Q43" i="39"/>
  <c r="R43" i="39"/>
  <c r="S43" i="39"/>
  <c r="T43" i="39"/>
  <c r="U43" i="39"/>
  <c r="V43" i="39"/>
  <c r="W43" i="39"/>
  <c r="X43" i="39"/>
  <c r="Y43" i="39"/>
  <c r="Z43" i="39"/>
  <c r="AA43" i="39"/>
  <c r="AB43" i="39"/>
  <c r="AC43" i="39"/>
  <c r="AD43" i="39"/>
  <c r="AE43" i="39"/>
  <c r="AF43" i="39"/>
  <c r="B44" i="39"/>
  <c r="C44" i="39"/>
  <c r="D44" i="39"/>
  <c r="E44" i="39"/>
  <c r="F44" i="39"/>
  <c r="G44" i="39"/>
  <c r="H44" i="39"/>
  <c r="I44" i="39"/>
  <c r="J44" i="39"/>
  <c r="K44" i="39"/>
  <c r="L44" i="39"/>
  <c r="M44" i="39"/>
  <c r="N44" i="39"/>
  <c r="O44" i="39"/>
  <c r="P44" i="39"/>
  <c r="Q44" i="39"/>
  <c r="R44" i="39"/>
  <c r="S44" i="39"/>
  <c r="T44" i="39"/>
  <c r="U44" i="39"/>
  <c r="V44" i="39"/>
  <c r="W44" i="39"/>
  <c r="X44" i="39"/>
  <c r="Y44" i="39"/>
  <c r="Z44" i="39"/>
  <c r="AA44" i="39"/>
  <c r="AB44" i="39"/>
  <c r="AC44" i="39"/>
  <c r="AD44" i="39"/>
  <c r="AE44" i="39"/>
  <c r="AF44" i="39"/>
  <c r="B45" i="39"/>
  <c r="C45" i="39"/>
  <c r="D45" i="39"/>
  <c r="E45" i="39"/>
  <c r="F45" i="39"/>
  <c r="G45" i="39"/>
  <c r="H45" i="39"/>
  <c r="I45" i="39"/>
  <c r="J45" i="39"/>
  <c r="K45" i="39"/>
  <c r="L45" i="39"/>
  <c r="M45" i="39"/>
  <c r="N45" i="39"/>
  <c r="O45" i="39"/>
  <c r="P45" i="39"/>
  <c r="Q45" i="39"/>
  <c r="R45" i="39"/>
  <c r="S45" i="39"/>
  <c r="T45" i="39"/>
  <c r="U45" i="39"/>
  <c r="V45" i="39"/>
  <c r="W45" i="39"/>
  <c r="X45" i="39"/>
  <c r="Y45" i="39"/>
  <c r="Z45" i="39"/>
  <c r="AA45" i="39"/>
  <c r="AB45" i="39"/>
  <c r="AC45" i="39"/>
  <c r="AD45" i="39"/>
  <c r="AE45" i="39"/>
  <c r="AF45" i="39"/>
  <c r="B46" i="39"/>
  <c r="C46" i="39"/>
  <c r="D46" i="39"/>
  <c r="E46" i="39"/>
  <c r="F46" i="39"/>
  <c r="G46" i="39"/>
  <c r="H46" i="39"/>
  <c r="I46" i="39"/>
  <c r="J46" i="39"/>
  <c r="K46" i="39"/>
  <c r="L46" i="39"/>
  <c r="M46" i="39"/>
  <c r="N46" i="39"/>
  <c r="O46" i="39"/>
  <c r="P46" i="39"/>
  <c r="Q46" i="39"/>
  <c r="R46" i="39"/>
  <c r="S46" i="39"/>
  <c r="T46" i="39"/>
  <c r="U46" i="39"/>
  <c r="V46" i="39"/>
  <c r="W46" i="39"/>
  <c r="X46" i="39"/>
  <c r="Y46" i="39"/>
  <c r="Z46" i="39"/>
  <c r="AA46" i="39"/>
  <c r="AB46" i="39"/>
  <c r="AC46" i="39"/>
  <c r="AD46" i="39"/>
  <c r="AE46" i="39"/>
  <c r="AF46" i="39"/>
  <c r="B47" i="39"/>
  <c r="C47" i="39"/>
  <c r="D47" i="39"/>
  <c r="E47" i="39"/>
  <c r="F47" i="39"/>
  <c r="G47" i="39"/>
  <c r="H47" i="39"/>
  <c r="I47" i="39"/>
  <c r="J47" i="39"/>
  <c r="K47" i="39"/>
  <c r="L47" i="39"/>
  <c r="M47" i="39"/>
  <c r="N47" i="39"/>
  <c r="O47" i="39"/>
  <c r="P47" i="39"/>
  <c r="Q47" i="39"/>
  <c r="R47" i="39"/>
  <c r="S47" i="39"/>
  <c r="T47" i="39"/>
  <c r="U47" i="39"/>
  <c r="V47" i="39"/>
  <c r="W47" i="39"/>
  <c r="X47" i="39"/>
  <c r="Y47" i="39"/>
  <c r="Z47" i="39"/>
  <c r="AA47" i="39"/>
  <c r="AB47" i="39"/>
  <c r="AC47" i="39"/>
  <c r="AD47" i="39"/>
  <c r="AE47" i="39"/>
  <c r="AF47" i="39"/>
  <c r="B48" i="39"/>
  <c r="C48" i="39"/>
  <c r="D48" i="39"/>
  <c r="E48" i="39"/>
  <c r="F48" i="39"/>
  <c r="G48" i="39"/>
  <c r="H48" i="39"/>
  <c r="I48" i="39"/>
  <c r="J48" i="39"/>
  <c r="K48" i="39"/>
  <c r="L48" i="39"/>
  <c r="M48" i="39"/>
  <c r="N48" i="39"/>
  <c r="O48" i="39"/>
  <c r="P48" i="39"/>
  <c r="Q48" i="39"/>
  <c r="R48" i="39"/>
  <c r="S48" i="39"/>
  <c r="T48" i="39"/>
  <c r="U48" i="39"/>
  <c r="V48" i="39"/>
  <c r="W48" i="39"/>
  <c r="X48" i="39"/>
  <c r="Y48" i="39"/>
  <c r="Z48" i="39"/>
  <c r="AA48" i="39"/>
  <c r="AB48" i="39"/>
  <c r="AC48" i="39"/>
  <c r="AD48" i="39"/>
  <c r="AE48" i="39"/>
  <c r="AF48" i="39"/>
  <c r="B49" i="39"/>
  <c r="C49" i="39"/>
  <c r="D49" i="39"/>
  <c r="E49" i="39"/>
  <c r="F49" i="39"/>
  <c r="G49" i="39"/>
  <c r="H49" i="39"/>
  <c r="I49" i="39"/>
  <c r="J49" i="39"/>
  <c r="K49" i="39"/>
  <c r="L49" i="39"/>
  <c r="M49" i="39"/>
  <c r="N49" i="39"/>
  <c r="O49" i="39"/>
  <c r="P49" i="39"/>
  <c r="Q49" i="39"/>
  <c r="R49" i="39"/>
  <c r="S49" i="39"/>
  <c r="T49" i="39"/>
  <c r="U49" i="39"/>
  <c r="V49" i="39"/>
  <c r="W49" i="39"/>
  <c r="X49" i="39"/>
  <c r="Y49" i="39"/>
  <c r="Z49" i="39"/>
  <c r="AA49" i="39"/>
  <c r="AB49" i="39"/>
  <c r="AC49" i="39"/>
  <c r="AD49" i="39"/>
  <c r="AE49" i="39"/>
  <c r="AF49" i="39"/>
  <c r="B50" i="39"/>
  <c r="C50" i="39"/>
  <c r="D50" i="39"/>
  <c r="E50" i="39"/>
  <c r="F50" i="39"/>
  <c r="G50" i="39"/>
  <c r="H50" i="39"/>
  <c r="I50" i="39"/>
  <c r="J50" i="39"/>
  <c r="K50" i="39"/>
  <c r="L50" i="39"/>
  <c r="M50" i="39"/>
  <c r="N50" i="39"/>
  <c r="O50" i="39"/>
  <c r="P50" i="39"/>
  <c r="Q50" i="39"/>
  <c r="R50" i="39"/>
  <c r="S50" i="39"/>
  <c r="T50" i="39"/>
  <c r="U50" i="39"/>
  <c r="V50" i="39"/>
  <c r="W50" i="39"/>
  <c r="X50" i="39"/>
  <c r="Y50" i="39"/>
  <c r="Z50" i="39"/>
  <c r="AA50" i="39"/>
  <c r="AB50" i="39"/>
  <c r="AC50" i="39"/>
  <c r="AD50" i="39"/>
  <c r="AE50" i="39"/>
  <c r="AF50" i="39"/>
  <c r="B51" i="39"/>
  <c r="C51" i="39"/>
  <c r="D51" i="39"/>
  <c r="E51" i="39"/>
  <c r="F51" i="39"/>
  <c r="G51" i="39"/>
  <c r="H51" i="39"/>
  <c r="I51" i="39"/>
  <c r="J51" i="39"/>
  <c r="K51" i="39"/>
  <c r="L51" i="39"/>
  <c r="M51" i="39"/>
  <c r="N51" i="39"/>
  <c r="O51" i="39"/>
  <c r="P51" i="39"/>
  <c r="Q51" i="39"/>
  <c r="R51" i="39"/>
  <c r="S51" i="39"/>
  <c r="T51" i="39"/>
  <c r="U51" i="39"/>
  <c r="V51" i="39"/>
  <c r="W51" i="39"/>
  <c r="X51" i="39"/>
  <c r="Y51" i="39"/>
  <c r="Z51" i="39"/>
  <c r="AA51" i="39"/>
  <c r="AB51" i="39"/>
  <c r="AC51" i="39"/>
  <c r="AD51" i="39"/>
  <c r="AE51" i="39"/>
  <c r="AF51" i="39"/>
  <c r="B52" i="39"/>
  <c r="C52" i="39"/>
  <c r="D52" i="39"/>
  <c r="E52" i="39"/>
  <c r="F52" i="39"/>
  <c r="G52" i="39"/>
  <c r="H52" i="39"/>
  <c r="I52" i="39"/>
  <c r="J52" i="39"/>
  <c r="K52" i="39"/>
  <c r="L52" i="39"/>
  <c r="M52" i="39"/>
  <c r="N52" i="39"/>
  <c r="O52" i="39"/>
  <c r="P52" i="39"/>
  <c r="Q52" i="39"/>
  <c r="R52" i="39"/>
  <c r="S52" i="39"/>
  <c r="T52" i="39"/>
  <c r="U52" i="39"/>
  <c r="V52" i="39"/>
  <c r="W52" i="39"/>
  <c r="X52" i="39"/>
  <c r="Y52" i="39"/>
  <c r="Z52" i="39"/>
  <c r="AA52" i="39"/>
  <c r="AB52" i="39"/>
  <c r="AC52" i="39"/>
  <c r="AD52" i="39"/>
  <c r="AE52" i="39"/>
  <c r="AF52" i="39"/>
  <c r="B53" i="39"/>
  <c r="C53" i="39"/>
  <c r="D53" i="39"/>
  <c r="E53" i="39"/>
  <c r="F53" i="39"/>
  <c r="G53" i="39"/>
  <c r="H53" i="39"/>
  <c r="I53" i="39"/>
  <c r="J53" i="39"/>
  <c r="K53" i="39"/>
  <c r="L53" i="39"/>
  <c r="M53" i="39"/>
  <c r="N53" i="39"/>
  <c r="O53" i="39"/>
  <c r="P53" i="39"/>
  <c r="Q53" i="39"/>
  <c r="R53" i="39"/>
  <c r="S53" i="39"/>
  <c r="T53" i="39"/>
  <c r="U53" i="39"/>
  <c r="V53" i="39"/>
  <c r="W53" i="39"/>
  <c r="X53" i="39"/>
  <c r="Y53" i="39"/>
  <c r="Z53" i="39"/>
  <c r="AA53" i="39"/>
  <c r="AB53" i="39"/>
  <c r="AC53" i="39"/>
  <c r="AD53" i="39"/>
  <c r="AE53" i="39"/>
  <c r="AF53" i="39"/>
  <c r="B54" i="39"/>
  <c r="C54" i="39"/>
  <c r="D54" i="39"/>
  <c r="E54" i="39"/>
  <c r="F54" i="39"/>
  <c r="G54" i="39"/>
  <c r="H54" i="39"/>
  <c r="I54" i="39"/>
  <c r="J54" i="39"/>
  <c r="K54" i="39"/>
  <c r="L54" i="39"/>
  <c r="M54" i="39"/>
  <c r="N54" i="39"/>
  <c r="O54" i="39"/>
  <c r="P54" i="39"/>
  <c r="Q54" i="39"/>
  <c r="R54" i="39"/>
  <c r="S54" i="39"/>
  <c r="T54" i="39"/>
  <c r="U54" i="39"/>
  <c r="V54" i="39"/>
  <c r="W54" i="39"/>
  <c r="X54" i="39"/>
  <c r="Y54" i="39"/>
  <c r="Z54" i="39"/>
  <c r="AA54" i="39"/>
  <c r="AB54" i="39"/>
  <c r="AC54" i="39"/>
  <c r="AD54" i="39"/>
  <c r="AE54" i="39"/>
  <c r="AF54" i="39"/>
  <c r="B55" i="39"/>
  <c r="C55" i="39"/>
  <c r="D55" i="39"/>
  <c r="E55" i="39"/>
  <c r="F55" i="39"/>
  <c r="G55" i="39"/>
  <c r="H55" i="39"/>
  <c r="I55" i="39"/>
  <c r="J55" i="39"/>
  <c r="K55" i="39"/>
  <c r="L55" i="39"/>
  <c r="M55" i="39"/>
  <c r="N55" i="39"/>
  <c r="O55" i="39"/>
  <c r="P55" i="39"/>
  <c r="Q55" i="39"/>
  <c r="R55" i="39"/>
  <c r="S55" i="39"/>
  <c r="T55" i="39"/>
  <c r="U55" i="39"/>
  <c r="V55" i="39"/>
  <c r="W55" i="39"/>
  <c r="X55" i="39"/>
  <c r="Y55" i="39"/>
  <c r="Z55" i="39"/>
  <c r="AA55" i="39"/>
  <c r="AB55" i="39"/>
  <c r="AC55" i="39"/>
  <c r="AD55" i="39"/>
  <c r="AE55" i="39"/>
  <c r="AF55" i="39"/>
  <c r="B56" i="39"/>
  <c r="C56" i="39"/>
  <c r="D56" i="39"/>
  <c r="E56" i="39"/>
  <c r="F56" i="39"/>
  <c r="G56" i="39"/>
  <c r="H56" i="39"/>
  <c r="I56" i="39"/>
  <c r="J56" i="39"/>
  <c r="K56" i="39"/>
  <c r="L56" i="39"/>
  <c r="M56" i="39"/>
  <c r="N56" i="39"/>
  <c r="O56" i="39"/>
  <c r="P56" i="39"/>
  <c r="Q56" i="39"/>
  <c r="R56" i="39"/>
  <c r="S56" i="39"/>
  <c r="T56" i="39"/>
  <c r="U56" i="39"/>
  <c r="V56" i="39"/>
  <c r="W56" i="39"/>
  <c r="X56" i="39"/>
  <c r="Y56" i="39"/>
  <c r="Z56" i="39"/>
  <c r="AA56" i="39"/>
  <c r="AB56" i="39"/>
  <c r="AC56" i="39"/>
  <c r="AD56" i="39"/>
  <c r="AE56" i="39"/>
  <c r="AF56" i="39"/>
  <c r="B57" i="39"/>
  <c r="C57" i="39"/>
  <c r="D57" i="39"/>
  <c r="E57" i="39"/>
  <c r="F57" i="39"/>
  <c r="G57" i="39"/>
  <c r="H57" i="39"/>
  <c r="I57" i="39"/>
  <c r="J57" i="39"/>
  <c r="K57" i="39"/>
  <c r="L57" i="39"/>
  <c r="M57" i="39"/>
  <c r="N57" i="39"/>
  <c r="O57" i="39"/>
  <c r="P57" i="39"/>
  <c r="Q57" i="39"/>
  <c r="R57" i="39"/>
  <c r="S57" i="39"/>
  <c r="T57" i="39"/>
  <c r="U57" i="39"/>
  <c r="V57" i="39"/>
  <c r="W57" i="39"/>
  <c r="X57" i="39"/>
  <c r="Y57" i="39"/>
  <c r="Z57" i="39"/>
  <c r="AA57" i="39"/>
  <c r="AB57" i="39"/>
  <c r="AC57" i="39"/>
  <c r="AD57" i="39"/>
  <c r="AE57" i="39"/>
  <c r="AF57" i="39"/>
  <c r="B58" i="39"/>
  <c r="C58" i="39"/>
  <c r="D58" i="39"/>
  <c r="E58" i="39"/>
  <c r="F58" i="39"/>
  <c r="G58" i="39"/>
  <c r="H58" i="39"/>
  <c r="I58" i="39"/>
  <c r="J58" i="39"/>
  <c r="K58" i="39"/>
  <c r="L58" i="39"/>
  <c r="M58" i="39"/>
  <c r="N58" i="39"/>
  <c r="O58" i="39"/>
  <c r="P58" i="39"/>
  <c r="Q58" i="39"/>
  <c r="R58" i="39"/>
  <c r="S58" i="39"/>
  <c r="T58" i="39"/>
  <c r="U58" i="39"/>
  <c r="V58" i="39"/>
  <c r="W58" i="39"/>
  <c r="X58" i="39"/>
  <c r="Y58" i="39"/>
  <c r="Z58" i="39"/>
  <c r="AA58" i="39"/>
  <c r="AB58" i="39"/>
  <c r="AC58" i="39"/>
  <c r="AD58" i="39"/>
  <c r="AE58" i="39"/>
  <c r="AF58" i="39"/>
  <c r="B59" i="39"/>
  <c r="C59" i="39"/>
  <c r="D59" i="39"/>
  <c r="E59" i="39"/>
  <c r="F59" i="39"/>
  <c r="G59" i="39"/>
  <c r="H59" i="39"/>
  <c r="I59" i="39"/>
  <c r="J59" i="39"/>
  <c r="K59" i="39"/>
  <c r="L59" i="39"/>
  <c r="M59" i="39"/>
  <c r="N59" i="39"/>
  <c r="O59" i="39"/>
  <c r="P59" i="39"/>
  <c r="Q59" i="39"/>
  <c r="R59" i="39"/>
  <c r="S59" i="39"/>
  <c r="T59" i="39"/>
  <c r="U59" i="39"/>
  <c r="V59" i="39"/>
  <c r="W59" i="39"/>
  <c r="X59" i="39"/>
  <c r="Y59" i="39"/>
  <c r="Z59" i="39"/>
  <c r="AA59" i="39"/>
  <c r="AB59" i="39"/>
  <c r="AC59" i="39"/>
  <c r="AD59" i="39"/>
  <c r="AE59" i="39"/>
  <c r="AF59" i="39"/>
  <c r="B60" i="39"/>
  <c r="C60" i="39"/>
  <c r="D60" i="39"/>
  <c r="E60" i="39"/>
  <c r="F60" i="39"/>
  <c r="G60" i="39"/>
  <c r="H60" i="39"/>
  <c r="I60" i="39"/>
  <c r="J60" i="39"/>
  <c r="K60" i="39"/>
  <c r="L60" i="39"/>
  <c r="M60" i="39"/>
  <c r="N60" i="39"/>
  <c r="O60" i="39"/>
  <c r="P60" i="39"/>
  <c r="Q60" i="39"/>
  <c r="R60" i="39"/>
  <c r="S60" i="39"/>
  <c r="T60" i="39"/>
  <c r="U60" i="39"/>
  <c r="V60" i="39"/>
  <c r="W60" i="39"/>
  <c r="X60" i="39"/>
  <c r="Y60" i="39"/>
  <c r="Z60" i="39"/>
  <c r="AA60" i="39"/>
  <c r="AB60" i="39"/>
  <c r="AC60" i="39"/>
  <c r="AD60" i="39"/>
  <c r="AE60" i="39"/>
  <c r="AF60" i="39"/>
  <c r="B61" i="39"/>
  <c r="C61" i="39"/>
  <c r="D61" i="39"/>
  <c r="E61" i="39"/>
  <c r="F61" i="39"/>
  <c r="G61" i="39"/>
  <c r="H61" i="39"/>
  <c r="I61" i="39"/>
  <c r="J61" i="39"/>
  <c r="K61" i="39"/>
  <c r="L61" i="39"/>
  <c r="M61" i="39"/>
  <c r="N61" i="39"/>
  <c r="O61" i="39"/>
  <c r="P61" i="39"/>
  <c r="Q61" i="39"/>
  <c r="R61" i="39"/>
  <c r="S61" i="39"/>
  <c r="T61" i="39"/>
  <c r="U61" i="39"/>
  <c r="V61" i="39"/>
  <c r="W61" i="39"/>
  <c r="X61" i="39"/>
  <c r="Y61" i="39"/>
  <c r="Z61" i="39"/>
  <c r="AA61" i="39"/>
  <c r="AB61" i="39"/>
  <c r="AC61" i="39"/>
  <c r="AD61" i="39"/>
  <c r="AE61" i="39"/>
  <c r="AF61" i="39"/>
  <c r="B62" i="39"/>
  <c r="C62" i="39"/>
  <c r="D62" i="39"/>
  <c r="E62" i="39"/>
  <c r="F62" i="39"/>
  <c r="G62" i="39"/>
  <c r="H62" i="39"/>
  <c r="I62" i="39"/>
  <c r="J62" i="39"/>
  <c r="K62" i="39"/>
  <c r="L62" i="39"/>
  <c r="M62" i="39"/>
  <c r="N62" i="39"/>
  <c r="O62" i="39"/>
  <c r="P62" i="39"/>
  <c r="Q62" i="39"/>
  <c r="R62" i="39"/>
  <c r="S62" i="39"/>
  <c r="T62" i="39"/>
  <c r="U62" i="39"/>
  <c r="V62" i="39"/>
  <c r="W62" i="39"/>
  <c r="X62" i="39"/>
  <c r="Y62" i="39"/>
  <c r="Z62" i="39"/>
  <c r="AA62" i="39"/>
  <c r="AB62" i="39"/>
  <c r="AC62" i="39"/>
  <c r="AD62" i="39"/>
  <c r="AE62" i="39"/>
  <c r="AF62" i="39"/>
  <c r="B63" i="39"/>
  <c r="C63" i="39"/>
  <c r="D63" i="39"/>
  <c r="E63" i="39"/>
  <c r="F63" i="39"/>
  <c r="G63" i="39"/>
  <c r="H63" i="39"/>
  <c r="I63" i="39"/>
  <c r="J63" i="39"/>
  <c r="K63" i="39"/>
  <c r="L63" i="39"/>
  <c r="M63" i="39"/>
  <c r="N63" i="39"/>
  <c r="O63" i="39"/>
  <c r="P63" i="39"/>
  <c r="Q63" i="39"/>
  <c r="R63" i="39"/>
  <c r="S63" i="39"/>
  <c r="T63" i="39"/>
  <c r="U63" i="39"/>
  <c r="V63" i="39"/>
  <c r="W63" i="39"/>
  <c r="X63" i="39"/>
  <c r="Y63" i="39"/>
  <c r="Z63" i="39"/>
  <c r="AA63" i="39"/>
  <c r="AB63" i="39"/>
  <c r="AC63" i="39"/>
  <c r="AD63" i="39"/>
  <c r="AE63" i="39"/>
  <c r="AF63" i="39"/>
  <c r="B64" i="39"/>
  <c r="C64" i="39"/>
  <c r="D64" i="39"/>
  <c r="E64" i="39"/>
  <c r="F64" i="39"/>
  <c r="G64" i="39"/>
  <c r="H64" i="39"/>
  <c r="I64" i="39"/>
  <c r="J64" i="39"/>
  <c r="K64" i="39"/>
  <c r="L64" i="39"/>
  <c r="M64" i="39"/>
  <c r="N64" i="39"/>
  <c r="O64" i="39"/>
  <c r="P64" i="39"/>
  <c r="Q64" i="39"/>
  <c r="R64" i="39"/>
  <c r="S64" i="39"/>
  <c r="T64" i="39"/>
  <c r="U64" i="39"/>
  <c r="V64" i="39"/>
  <c r="W64" i="39"/>
  <c r="X64" i="39"/>
  <c r="Y64" i="39"/>
  <c r="Z64" i="39"/>
  <c r="AA64" i="39"/>
  <c r="AB64" i="39"/>
  <c r="AC64" i="39"/>
  <c r="AD64" i="39"/>
  <c r="AE64" i="39"/>
  <c r="AF64" i="39"/>
  <c r="B65" i="39"/>
  <c r="C65" i="39"/>
  <c r="D65" i="39"/>
  <c r="E65" i="39"/>
  <c r="F65" i="39"/>
  <c r="G65" i="39"/>
  <c r="H65" i="39"/>
  <c r="I65" i="39"/>
  <c r="J65" i="39"/>
  <c r="K65" i="39"/>
  <c r="L65" i="39"/>
  <c r="M65" i="39"/>
  <c r="N65" i="39"/>
  <c r="O65" i="39"/>
  <c r="P65" i="39"/>
  <c r="Q65" i="39"/>
  <c r="R65" i="39"/>
  <c r="S65" i="39"/>
  <c r="T65" i="39"/>
  <c r="U65" i="39"/>
  <c r="V65" i="39"/>
  <c r="W65" i="39"/>
  <c r="X65" i="39"/>
  <c r="Y65" i="39"/>
  <c r="Z65" i="39"/>
  <c r="AA65" i="39"/>
  <c r="AB65" i="39"/>
  <c r="AC65" i="39"/>
  <c r="AD65" i="39"/>
  <c r="AE65" i="39"/>
  <c r="AF65" i="39"/>
  <c r="B66" i="39"/>
  <c r="C66" i="39"/>
  <c r="D66" i="39"/>
  <c r="E66" i="39"/>
  <c r="F66" i="39"/>
  <c r="G66" i="39"/>
  <c r="H66" i="39"/>
  <c r="I66" i="39"/>
  <c r="J66" i="39"/>
  <c r="K66" i="39"/>
  <c r="L66" i="39"/>
  <c r="M66" i="39"/>
  <c r="N66" i="39"/>
  <c r="O66" i="39"/>
  <c r="P66" i="39"/>
  <c r="Q66" i="39"/>
  <c r="R66" i="39"/>
  <c r="S66" i="39"/>
  <c r="T66" i="39"/>
  <c r="U66" i="39"/>
  <c r="V66" i="39"/>
  <c r="W66" i="39"/>
  <c r="X66" i="39"/>
  <c r="Y66" i="39"/>
  <c r="Z66" i="39"/>
  <c r="AA66" i="39"/>
  <c r="AB66" i="39"/>
  <c r="AC66" i="39"/>
  <c r="AD66" i="39"/>
  <c r="AE66" i="39"/>
  <c r="AF66" i="39"/>
  <c r="B67" i="39"/>
  <c r="C67" i="39"/>
  <c r="D67" i="39"/>
  <c r="E67" i="39"/>
  <c r="F67" i="39"/>
  <c r="G67" i="39"/>
  <c r="H67" i="39"/>
  <c r="I67" i="39"/>
  <c r="J67" i="39"/>
  <c r="K67" i="39"/>
  <c r="L67" i="39"/>
  <c r="M67" i="39"/>
  <c r="N67" i="39"/>
  <c r="O67" i="39"/>
  <c r="P67" i="39"/>
  <c r="Q67" i="39"/>
  <c r="R67" i="39"/>
  <c r="S67" i="39"/>
  <c r="T67" i="39"/>
  <c r="U67" i="39"/>
  <c r="V67" i="39"/>
  <c r="W67" i="39"/>
  <c r="X67" i="39"/>
  <c r="Y67" i="39"/>
  <c r="Z67" i="39"/>
  <c r="AA67" i="39"/>
  <c r="AB67" i="39"/>
  <c r="AC67" i="39"/>
  <c r="AD67" i="39"/>
  <c r="AE67" i="39"/>
  <c r="AF67" i="39"/>
  <c r="B68" i="39"/>
  <c r="C68" i="39"/>
  <c r="D68" i="39"/>
  <c r="E68" i="39"/>
  <c r="F68" i="39"/>
  <c r="G68" i="39"/>
  <c r="H68" i="39"/>
  <c r="I68" i="39"/>
  <c r="J68" i="39"/>
  <c r="K68" i="39"/>
  <c r="L68" i="39"/>
  <c r="M68" i="39"/>
  <c r="N68" i="39"/>
  <c r="O68" i="39"/>
  <c r="P68" i="39"/>
  <c r="Q68" i="39"/>
  <c r="R68" i="39"/>
  <c r="S68" i="39"/>
  <c r="T68" i="39"/>
  <c r="U68" i="39"/>
  <c r="V68" i="39"/>
  <c r="W68" i="39"/>
  <c r="X68" i="39"/>
  <c r="Y68" i="39"/>
  <c r="Z68" i="39"/>
  <c r="AA68" i="39"/>
  <c r="AB68" i="39"/>
  <c r="AC68" i="39"/>
  <c r="AD68" i="39"/>
  <c r="AE68" i="39"/>
  <c r="AF68" i="39"/>
  <c r="B69" i="39"/>
  <c r="C69" i="39"/>
  <c r="D69" i="39"/>
  <c r="E69" i="39"/>
  <c r="F69" i="39"/>
  <c r="G69" i="39"/>
  <c r="H69" i="39"/>
  <c r="I69" i="39"/>
  <c r="J69" i="39"/>
  <c r="K69" i="39"/>
  <c r="L69" i="39"/>
  <c r="M69" i="39"/>
  <c r="N69" i="39"/>
  <c r="O69" i="39"/>
  <c r="P69" i="39"/>
  <c r="Q69" i="39"/>
  <c r="R69" i="39"/>
  <c r="S69" i="39"/>
  <c r="T69" i="39"/>
  <c r="U69" i="39"/>
  <c r="V69" i="39"/>
  <c r="W69" i="39"/>
  <c r="X69" i="39"/>
  <c r="Y69" i="39"/>
  <c r="Z69" i="39"/>
  <c r="AA69" i="39"/>
  <c r="AB69" i="39"/>
  <c r="AC69" i="39"/>
  <c r="AD69" i="39"/>
  <c r="AE69" i="39"/>
  <c r="AF69" i="39"/>
  <c r="B70" i="39"/>
  <c r="C70" i="39"/>
  <c r="D70" i="39"/>
  <c r="E70" i="39"/>
  <c r="F70" i="39"/>
  <c r="G70" i="39"/>
  <c r="H70" i="39"/>
  <c r="I70" i="39"/>
  <c r="J70" i="39"/>
  <c r="K70" i="39"/>
  <c r="L70" i="39"/>
  <c r="M70" i="39"/>
  <c r="N70" i="39"/>
  <c r="O70" i="39"/>
  <c r="P70" i="39"/>
  <c r="Q70" i="39"/>
  <c r="R70" i="39"/>
  <c r="S70" i="39"/>
  <c r="T70" i="39"/>
  <c r="U70" i="39"/>
  <c r="V70" i="39"/>
  <c r="W70" i="39"/>
  <c r="X70" i="39"/>
  <c r="Y70" i="39"/>
  <c r="Z70" i="39"/>
  <c r="AA70" i="39"/>
  <c r="AB70" i="39"/>
  <c r="AC70" i="39"/>
  <c r="AD70" i="39"/>
  <c r="AE70" i="39"/>
  <c r="AF70" i="39"/>
  <c r="B71" i="39"/>
  <c r="C71" i="39"/>
  <c r="D71" i="39"/>
  <c r="E71" i="39"/>
  <c r="F71" i="39"/>
  <c r="G71" i="39"/>
  <c r="H71" i="39"/>
  <c r="I71" i="39"/>
  <c r="J71" i="39"/>
  <c r="K71" i="39"/>
  <c r="L71" i="39"/>
  <c r="M71" i="39"/>
  <c r="N71" i="39"/>
  <c r="O71" i="39"/>
  <c r="P71" i="39"/>
  <c r="Q71" i="39"/>
  <c r="R71" i="39"/>
  <c r="S71" i="39"/>
  <c r="T71" i="39"/>
  <c r="U71" i="39"/>
  <c r="V71" i="39"/>
  <c r="W71" i="39"/>
  <c r="X71" i="39"/>
  <c r="Y71" i="39"/>
  <c r="Z71" i="39"/>
  <c r="AA71" i="39"/>
  <c r="AB71" i="39"/>
  <c r="AC71" i="39"/>
  <c r="AD71" i="39"/>
  <c r="AE71" i="39"/>
  <c r="AF71" i="39"/>
  <c r="B72" i="39"/>
  <c r="C72" i="39"/>
  <c r="D72" i="39"/>
  <c r="E72" i="39"/>
  <c r="F72" i="39"/>
  <c r="G72" i="39"/>
  <c r="H72" i="39"/>
  <c r="I72" i="39"/>
  <c r="J72" i="39"/>
  <c r="K72" i="39"/>
  <c r="L72" i="39"/>
  <c r="M72" i="39"/>
  <c r="N72" i="39"/>
  <c r="O72" i="39"/>
  <c r="P72" i="39"/>
  <c r="Q72" i="39"/>
  <c r="R72" i="39"/>
  <c r="S72" i="39"/>
  <c r="T72" i="39"/>
  <c r="U72" i="39"/>
  <c r="V72" i="39"/>
  <c r="W72" i="39"/>
  <c r="X72" i="39"/>
  <c r="Y72" i="39"/>
  <c r="Z72" i="39"/>
  <c r="AA72" i="39"/>
  <c r="AB72" i="39"/>
  <c r="AC72" i="39"/>
  <c r="AD72" i="39"/>
  <c r="AE72" i="39"/>
  <c r="AF72" i="39"/>
  <c r="B73" i="39"/>
  <c r="C73" i="39"/>
  <c r="D73" i="39"/>
  <c r="E73" i="39"/>
  <c r="F73" i="39"/>
  <c r="G73" i="39"/>
  <c r="H73" i="39"/>
  <c r="I73" i="39"/>
  <c r="J73" i="39"/>
  <c r="K73" i="39"/>
  <c r="L73" i="39"/>
  <c r="M73" i="39"/>
  <c r="N73" i="39"/>
  <c r="O73" i="39"/>
  <c r="P73" i="39"/>
  <c r="Q73" i="39"/>
  <c r="R73" i="39"/>
  <c r="S73" i="39"/>
  <c r="T73" i="39"/>
  <c r="U73" i="39"/>
  <c r="V73" i="39"/>
  <c r="W73" i="39"/>
  <c r="X73" i="39"/>
  <c r="Y73" i="39"/>
  <c r="Z73" i="39"/>
  <c r="AA73" i="39"/>
  <c r="AB73" i="39"/>
  <c r="AC73" i="39"/>
  <c r="AD73" i="39"/>
  <c r="AE73" i="39"/>
  <c r="AF73" i="39"/>
  <c r="B74" i="39"/>
  <c r="C74" i="39"/>
  <c r="D74" i="39"/>
  <c r="E74" i="39"/>
  <c r="F74" i="39"/>
  <c r="G74" i="39"/>
  <c r="H74" i="39"/>
  <c r="I74" i="39"/>
  <c r="J74" i="39"/>
  <c r="K74" i="39"/>
  <c r="L74" i="39"/>
  <c r="M74" i="39"/>
  <c r="N74" i="39"/>
  <c r="O74" i="39"/>
  <c r="P74" i="39"/>
  <c r="Q74" i="39"/>
  <c r="R74" i="39"/>
  <c r="S74" i="39"/>
  <c r="T74" i="39"/>
  <c r="U74" i="39"/>
  <c r="V74" i="39"/>
  <c r="W74" i="39"/>
  <c r="X74" i="39"/>
  <c r="Y74" i="39"/>
  <c r="Z74" i="39"/>
  <c r="AA74" i="39"/>
  <c r="AB74" i="39"/>
  <c r="AC74" i="39"/>
  <c r="AD74" i="39"/>
  <c r="AE74" i="39"/>
  <c r="AF74" i="39"/>
  <c r="B75" i="39"/>
  <c r="C75" i="39"/>
  <c r="D75" i="39"/>
  <c r="E75" i="39"/>
  <c r="F75" i="39"/>
  <c r="G75" i="39"/>
  <c r="H75" i="39"/>
  <c r="I75" i="39"/>
  <c r="J75" i="39"/>
  <c r="K75" i="39"/>
  <c r="L75" i="39"/>
  <c r="M75" i="39"/>
  <c r="N75" i="39"/>
  <c r="O75" i="39"/>
  <c r="P75" i="39"/>
  <c r="Q75" i="39"/>
  <c r="R75" i="39"/>
  <c r="S75" i="39"/>
  <c r="T75" i="39"/>
  <c r="U75" i="39"/>
  <c r="V75" i="39"/>
  <c r="W75" i="39"/>
  <c r="X75" i="39"/>
  <c r="Y75" i="39"/>
  <c r="Z75" i="39"/>
  <c r="AA75" i="39"/>
  <c r="AB75" i="39"/>
  <c r="AC75" i="39"/>
  <c r="AD75" i="39"/>
  <c r="AE75" i="39"/>
  <c r="AF75" i="39"/>
  <c r="B76" i="39"/>
  <c r="C76" i="39"/>
  <c r="D76" i="39"/>
  <c r="E76" i="39"/>
  <c r="F76" i="39"/>
  <c r="G76" i="39"/>
  <c r="H76" i="39"/>
  <c r="I76" i="39"/>
  <c r="J76" i="39"/>
  <c r="K76" i="39"/>
  <c r="L76" i="39"/>
  <c r="M76" i="39"/>
  <c r="N76" i="39"/>
  <c r="O76" i="39"/>
  <c r="P76" i="39"/>
  <c r="Q76" i="39"/>
  <c r="R76" i="39"/>
  <c r="S76" i="39"/>
  <c r="T76" i="39"/>
  <c r="U76" i="39"/>
  <c r="V76" i="39"/>
  <c r="W76" i="39"/>
  <c r="X76" i="39"/>
  <c r="Y76" i="39"/>
  <c r="Z76" i="39"/>
  <c r="AA76" i="39"/>
  <c r="AB76" i="39"/>
  <c r="AC76" i="39"/>
  <c r="AD76" i="39"/>
  <c r="AE76" i="39"/>
  <c r="AF76" i="39"/>
  <c r="B77" i="39"/>
  <c r="C77" i="39"/>
  <c r="D77" i="39"/>
  <c r="E77" i="39"/>
  <c r="F77" i="39"/>
  <c r="G77" i="39"/>
  <c r="H77" i="39"/>
  <c r="I77" i="39"/>
  <c r="J77" i="39"/>
  <c r="K77" i="39"/>
  <c r="L77" i="39"/>
  <c r="M77" i="39"/>
  <c r="N77" i="39"/>
  <c r="O77" i="39"/>
  <c r="P77" i="39"/>
  <c r="Q77" i="39"/>
  <c r="R77" i="39"/>
  <c r="S77" i="39"/>
  <c r="T77" i="39"/>
  <c r="U77" i="39"/>
  <c r="V77" i="39"/>
  <c r="W77" i="39"/>
  <c r="X77" i="39"/>
  <c r="Y77" i="39"/>
  <c r="Z77" i="39"/>
  <c r="AA77" i="39"/>
  <c r="AB77" i="39"/>
  <c r="AC77" i="39"/>
  <c r="AD77" i="39"/>
  <c r="AE77" i="39"/>
  <c r="AF77" i="39"/>
  <c r="B78" i="39"/>
  <c r="C78" i="39"/>
  <c r="D78" i="39"/>
  <c r="E78" i="39"/>
  <c r="F78" i="39"/>
  <c r="G78" i="39"/>
  <c r="H78" i="39"/>
  <c r="I78" i="39"/>
  <c r="J78" i="39"/>
  <c r="K78" i="39"/>
  <c r="L78" i="39"/>
  <c r="M78" i="39"/>
  <c r="N78" i="39"/>
  <c r="O78" i="39"/>
  <c r="P78" i="39"/>
  <c r="Q78" i="39"/>
  <c r="R78" i="39"/>
  <c r="S78" i="39"/>
  <c r="T78" i="39"/>
  <c r="U78" i="39"/>
  <c r="V78" i="39"/>
  <c r="W78" i="39"/>
  <c r="X78" i="39"/>
  <c r="Y78" i="39"/>
  <c r="Z78" i="39"/>
  <c r="AA78" i="39"/>
  <c r="AB78" i="39"/>
  <c r="AC78" i="39"/>
  <c r="AD78" i="39"/>
  <c r="AE78" i="39"/>
  <c r="AF78" i="39"/>
  <c r="B79" i="39"/>
  <c r="C79" i="39"/>
  <c r="D79" i="39"/>
  <c r="E79" i="39"/>
  <c r="F79" i="39"/>
  <c r="G79" i="39"/>
  <c r="H79" i="39"/>
  <c r="I79" i="39"/>
  <c r="J79" i="39"/>
  <c r="K79" i="39"/>
  <c r="L79" i="39"/>
  <c r="M79" i="39"/>
  <c r="N79" i="39"/>
  <c r="O79" i="39"/>
  <c r="P79" i="39"/>
  <c r="Q79" i="39"/>
  <c r="R79" i="39"/>
  <c r="S79" i="39"/>
  <c r="T79" i="39"/>
  <c r="U79" i="39"/>
  <c r="V79" i="39"/>
  <c r="W79" i="39"/>
  <c r="X79" i="39"/>
  <c r="Y79" i="39"/>
  <c r="Z79" i="39"/>
  <c r="AA79" i="39"/>
  <c r="AB79" i="39"/>
  <c r="AC79" i="39"/>
  <c r="AD79" i="39"/>
  <c r="AE79" i="39"/>
  <c r="AF79" i="39"/>
  <c r="B80" i="39"/>
  <c r="C80" i="39"/>
  <c r="D80" i="39"/>
  <c r="E80" i="39"/>
  <c r="F80" i="39"/>
  <c r="G80" i="39"/>
  <c r="H80" i="39"/>
  <c r="I80" i="39"/>
  <c r="J80" i="39"/>
  <c r="K80" i="39"/>
  <c r="L80" i="39"/>
  <c r="M80" i="39"/>
  <c r="N80" i="39"/>
  <c r="O80" i="39"/>
  <c r="P80" i="39"/>
  <c r="Q80" i="39"/>
  <c r="R80" i="39"/>
  <c r="S80" i="39"/>
  <c r="T80" i="39"/>
  <c r="U80" i="39"/>
  <c r="V80" i="39"/>
  <c r="W80" i="39"/>
  <c r="X80" i="39"/>
  <c r="Y80" i="39"/>
  <c r="Z80" i="39"/>
  <c r="AA80" i="39"/>
  <c r="AB80" i="39"/>
  <c r="AC80" i="39"/>
  <c r="AD80" i="39"/>
  <c r="AE80" i="39"/>
  <c r="AF80" i="39"/>
  <c r="B81" i="39"/>
  <c r="C81" i="39"/>
  <c r="D81" i="39"/>
  <c r="E81" i="39"/>
  <c r="F81" i="39"/>
  <c r="G81" i="39"/>
  <c r="H81" i="39"/>
  <c r="I81" i="39"/>
  <c r="J81" i="39"/>
  <c r="K81" i="39"/>
  <c r="L81" i="39"/>
  <c r="M81" i="39"/>
  <c r="N81" i="39"/>
  <c r="O81" i="39"/>
  <c r="P81" i="39"/>
  <c r="Q81" i="39"/>
  <c r="R81" i="39"/>
  <c r="S81" i="39"/>
  <c r="T81" i="39"/>
  <c r="U81" i="39"/>
  <c r="V81" i="39"/>
  <c r="W81" i="39"/>
  <c r="X81" i="39"/>
  <c r="Y81" i="39"/>
  <c r="Z81" i="39"/>
  <c r="AA81" i="39"/>
  <c r="AB81" i="39"/>
  <c r="AC81" i="39"/>
  <c r="AD81" i="39"/>
  <c r="AE81" i="39"/>
  <c r="AF81" i="39"/>
  <c r="B82" i="39"/>
  <c r="C82" i="39"/>
  <c r="D82" i="39"/>
  <c r="E82" i="39"/>
  <c r="F82" i="39"/>
  <c r="G82" i="39"/>
  <c r="H82" i="39"/>
  <c r="I82" i="39"/>
  <c r="J82" i="39"/>
  <c r="K82" i="39"/>
  <c r="L82" i="39"/>
  <c r="M82" i="39"/>
  <c r="N82" i="39"/>
  <c r="O82" i="39"/>
  <c r="P82" i="39"/>
  <c r="Q82" i="39"/>
  <c r="R82" i="39"/>
  <c r="S82" i="39"/>
  <c r="T82" i="39"/>
  <c r="U82" i="39"/>
  <c r="V82" i="39"/>
  <c r="W82" i="39"/>
  <c r="X82" i="39"/>
  <c r="Y82" i="39"/>
  <c r="Z82" i="39"/>
  <c r="AA82" i="39"/>
  <c r="AB82" i="39"/>
  <c r="AC82" i="39"/>
  <c r="AD82" i="39"/>
  <c r="AE82" i="39"/>
  <c r="AF82" i="39"/>
  <c r="B83" i="39"/>
  <c r="C83" i="39"/>
  <c r="D83" i="39"/>
  <c r="E83" i="39"/>
  <c r="F83" i="39"/>
  <c r="G83" i="39"/>
  <c r="H83" i="39"/>
  <c r="I83" i="39"/>
  <c r="J83" i="39"/>
  <c r="K83" i="39"/>
  <c r="L83" i="39"/>
  <c r="M83" i="39"/>
  <c r="N83" i="39"/>
  <c r="O83" i="39"/>
  <c r="P83" i="39"/>
  <c r="Q83" i="39"/>
  <c r="R83" i="39"/>
  <c r="S83" i="39"/>
  <c r="T83" i="39"/>
  <c r="U83" i="39"/>
  <c r="V83" i="39"/>
  <c r="W83" i="39"/>
  <c r="X83" i="39"/>
  <c r="Y83" i="39"/>
  <c r="Z83" i="39"/>
  <c r="AA83" i="39"/>
  <c r="AB83" i="39"/>
  <c r="AC83" i="39"/>
  <c r="AD83" i="39"/>
  <c r="AE83" i="39"/>
  <c r="AF83" i="39"/>
  <c r="B84" i="39"/>
  <c r="C84" i="39"/>
  <c r="D84" i="39"/>
  <c r="E84" i="39"/>
  <c r="F84" i="39"/>
  <c r="G84" i="39"/>
  <c r="H84" i="39"/>
  <c r="I84" i="39"/>
  <c r="J84" i="39"/>
  <c r="K84" i="39"/>
  <c r="L84" i="39"/>
  <c r="M84" i="39"/>
  <c r="N84" i="39"/>
  <c r="O84" i="39"/>
  <c r="P84" i="39"/>
  <c r="Q84" i="39"/>
  <c r="R84" i="39"/>
  <c r="S84" i="39"/>
  <c r="T84" i="39"/>
  <c r="U84" i="39"/>
  <c r="V84" i="39"/>
  <c r="W84" i="39"/>
  <c r="X84" i="39"/>
  <c r="Y84" i="39"/>
  <c r="Z84" i="39"/>
  <c r="AA84" i="39"/>
  <c r="AB84" i="39"/>
  <c r="AC84" i="39"/>
  <c r="AD84" i="39"/>
  <c r="AE84" i="39"/>
  <c r="AF84" i="39"/>
  <c r="B85" i="39"/>
  <c r="C85" i="39"/>
  <c r="D85" i="39"/>
  <c r="E85" i="39"/>
  <c r="F85" i="39"/>
  <c r="G85" i="39"/>
  <c r="H85" i="39"/>
  <c r="I85" i="39"/>
  <c r="J85" i="39"/>
  <c r="K85" i="39"/>
  <c r="L85" i="39"/>
  <c r="M85" i="39"/>
  <c r="N85" i="39"/>
  <c r="O85" i="39"/>
  <c r="P85" i="39"/>
  <c r="Q85" i="39"/>
  <c r="R85" i="39"/>
  <c r="S85" i="39"/>
  <c r="T85" i="39"/>
  <c r="U85" i="39"/>
  <c r="V85" i="39"/>
  <c r="W85" i="39"/>
  <c r="X85" i="39"/>
  <c r="Y85" i="39"/>
  <c r="Z85" i="39"/>
  <c r="AA85" i="39"/>
  <c r="AB85" i="39"/>
  <c r="AC85" i="39"/>
  <c r="AD85" i="39"/>
  <c r="AE85" i="39"/>
  <c r="AF85" i="39"/>
  <c r="B86" i="39"/>
  <c r="C86" i="39"/>
  <c r="D86" i="39"/>
  <c r="E86" i="39"/>
  <c r="F86" i="39"/>
  <c r="G86" i="39"/>
  <c r="H86" i="39"/>
  <c r="I86" i="39"/>
  <c r="J86" i="39"/>
  <c r="K86" i="39"/>
  <c r="L86" i="39"/>
  <c r="M86" i="39"/>
  <c r="N86" i="39"/>
  <c r="O86" i="39"/>
  <c r="P86" i="39"/>
  <c r="Q86" i="39"/>
  <c r="R86" i="39"/>
  <c r="S86" i="39"/>
  <c r="T86" i="39"/>
  <c r="U86" i="39"/>
  <c r="V86" i="39"/>
  <c r="W86" i="39"/>
  <c r="X86" i="39"/>
  <c r="Y86" i="39"/>
  <c r="Z86" i="39"/>
  <c r="AA86" i="39"/>
  <c r="AB86" i="39"/>
  <c r="AC86" i="39"/>
  <c r="AD86" i="39"/>
  <c r="AE86" i="39"/>
  <c r="AF86" i="39"/>
  <c r="B87" i="39"/>
  <c r="C87" i="39"/>
  <c r="D87" i="39"/>
  <c r="E87" i="39"/>
  <c r="F87" i="39"/>
  <c r="G87" i="39"/>
  <c r="H87" i="39"/>
  <c r="I87" i="39"/>
  <c r="J87" i="39"/>
  <c r="K87" i="39"/>
  <c r="L87" i="39"/>
  <c r="M87" i="39"/>
  <c r="N87" i="39"/>
  <c r="O87" i="39"/>
  <c r="P87" i="39"/>
  <c r="Q87" i="39"/>
  <c r="R87" i="39"/>
  <c r="S87" i="39"/>
  <c r="T87" i="39"/>
  <c r="U87" i="39"/>
  <c r="V87" i="39"/>
  <c r="W87" i="39"/>
  <c r="X87" i="39"/>
  <c r="Y87" i="39"/>
  <c r="Z87" i="39"/>
  <c r="AA87" i="39"/>
  <c r="AB87" i="39"/>
  <c r="AC87" i="39"/>
  <c r="AD87" i="39"/>
  <c r="AE87" i="39"/>
  <c r="AF87" i="39"/>
  <c r="B88" i="39"/>
  <c r="C88" i="39"/>
  <c r="D88" i="39"/>
  <c r="E88" i="39"/>
  <c r="F88" i="39"/>
  <c r="G88" i="39"/>
  <c r="H88" i="39"/>
  <c r="I88" i="39"/>
  <c r="J88" i="39"/>
  <c r="K88" i="39"/>
  <c r="L88" i="39"/>
  <c r="M88" i="39"/>
  <c r="N88" i="39"/>
  <c r="O88" i="39"/>
  <c r="P88" i="39"/>
  <c r="Q88" i="39"/>
  <c r="R88" i="39"/>
  <c r="S88" i="39"/>
  <c r="T88" i="39"/>
  <c r="U88" i="39"/>
  <c r="V88" i="39"/>
  <c r="W88" i="39"/>
  <c r="X88" i="39"/>
  <c r="Y88" i="39"/>
  <c r="Z88" i="39"/>
  <c r="AA88" i="39"/>
  <c r="AB88" i="39"/>
  <c r="AC88" i="39"/>
  <c r="AD88" i="39"/>
  <c r="AE88" i="39"/>
  <c r="AF88" i="39"/>
  <c r="B89" i="39"/>
  <c r="C89" i="39"/>
  <c r="D89" i="39"/>
  <c r="E89" i="39"/>
  <c r="F89" i="39"/>
  <c r="G89" i="39"/>
  <c r="H89" i="39"/>
  <c r="I89" i="39"/>
  <c r="J89" i="39"/>
  <c r="K89" i="39"/>
  <c r="L89" i="39"/>
  <c r="M89" i="39"/>
  <c r="N89" i="39"/>
  <c r="O89" i="39"/>
  <c r="P89" i="39"/>
  <c r="Q89" i="39"/>
  <c r="R89" i="39"/>
  <c r="S89" i="39"/>
  <c r="T89" i="39"/>
  <c r="U89" i="39"/>
  <c r="V89" i="39"/>
  <c r="W89" i="39"/>
  <c r="X89" i="39"/>
  <c r="Y89" i="39"/>
  <c r="Z89" i="39"/>
  <c r="AA89" i="39"/>
  <c r="AB89" i="39"/>
  <c r="AC89" i="39"/>
  <c r="AD89" i="39"/>
  <c r="AE89" i="39"/>
  <c r="AF89" i="39"/>
  <c r="B90" i="39"/>
  <c r="C90" i="39"/>
  <c r="D90" i="39"/>
  <c r="E90" i="39"/>
  <c r="F90" i="39"/>
  <c r="G90" i="39"/>
  <c r="H90" i="39"/>
  <c r="I90" i="39"/>
  <c r="J90" i="39"/>
  <c r="K90" i="39"/>
  <c r="L90" i="39"/>
  <c r="M90" i="39"/>
  <c r="N90" i="39"/>
  <c r="O90" i="39"/>
  <c r="P90" i="39"/>
  <c r="Q90" i="39"/>
  <c r="R90" i="39"/>
  <c r="S90" i="39"/>
  <c r="T90" i="39"/>
  <c r="U90" i="39"/>
  <c r="V90" i="39"/>
  <c r="W90" i="39"/>
  <c r="X90" i="39"/>
  <c r="Y90" i="39"/>
  <c r="Z90" i="39"/>
  <c r="AA90" i="39"/>
  <c r="AB90" i="39"/>
  <c r="AC90" i="39"/>
  <c r="AD90" i="39"/>
  <c r="AE90" i="39"/>
  <c r="AF90" i="39"/>
  <c r="B91" i="39"/>
  <c r="C91" i="39"/>
  <c r="D91" i="39"/>
  <c r="E91" i="39"/>
  <c r="F91" i="39"/>
  <c r="G91" i="39"/>
  <c r="H91" i="39"/>
  <c r="I91" i="39"/>
  <c r="J91" i="39"/>
  <c r="K91" i="39"/>
  <c r="L91" i="39"/>
  <c r="M91" i="39"/>
  <c r="N91" i="39"/>
  <c r="O91" i="39"/>
  <c r="P91" i="39"/>
  <c r="Q91" i="39"/>
  <c r="R91" i="39"/>
  <c r="S91" i="39"/>
  <c r="T91" i="39"/>
  <c r="U91" i="39"/>
  <c r="V91" i="39"/>
  <c r="W91" i="39"/>
  <c r="X91" i="39"/>
  <c r="Y91" i="39"/>
  <c r="Z91" i="39"/>
  <c r="AA91" i="39"/>
  <c r="AB91" i="39"/>
  <c r="AC91" i="39"/>
  <c r="AD91" i="39"/>
  <c r="AE91" i="39"/>
  <c r="AF91" i="39"/>
  <c r="B92" i="39"/>
  <c r="C92" i="39"/>
  <c r="D92" i="39"/>
  <c r="E92" i="39"/>
  <c r="F92" i="39"/>
  <c r="G92" i="39"/>
  <c r="H92" i="39"/>
  <c r="I92" i="39"/>
  <c r="J92" i="39"/>
  <c r="K92" i="39"/>
  <c r="L92" i="39"/>
  <c r="M92" i="39"/>
  <c r="N92" i="39"/>
  <c r="O92" i="39"/>
  <c r="P92" i="39"/>
  <c r="Q92" i="39"/>
  <c r="R92" i="39"/>
  <c r="S92" i="39"/>
  <c r="T92" i="39"/>
  <c r="U92" i="39"/>
  <c r="V92" i="39"/>
  <c r="W92" i="39"/>
  <c r="X92" i="39"/>
  <c r="Y92" i="39"/>
  <c r="Z92" i="39"/>
  <c r="AA92" i="39"/>
  <c r="AB92" i="39"/>
  <c r="AC92" i="39"/>
  <c r="AD92" i="39"/>
  <c r="AE92" i="39"/>
  <c r="AF92" i="39"/>
  <c r="B93" i="39"/>
  <c r="C93" i="39"/>
  <c r="D93" i="39"/>
  <c r="E93" i="39"/>
  <c r="F93" i="39"/>
  <c r="G93" i="39"/>
  <c r="H93" i="39"/>
  <c r="I93" i="39"/>
  <c r="J93" i="39"/>
  <c r="K93" i="39"/>
  <c r="L93" i="39"/>
  <c r="M93" i="39"/>
  <c r="N93" i="39"/>
  <c r="O93" i="39"/>
  <c r="P93" i="39"/>
  <c r="Q93" i="39"/>
  <c r="R93" i="39"/>
  <c r="S93" i="39"/>
  <c r="T93" i="39"/>
  <c r="U93" i="39"/>
  <c r="V93" i="39"/>
  <c r="W93" i="39"/>
  <c r="X93" i="39"/>
  <c r="Y93" i="39"/>
  <c r="Z93" i="39"/>
  <c r="AA93" i="39"/>
  <c r="AB93" i="39"/>
  <c r="AC93" i="39"/>
  <c r="AD93" i="39"/>
  <c r="AE93" i="39"/>
  <c r="AF93" i="39"/>
  <c r="B94" i="39"/>
  <c r="C94" i="39"/>
  <c r="D94" i="39"/>
  <c r="E94" i="39"/>
  <c r="F94" i="39"/>
  <c r="G94" i="39"/>
  <c r="H94" i="39"/>
  <c r="I94" i="39"/>
  <c r="J94" i="39"/>
  <c r="K94" i="39"/>
  <c r="L94" i="39"/>
  <c r="M94" i="39"/>
  <c r="N94" i="39"/>
  <c r="O94" i="39"/>
  <c r="P94" i="39"/>
  <c r="Q94" i="39"/>
  <c r="R94" i="39"/>
  <c r="S94" i="39"/>
  <c r="T94" i="39"/>
  <c r="U94" i="39"/>
  <c r="V94" i="39"/>
  <c r="W94" i="39"/>
  <c r="X94" i="39"/>
  <c r="Y94" i="39"/>
  <c r="Z94" i="39"/>
  <c r="AA94" i="39"/>
  <c r="AB94" i="39"/>
  <c r="AC94" i="39"/>
  <c r="AD94" i="39"/>
  <c r="AE94" i="39"/>
  <c r="AF94" i="39"/>
  <c r="B95" i="39"/>
  <c r="C95" i="39"/>
  <c r="D95" i="39"/>
  <c r="E95" i="39"/>
  <c r="F95" i="39"/>
  <c r="G95" i="39"/>
  <c r="H95" i="39"/>
  <c r="I95" i="39"/>
  <c r="J95" i="39"/>
  <c r="K95" i="39"/>
  <c r="L95" i="39"/>
  <c r="M95" i="39"/>
  <c r="N95" i="39"/>
  <c r="O95" i="39"/>
  <c r="P95" i="39"/>
  <c r="Q95" i="39"/>
  <c r="R95" i="39"/>
  <c r="S95" i="39"/>
  <c r="T95" i="39"/>
  <c r="U95" i="39"/>
  <c r="V95" i="39"/>
  <c r="W95" i="39"/>
  <c r="X95" i="39"/>
  <c r="Y95" i="39"/>
  <c r="Z95" i="39"/>
  <c r="AA95" i="39"/>
  <c r="AB95" i="39"/>
  <c r="AC95" i="39"/>
  <c r="AD95" i="39"/>
  <c r="AE95" i="39"/>
  <c r="AF95" i="39"/>
  <c r="B96" i="39"/>
  <c r="C96" i="39"/>
  <c r="D96" i="39"/>
  <c r="E96" i="39"/>
  <c r="F96" i="39"/>
  <c r="G96" i="39"/>
  <c r="H96" i="39"/>
  <c r="I96" i="39"/>
  <c r="J96" i="39"/>
  <c r="K96" i="39"/>
  <c r="L96" i="39"/>
  <c r="M96" i="39"/>
  <c r="N96" i="39"/>
  <c r="O96" i="39"/>
  <c r="P96" i="39"/>
  <c r="Q96" i="39"/>
  <c r="R96" i="39"/>
  <c r="S96" i="39"/>
  <c r="T96" i="39"/>
  <c r="U96" i="39"/>
  <c r="V96" i="39"/>
  <c r="W96" i="39"/>
  <c r="X96" i="39"/>
  <c r="Y96" i="39"/>
  <c r="Z96" i="39"/>
  <c r="AA96" i="39"/>
  <c r="AB96" i="39"/>
  <c r="AC96" i="39"/>
  <c r="AD96" i="39"/>
  <c r="AE96" i="39"/>
  <c r="AF96" i="39"/>
  <c r="B97" i="39"/>
  <c r="C97" i="39"/>
  <c r="D97" i="39"/>
  <c r="E97" i="39"/>
  <c r="F97" i="39"/>
  <c r="G97" i="39"/>
  <c r="H97" i="39"/>
  <c r="I97" i="39"/>
  <c r="J97" i="39"/>
  <c r="K97" i="39"/>
  <c r="L97" i="39"/>
  <c r="M97" i="39"/>
  <c r="N97" i="39"/>
  <c r="O97" i="39"/>
  <c r="P97" i="39"/>
  <c r="Q97" i="39"/>
  <c r="R97" i="39"/>
  <c r="S97" i="39"/>
  <c r="T97" i="39"/>
  <c r="U97" i="39"/>
  <c r="V97" i="39"/>
  <c r="W97" i="39"/>
  <c r="X97" i="39"/>
  <c r="Y97" i="39"/>
  <c r="Z97" i="39"/>
  <c r="AA97" i="39"/>
  <c r="AB97" i="39"/>
  <c r="AC97" i="39"/>
  <c r="AD97" i="39"/>
  <c r="AE97" i="39"/>
  <c r="AF97" i="39"/>
  <c r="B98" i="39"/>
  <c r="C98" i="39"/>
  <c r="D98" i="39"/>
  <c r="E98" i="39"/>
  <c r="F98" i="39"/>
  <c r="G98" i="39"/>
  <c r="H98" i="39"/>
  <c r="I98" i="39"/>
  <c r="J98" i="39"/>
  <c r="K98" i="39"/>
  <c r="L98" i="39"/>
  <c r="M98" i="39"/>
  <c r="N98" i="39"/>
  <c r="O98" i="39"/>
  <c r="P98" i="39"/>
  <c r="Q98" i="39"/>
  <c r="R98" i="39"/>
  <c r="S98" i="39"/>
  <c r="T98" i="39"/>
  <c r="U98" i="39"/>
  <c r="V98" i="39"/>
  <c r="W98" i="39"/>
  <c r="X98" i="39"/>
  <c r="Y98" i="39"/>
  <c r="Z98" i="39"/>
  <c r="AA98" i="39"/>
  <c r="AB98" i="39"/>
  <c r="AC98" i="39"/>
  <c r="AD98" i="39"/>
  <c r="AE98" i="39"/>
  <c r="AF98" i="39"/>
  <c r="B99" i="39"/>
  <c r="C99" i="39"/>
  <c r="D99" i="39"/>
  <c r="E99" i="39"/>
  <c r="F99" i="39"/>
  <c r="G99" i="39"/>
  <c r="H99" i="39"/>
  <c r="I99" i="39"/>
  <c r="J99" i="39"/>
  <c r="K99" i="39"/>
  <c r="L99" i="39"/>
  <c r="M99" i="39"/>
  <c r="N99" i="39"/>
  <c r="O99" i="39"/>
  <c r="P99" i="39"/>
  <c r="Q99" i="39"/>
  <c r="R99" i="39"/>
  <c r="S99" i="39"/>
  <c r="T99" i="39"/>
  <c r="U99" i="39"/>
  <c r="V99" i="39"/>
  <c r="W99" i="39"/>
  <c r="X99" i="39"/>
  <c r="Y99" i="39"/>
  <c r="Z99" i="39"/>
  <c r="AA99" i="39"/>
  <c r="AB99" i="39"/>
  <c r="AC99" i="39"/>
  <c r="AD99" i="39"/>
  <c r="AE99" i="39"/>
  <c r="AF99" i="39"/>
  <c r="B100" i="39"/>
  <c r="C100" i="39"/>
  <c r="D100" i="39"/>
  <c r="E100" i="39"/>
  <c r="F100" i="39"/>
  <c r="G100" i="39"/>
  <c r="H100" i="39"/>
  <c r="I100" i="39"/>
  <c r="J100" i="39"/>
  <c r="K100" i="39"/>
  <c r="L100" i="39"/>
  <c r="M100" i="39"/>
  <c r="N100" i="39"/>
  <c r="O100" i="39"/>
  <c r="P100" i="39"/>
  <c r="Q100" i="39"/>
  <c r="R100" i="39"/>
  <c r="S100" i="39"/>
  <c r="T100" i="39"/>
  <c r="U100" i="39"/>
  <c r="V100" i="39"/>
  <c r="W100" i="39"/>
  <c r="X100" i="39"/>
  <c r="Y100" i="39"/>
  <c r="Z100" i="39"/>
  <c r="AA100" i="39"/>
  <c r="AB100" i="39"/>
  <c r="AC100" i="39"/>
  <c r="AD100" i="39"/>
  <c r="AE100" i="39"/>
  <c r="AF100" i="39"/>
  <c r="B101" i="39"/>
  <c r="C101" i="39"/>
  <c r="D101" i="39"/>
  <c r="E101" i="39"/>
  <c r="F101" i="39"/>
  <c r="G101" i="39"/>
  <c r="H101" i="39"/>
  <c r="I101" i="39"/>
  <c r="J101" i="39"/>
  <c r="K101" i="39"/>
  <c r="L101" i="39"/>
  <c r="M101" i="39"/>
  <c r="N101" i="39"/>
  <c r="O101" i="39"/>
  <c r="P101" i="39"/>
  <c r="Q101" i="39"/>
  <c r="R101" i="39"/>
  <c r="S101" i="39"/>
  <c r="T101" i="39"/>
  <c r="U101" i="39"/>
  <c r="V101" i="39"/>
  <c r="W101" i="39"/>
  <c r="X101" i="39"/>
  <c r="Y101" i="39"/>
  <c r="Z101" i="39"/>
  <c r="AA101" i="39"/>
  <c r="AB101" i="39"/>
  <c r="AC101" i="39"/>
  <c r="AD101" i="39"/>
  <c r="AE101" i="39"/>
  <c r="AF101" i="39"/>
  <c r="B102" i="39"/>
  <c r="C102" i="39"/>
  <c r="D102" i="39"/>
  <c r="E102" i="39"/>
  <c r="F102" i="39"/>
  <c r="G102" i="39"/>
  <c r="H102" i="39"/>
  <c r="I102" i="39"/>
  <c r="J102" i="39"/>
  <c r="K102" i="39"/>
  <c r="L102" i="39"/>
  <c r="M102" i="39"/>
  <c r="N102" i="39"/>
  <c r="O102" i="39"/>
  <c r="P102" i="39"/>
  <c r="Q102" i="39"/>
  <c r="R102" i="39"/>
  <c r="S102" i="39"/>
  <c r="T102" i="39"/>
  <c r="U102" i="39"/>
  <c r="V102" i="39"/>
  <c r="W102" i="39"/>
  <c r="X102" i="39"/>
  <c r="Y102" i="39"/>
  <c r="Z102" i="39"/>
  <c r="AA102" i="39"/>
  <c r="AB102" i="39"/>
  <c r="AC102" i="39"/>
  <c r="AD102" i="39"/>
  <c r="AE102" i="39"/>
  <c r="AF102" i="39"/>
  <c r="B103" i="39"/>
  <c r="C103" i="39"/>
  <c r="D103" i="39"/>
  <c r="E103" i="39"/>
  <c r="F103" i="39"/>
  <c r="G103" i="39"/>
  <c r="H103" i="39"/>
  <c r="I103" i="39"/>
  <c r="J103" i="39"/>
  <c r="K103" i="39"/>
  <c r="L103" i="39"/>
  <c r="M103" i="39"/>
  <c r="N103" i="39"/>
  <c r="O103" i="39"/>
  <c r="P103" i="39"/>
  <c r="Q103" i="39"/>
  <c r="R103" i="39"/>
  <c r="S103" i="39"/>
  <c r="T103" i="39"/>
  <c r="U103" i="39"/>
  <c r="V103" i="39"/>
  <c r="W103" i="39"/>
  <c r="X103" i="39"/>
  <c r="Y103" i="39"/>
  <c r="Z103" i="39"/>
  <c r="AA103" i="39"/>
  <c r="AB103" i="39"/>
  <c r="AC103" i="39"/>
  <c r="AD103" i="39"/>
  <c r="AE103" i="39"/>
  <c r="AF103" i="39"/>
  <c r="B104" i="39"/>
  <c r="C104" i="39"/>
  <c r="D104" i="39"/>
  <c r="E104" i="39"/>
  <c r="F104" i="39"/>
  <c r="G104" i="39"/>
  <c r="H104" i="39"/>
  <c r="I104" i="39"/>
  <c r="J104" i="39"/>
  <c r="K104" i="39"/>
  <c r="L104" i="39"/>
  <c r="M104" i="39"/>
  <c r="N104" i="39"/>
  <c r="O104" i="39"/>
  <c r="P104" i="39"/>
  <c r="Q104" i="39"/>
  <c r="R104" i="39"/>
  <c r="S104" i="39"/>
  <c r="T104" i="39"/>
  <c r="U104" i="39"/>
  <c r="V104" i="39"/>
  <c r="W104" i="39"/>
  <c r="X104" i="39"/>
  <c r="Y104" i="39"/>
  <c r="Z104" i="39"/>
  <c r="AA104" i="39"/>
  <c r="AB104" i="39"/>
  <c r="AC104" i="39"/>
  <c r="AD104" i="39"/>
  <c r="AE104" i="39"/>
  <c r="AF104" i="39"/>
  <c r="B105" i="39"/>
  <c r="C105" i="39"/>
  <c r="D105" i="39"/>
  <c r="E105" i="39"/>
  <c r="F105" i="39"/>
  <c r="G105" i="39"/>
  <c r="H105" i="39"/>
  <c r="I105" i="39"/>
  <c r="J105" i="39"/>
  <c r="K105" i="39"/>
  <c r="L105" i="39"/>
  <c r="M105" i="39"/>
  <c r="N105" i="39"/>
  <c r="O105" i="39"/>
  <c r="P105" i="39"/>
  <c r="Q105" i="39"/>
  <c r="R105" i="39"/>
  <c r="S105" i="39"/>
  <c r="T105" i="39"/>
  <c r="U105" i="39"/>
  <c r="V105" i="39"/>
  <c r="W105" i="39"/>
  <c r="X105" i="39"/>
  <c r="Y105" i="39"/>
  <c r="Z105" i="39"/>
  <c r="AA105" i="39"/>
  <c r="AB105" i="39"/>
  <c r="AC105" i="39"/>
  <c r="AD105" i="39"/>
  <c r="AE105" i="39"/>
  <c r="AF105" i="39"/>
  <c r="B106" i="39"/>
  <c r="C106" i="39"/>
  <c r="D106" i="39"/>
  <c r="E106" i="39"/>
  <c r="F106" i="39"/>
  <c r="G106" i="39"/>
  <c r="H106" i="39"/>
  <c r="I106" i="39"/>
  <c r="J106" i="39"/>
  <c r="K106" i="39"/>
  <c r="L106" i="39"/>
  <c r="M106" i="39"/>
  <c r="N106" i="39"/>
  <c r="O106" i="39"/>
  <c r="P106" i="39"/>
  <c r="Q106" i="39"/>
  <c r="R106" i="39"/>
  <c r="S106" i="39"/>
  <c r="T106" i="39"/>
  <c r="U106" i="39"/>
  <c r="V106" i="39"/>
  <c r="W106" i="39"/>
  <c r="X106" i="39"/>
  <c r="Y106" i="39"/>
  <c r="Z106" i="39"/>
  <c r="AA106" i="39"/>
  <c r="AB106" i="39"/>
  <c r="AC106" i="39"/>
  <c r="AD106" i="39"/>
  <c r="AE106" i="39"/>
  <c r="AF106" i="39"/>
  <c r="B107" i="39"/>
  <c r="C107" i="39"/>
  <c r="D107" i="39"/>
  <c r="E107" i="39"/>
  <c r="F107" i="39"/>
  <c r="G107" i="39"/>
  <c r="H107" i="39"/>
  <c r="I107" i="39"/>
  <c r="J107" i="39"/>
  <c r="K107" i="39"/>
  <c r="L107" i="39"/>
  <c r="M107" i="39"/>
  <c r="N107" i="39"/>
  <c r="O107" i="39"/>
  <c r="P107" i="39"/>
  <c r="Q107" i="39"/>
  <c r="R107" i="39"/>
  <c r="S107" i="39"/>
  <c r="T107" i="39"/>
  <c r="U107" i="39"/>
  <c r="V107" i="39"/>
  <c r="W107" i="39"/>
  <c r="X107" i="39"/>
  <c r="Y107" i="39"/>
  <c r="Z107" i="39"/>
  <c r="AA107" i="39"/>
  <c r="AB107" i="39"/>
  <c r="AC107" i="39"/>
  <c r="AD107" i="39"/>
  <c r="AE107" i="39"/>
  <c r="AF107" i="39"/>
  <c r="B108" i="39"/>
  <c r="C108" i="39"/>
  <c r="D108" i="39"/>
  <c r="E108" i="39"/>
  <c r="F108" i="39"/>
  <c r="G108" i="39"/>
  <c r="H108" i="39"/>
  <c r="I108" i="39"/>
  <c r="J108" i="39"/>
  <c r="K108" i="39"/>
  <c r="L108" i="39"/>
  <c r="M108" i="39"/>
  <c r="N108" i="39"/>
  <c r="O108" i="39"/>
  <c r="P108" i="39"/>
  <c r="Q108" i="39"/>
  <c r="R108" i="39"/>
  <c r="S108" i="39"/>
  <c r="T108" i="39"/>
  <c r="U108" i="39"/>
  <c r="V108" i="39"/>
  <c r="W108" i="39"/>
  <c r="X108" i="39"/>
  <c r="Y108" i="39"/>
  <c r="Z108" i="39"/>
  <c r="AA108" i="39"/>
  <c r="AB108" i="39"/>
  <c r="AC108" i="39"/>
  <c r="AD108" i="39"/>
  <c r="AE108" i="39"/>
  <c r="AF108" i="39"/>
  <c r="B109" i="39"/>
  <c r="C109" i="39"/>
  <c r="D109" i="39"/>
  <c r="E109" i="39"/>
  <c r="F109" i="39"/>
  <c r="G109" i="39"/>
  <c r="H109" i="39"/>
  <c r="I109" i="39"/>
  <c r="J109" i="39"/>
  <c r="K109" i="39"/>
  <c r="L109" i="39"/>
  <c r="M109" i="39"/>
  <c r="N109" i="39"/>
  <c r="O109" i="39"/>
  <c r="P109" i="39"/>
  <c r="Q109" i="39"/>
  <c r="R109" i="39"/>
  <c r="S109" i="39"/>
  <c r="T109" i="39"/>
  <c r="U109" i="39"/>
  <c r="V109" i="39"/>
  <c r="W109" i="39"/>
  <c r="X109" i="39"/>
  <c r="Y109" i="39"/>
  <c r="Z109" i="39"/>
  <c r="AA109" i="39"/>
  <c r="AB109" i="39"/>
  <c r="AC109" i="39"/>
  <c r="AD109" i="39"/>
  <c r="AE109" i="39"/>
  <c r="AF109" i="39"/>
  <c r="B110" i="39"/>
  <c r="C110" i="39"/>
  <c r="D110" i="39"/>
  <c r="E110" i="39"/>
  <c r="F110" i="39"/>
  <c r="G110" i="39"/>
  <c r="H110" i="39"/>
  <c r="I110" i="39"/>
  <c r="J110" i="39"/>
  <c r="K110" i="39"/>
  <c r="L110" i="39"/>
  <c r="M110" i="39"/>
  <c r="N110" i="39"/>
  <c r="O110" i="39"/>
  <c r="P110" i="39"/>
  <c r="Q110" i="39"/>
  <c r="R110" i="39"/>
  <c r="S110" i="39"/>
  <c r="T110" i="39"/>
  <c r="U110" i="39"/>
  <c r="V110" i="39"/>
  <c r="W110" i="39"/>
  <c r="X110" i="39"/>
  <c r="Y110" i="39"/>
  <c r="Z110" i="39"/>
  <c r="AA110" i="39"/>
  <c r="AB110" i="39"/>
  <c r="AC110" i="39"/>
  <c r="AD110" i="39"/>
  <c r="AE110" i="39"/>
  <c r="AF110" i="39"/>
  <c r="B111" i="39"/>
  <c r="C111" i="39"/>
  <c r="D111" i="39"/>
  <c r="E111" i="39"/>
  <c r="F111" i="39"/>
  <c r="G111" i="39"/>
  <c r="H111" i="39"/>
  <c r="I111" i="39"/>
  <c r="J111" i="39"/>
  <c r="K111" i="39"/>
  <c r="L111" i="39"/>
  <c r="M111" i="39"/>
  <c r="N111" i="39"/>
  <c r="O111" i="39"/>
  <c r="P111" i="39"/>
  <c r="Q111" i="39"/>
  <c r="R111" i="39"/>
  <c r="S111" i="39"/>
  <c r="T111" i="39"/>
  <c r="U111" i="39"/>
  <c r="V111" i="39"/>
  <c r="W111" i="39"/>
  <c r="X111" i="39"/>
  <c r="Y111" i="39"/>
  <c r="Z111" i="39"/>
  <c r="AA111" i="39"/>
  <c r="AB111" i="39"/>
  <c r="AC111" i="39"/>
  <c r="AD111" i="39"/>
  <c r="AE111" i="39"/>
  <c r="AF111" i="39"/>
  <c r="B112" i="39"/>
  <c r="C112" i="39"/>
  <c r="D112" i="39"/>
  <c r="E112" i="39"/>
  <c r="F112" i="39"/>
  <c r="G112" i="39"/>
  <c r="H112" i="39"/>
  <c r="I112" i="39"/>
  <c r="J112" i="39"/>
  <c r="K112" i="39"/>
  <c r="L112" i="39"/>
  <c r="M112" i="39"/>
  <c r="N112" i="39"/>
  <c r="O112" i="39"/>
  <c r="P112" i="39"/>
  <c r="Q112" i="39"/>
  <c r="R112" i="39"/>
  <c r="S112" i="39"/>
  <c r="T112" i="39"/>
  <c r="U112" i="39"/>
  <c r="V112" i="39"/>
  <c r="W112" i="39"/>
  <c r="X112" i="39"/>
  <c r="Y112" i="39"/>
  <c r="Z112" i="39"/>
  <c r="AA112" i="39"/>
  <c r="AB112" i="39"/>
  <c r="AC112" i="39"/>
  <c r="AD112" i="39"/>
  <c r="AE112" i="39"/>
  <c r="AF112" i="39"/>
  <c r="B113" i="39"/>
  <c r="C113" i="39"/>
  <c r="D113" i="39"/>
  <c r="E113" i="39"/>
  <c r="F113" i="39"/>
  <c r="G113" i="39"/>
  <c r="H113" i="39"/>
  <c r="I113" i="39"/>
  <c r="J113" i="39"/>
  <c r="K113" i="39"/>
  <c r="L113" i="39"/>
  <c r="M113" i="39"/>
  <c r="N113" i="39"/>
  <c r="O113" i="39"/>
  <c r="P113" i="39"/>
  <c r="Q113" i="39"/>
  <c r="R113" i="39"/>
  <c r="S113" i="39"/>
  <c r="T113" i="39"/>
  <c r="U113" i="39"/>
  <c r="V113" i="39"/>
  <c r="W113" i="39"/>
  <c r="X113" i="39"/>
  <c r="Y113" i="39"/>
  <c r="Z113" i="39"/>
  <c r="AA113" i="39"/>
  <c r="AB113" i="39"/>
  <c r="AC113" i="39"/>
  <c r="AD113" i="39"/>
  <c r="AE113" i="39"/>
  <c r="AF113" i="39"/>
  <c r="B114" i="39"/>
  <c r="C114" i="39"/>
  <c r="D114" i="39"/>
  <c r="E114" i="39"/>
  <c r="F114" i="39"/>
  <c r="G114" i="39"/>
  <c r="H114" i="39"/>
  <c r="I114" i="39"/>
  <c r="J114" i="39"/>
  <c r="K114" i="39"/>
  <c r="L114" i="39"/>
  <c r="M114" i="39"/>
  <c r="N114" i="39"/>
  <c r="O114" i="39"/>
  <c r="P114" i="39"/>
  <c r="Q114" i="39"/>
  <c r="R114" i="39"/>
  <c r="S114" i="39"/>
  <c r="T114" i="39"/>
  <c r="U114" i="39"/>
  <c r="V114" i="39"/>
  <c r="W114" i="39"/>
  <c r="X114" i="39"/>
  <c r="Y114" i="39"/>
  <c r="Z114" i="39"/>
  <c r="AA114" i="39"/>
  <c r="AB114" i="39"/>
  <c r="AC114" i="39"/>
  <c r="AD114" i="39"/>
  <c r="AE114" i="39"/>
  <c r="AF114" i="39"/>
  <c r="B115" i="39"/>
  <c r="C115" i="39"/>
  <c r="D115" i="39"/>
  <c r="E115" i="39"/>
  <c r="F115" i="39"/>
  <c r="G115" i="39"/>
  <c r="H115" i="39"/>
  <c r="I115" i="39"/>
  <c r="J115" i="39"/>
  <c r="K115" i="39"/>
  <c r="L115" i="39"/>
  <c r="M115" i="39"/>
  <c r="N115" i="39"/>
  <c r="O115" i="39"/>
  <c r="P115" i="39"/>
  <c r="Q115" i="39"/>
  <c r="R115" i="39"/>
  <c r="S115" i="39"/>
  <c r="T115" i="39"/>
  <c r="U115" i="39"/>
  <c r="V115" i="39"/>
  <c r="W115" i="39"/>
  <c r="X115" i="39"/>
  <c r="Y115" i="39"/>
  <c r="Z115" i="39"/>
  <c r="AA115" i="39"/>
  <c r="AB115" i="39"/>
  <c r="AC115" i="39"/>
  <c r="AD115" i="39"/>
  <c r="AE115" i="39"/>
  <c r="AF115" i="39"/>
  <c r="B116" i="39"/>
  <c r="C116" i="39"/>
  <c r="D116" i="39"/>
  <c r="E116" i="39"/>
  <c r="F116" i="39"/>
  <c r="G116" i="39"/>
  <c r="H116" i="39"/>
  <c r="I116" i="39"/>
  <c r="J116" i="39"/>
  <c r="K116" i="39"/>
  <c r="L116" i="39"/>
  <c r="M116" i="39"/>
  <c r="N116" i="39"/>
  <c r="O116" i="39"/>
  <c r="P116" i="39"/>
  <c r="Q116" i="39"/>
  <c r="R116" i="39"/>
  <c r="S116" i="39"/>
  <c r="T116" i="39"/>
  <c r="U116" i="39"/>
  <c r="V116" i="39"/>
  <c r="W116" i="39"/>
  <c r="X116" i="39"/>
  <c r="Y116" i="39"/>
  <c r="Z116" i="39"/>
  <c r="AA116" i="39"/>
  <c r="AB116" i="39"/>
  <c r="AC116" i="39"/>
  <c r="AD116" i="39"/>
  <c r="AE116" i="39"/>
  <c r="AF116" i="39"/>
  <c r="B117" i="39"/>
  <c r="C117" i="39"/>
  <c r="D117" i="39"/>
  <c r="E117" i="39"/>
  <c r="F117" i="39"/>
  <c r="G117" i="39"/>
  <c r="H117" i="39"/>
  <c r="I117" i="39"/>
  <c r="J117" i="39"/>
  <c r="K117" i="39"/>
  <c r="L117" i="39"/>
  <c r="M117" i="39"/>
  <c r="N117" i="39"/>
  <c r="O117" i="39"/>
  <c r="P117" i="39"/>
  <c r="Q117" i="39"/>
  <c r="R117" i="39"/>
  <c r="S117" i="39"/>
  <c r="T117" i="39"/>
  <c r="U117" i="39"/>
  <c r="V117" i="39"/>
  <c r="W117" i="39"/>
  <c r="X117" i="39"/>
  <c r="Y117" i="39"/>
  <c r="Z117" i="39"/>
  <c r="AA117" i="39"/>
  <c r="AB117" i="39"/>
  <c r="AC117" i="39"/>
  <c r="AD117" i="39"/>
  <c r="AE117" i="39"/>
  <c r="AF117" i="39"/>
  <c r="B118" i="39"/>
  <c r="C118" i="39"/>
  <c r="D118" i="39"/>
  <c r="E118" i="39"/>
  <c r="F118" i="39"/>
  <c r="G118" i="39"/>
  <c r="H118" i="39"/>
  <c r="I118" i="39"/>
  <c r="J118" i="39"/>
  <c r="K118" i="39"/>
  <c r="L118" i="39"/>
  <c r="M118" i="39"/>
  <c r="N118" i="39"/>
  <c r="O118" i="39"/>
  <c r="P118" i="39"/>
  <c r="Q118" i="39"/>
  <c r="R118" i="39"/>
  <c r="S118" i="39"/>
  <c r="T118" i="39"/>
  <c r="U118" i="39"/>
  <c r="V118" i="39"/>
  <c r="W118" i="39"/>
  <c r="X118" i="39"/>
  <c r="Y118" i="39"/>
  <c r="Z118" i="39"/>
  <c r="AA118" i="39"/>
  <c r="AB118" i="39"/>
  <c r="AC118" i="39"/>
  <c r="AD118" i="39"/>
  <c r="AE118" i="39"/>
  <c r="AF118" i="39"/>
  <c r="B119" i="39"/>
  <c r="C119" i="39"/>
  <c r="D119" i="39"/>
  <c r="E119" i="39"/>
  <c r="F119" i="39"/>
  <c r="G119" i="39"/>
  <c r="H119" i="39"/>
  <c r="I119" i="39"/>
  <c r="J119" i="39"/>
  <c r="K119" i="39"/>
  <c r="L119" i="39"/>
  <c r="M119" i="39"/>
  <c r="N119" i="39"/>
  <c r="O119" i="39"/>
  <c r="P119" i="39"/>
  <c r="Q119" i="39"/>
  <c r="R119" i="39"/>
  <c r="S119" i="39"/>
  <c r="T119" i="39"/>
  <c r="U119" i="39"/>
  <c r="V119" i="39"/>
  <c r="W119" i="39"/>
  <c r="X119" i="39"/>
  <c r="Y119" i="39"/>
  <c r="Z119" i="39"/>
  <c r="AA119" i="39"/>
  <c r="AB119" i="39"/>
  <c r="AC119" i="39"/>
  <c r="AD119" i="39"/>
  <c r="AE119" i="39"/>
  <c r="AF119" i="39"/>
  <c r="B120" i="39"/>
  <c r="C120" i="39"/>
  <c r="D120" i="39"/>
  <c r="E120" i="39"/>
  <c r="F120" i="39"/>
  <c r="G120" i="39"/>
  <c r="H120" i="39"/>
  <c r="I120" i="39"/>
  <c r="J120" i="39"/>
  <c r="K120" i="39"/>
  <c r="L120" i="39"/>
  <c r="M120" i="39"/>
  <c r="N120" i="39"/>
  <c r="O120" i="39"/>
  <c r="P120" i="39"/>
  <c r="Q120" i="39"/>
  <c r="R120" i="39"/>
  <c r="S120" i="39"/>
  <c r="T120" i="39"/>
  <c r="U120" i="39"/>
  <c r="V120" i="39"/>
  <c r="W120" i="39"/>
  <c r="X120" i="39"/>
  <c r="Y120" i="39"/>
  <c r="Z120" i="39"/>
  <c r="AA120" i="39"/>
  <c r="AB120" i="39"/>
  <c r="AC120" i="39"/>
  <c r="AD120" i="39"/>
  <c r="AE120" i="39"/>
  <c r="AF120" i="39"/>
  <c r="B121" i="39"/>
  <c r="C121" i="39"/>
  <c r="D121" i="39"/>
  <c r="E121" i="39"/>
  <c r="F121" i="39"/>
  <c r="G121" i="39"/>
  <c r="H121" i="39"/>
  <c r="I121" i="39"/>
  <c r="J121" i="39"/>
  <c r="K121" i="39"/>
  <c r="L121" i="39"/>
  <c r="M121" i="39"/>
  <c r="N121" i="39"/>
  <c r="O121" i="39"/>
  <c r="P121" i="39"/>
  <c r="Q121" i="39"/>
  <c r="R121" i="39"/>
  <c r="S121" i="39"/>
  <c r="T121" i="39"/>
  <c r="U121" i="39"/>
  <c r="V121" i="39"/>
  <c r="W121" i="39"/>
  <c r="X121" i="39"/>
  <c r="Y121" i="39"/>
  <c r="Z121" i="39"/>
  <c r="AA121" i="39"/>
  <c r="AB121" i="39"/>
  <c r="AC121" i="39"/>
  <c r="AD121" i="39"/>
  <c r="AE121" i="39"/>
  <c r="AF121" i="39"/>
  <c r="B122" i="39"/>
  <c r="C122" i="39"/>
  <c r="D122" i="39"/>
  <c r="E122" i="39"/>
  <c r="F122" i="39"/>
  <c r="G122" i="39"/>
  <c r="H122" i="39"/>
  <c r="I122" i="39"/>
  <c r="J122" i="39"/>
  <c r="K122" i="39"/>
  <c r="L122" i="39"/>
  <c r="M122" i="39"/>
  <c r="N122" i="39"/>
  <c r="O122" i="39"/>
  <c r="P122" i="39"/>
  <c r="Q122" i="39"/>
  <c r="R122" i="39"/>
  <c r="S122" i="39"/>
  <c r="T122" i="39"/>
  <c r="U122" i="39"/>
  <c r="V122" i="39"/>
  <c r="W122" i="39"/>
  <c r="X122" i="39"/>
  <c r="Y122" i="39"/>
  <c r="Z122" i="39"/>
  <c r="AA122" i="39"/>
  <c r="AB122" i="39"/>
  <c r="AC122" i="39"/>
  <c r="AD122" i="39"/>
  <c r="AE122" i="39"/>
  <c r="AF122" i="39"/>
  <c r="B123" i="39"/>
  <c r="C123" i="39"/>
  <c r="D123" i="39"/>
  <c r="E123" i="39"/>
  <c r="F123" i="39"/>
  <c r="G123" i="39"/>
  <c r="H123" i="39"/>
  <c r="I123" i="39"/>
  <c r="J123" i="39"/>
  <c r="K123" i="39"/>
  <c r="L123" i="39"/>
  <c r="M123" i="39"/>
  <c r="N123" i="39"/>
  <c r="O123" i="39"/>
  <c r="P123" i="39"/>
  <c r="Q123" i="39"/>
  <c r="R123" i="39"/>
  <c r="S123" i="39"/>
  <c r="T123" i="39"/>
  <c r="U123" i="39"/>
  <c r="V123" i="39"/>
  <c r="W123" i="39"/>
  <c r="X123" i="39"/>
  <c r="Y123" i="39"/>
  <c r="Z123" i="39"/>
  <c r="AA123" i="39"/>
  <c r="AB123" i="39"/>
  <c r="AC123" i="39"/>
  <c r="AD123" i="39"/>
  <c r="AE123" i="39"/>
  <c r="AF123" i="39"/>
  <c r="B124" i="39"/>
  <c r="C124" i="39"/>
  <c r="D124" i="39"/>
  <c r="E124" i="39"/>
  <c r="F124" i="39"/>
  <c r="G124" i="39"/>
  <c r="H124" i="39"/>
  <c r="I124" i="39"/>
  <c r="J124" i="39"/>
  <c r="K124" i="39"/>
  <c r="L124" i="39"/>
  <c r="M124" i="39"/>
  <c r="N124" i="39"/>
  <c r="O124" i="39"/>
  <c r="P124" i="39"/>
  <c r="Q124" i="39"/>
  <c r="R124" i="39"/>
  <c r="S124" i="39"/>
  <c r="T124" i="39"/>
  <c r="U124" i="39"/>
  <c r="V124" i="39"/>
  <c r="W124" i="39"/>
  <c r="X124" i="39"/>
  <c r="Y124" i="39"/>
  <c r="Z124" i="39"/>
  <c r="AA124" i="39"/>
  <c r="AB124" i="39"/>
  <c r="AC124" i="39"/>
  <c r="AD124" i="39"/>
  <c r="AE124" i="39"/>
  <c r="AF124" i="39"/>
  <c r="B125" i="39"/>
  <c r="C125" i="39"/>
  <c r="D125" i="39"/>
  <c r="E125" i="39"/>
  <c r="F125" i="39"/>
  <c r="G125" i="39"/>
  <c r="H125" i="39"/>
  <c r="I125" i="39"/>
  <c r="J125" i="39"/>
  <c r="K125" i="39"/>
  <c r="L125" i="39"/>
  <c r="M125" i="39"/>
  <c r="N125" i="39"/>
  <c r="O125" i="39"/>
  <c r="P125" i="39"/>
  <c r="Q125" i="39"/>
  <c r="R125" i="39"/>
  <c r="S125" i="39"/>
  <c r="T125" i="39"/>
  <c r="U125" i="39"/>
  <c r="V125" i="39"/>
  <c r="W125" i="39"/>
  <c r="X125" i="39"/>
  <c r="Y125" i="39"/>
  <c r="Z125" i="39"/>
  <c r="AA125" i="39"/>
  <c r="AB125" i="39"/>
  <c r="AC125" i="39"/>
  <c r="AD125" i="39"/>
  <c r="AE125" i="39"/>
  <c r="AF125" i="39"/>
  <c r="B126" i="39"/>
  <c r="C126" i="39"/>
  <c r="D126" i="39"/>
  <c r="E126" i="39"/>
  <c r="F126" i="39"/>
  <c r="G126" i="39"/>
  <c r="H126" i="39"/>
  <c r="I126" i="39"/>
  <c r="J126" i="39"/>
  <c r="K126" i="39"/>
  <c r="L126" i="39"/>
  <c r="M126" i="39"/>
  <c r="N126" i="39"/>
  <c r="O126" i="39"/>
  <c r="P126" i="39"/>
  <c r="Q126" i="39"/>
  <c r="R126" i="39"/>
  <c r="S126" i="39"/>
  <c r="T126" i="39"/>
  <c r="U126" i="39"/>
  <c r="V126" i="39"/>
  <c r="W126" i="39"/>
  <c r="X126" i="39"/>
  <c r="Y126" i="39"/>
  <c r="Z126" i="39"/>
  <c r="AA126" i="39"/>
  <c r="AB126" i="39"/>
  <c r="AC126" i="39"/>
  <c r="AD126" i="39"/>
  <c r="AE126" i="39"/>
  <c r="AF126" i="39"/>
  <c r="B127" i="39"/>
  <c r="C127" i="39"/>
  <c r="D127" i="39"/>
  <c r="E127" i="39"/>
  <c r="F127" i="39"/>
  <c r="G127" i="39"/>
  <c r="H127" i="39"/>
  <c r="I127" i="39"/>
  <c r="J127" i="39"/>
  <c r="K127" i="39"/>
  <c r="L127" i="39"/>
  <c r="M127" i="39"/>
  <c r="N127" i="39"/>
  <c r="O127" i="39"/>
  <c r="P127" i="39"/>
  <c r="Q127" i="39"/>
  <c r="R127" i="39"/>
  <c r="S127" i="39"/>
  <c r="T127" i="39"/>
  <c r="U127" i="39"/>
  <c r="V127" i="39"/>
  <c r="W127" i="39"/>
  <c r="X127" i="39"/>
  <c r="Y127" i="39"/>
  <c r="Z127" i="39"/>
  <c r="AA127" i="39"/>
  <c r="AB127" i="39"/>
  <c r="AC127" i="39"/>
  <c r="AD127" i="39"/>
  <c r="AE127" i="39"/>
  <c r="AF127" i="39"/>
  <c r="B128" i="39"/>
  <c r="C128" i="39"/>
  <c r="D128" i="39"/>
  <c r="E128" i="39"/>
  <c r="F128" i="39"/>
  <c r="G128" i="39"/>
  <c r="H128" i="39"/>
  <c r="I128" i="39"/>
  <c r="J128" i="39"/>
  <c r="K128" i="39"/>
  <c r="L128" i="39"/>
  <c r="M128" i="39"/>
  <c r="N128" i="39"/>
  <c r="O128" i="39"/>
  <c r="P128" i="39"/>
  <c r="Q128" i="39"/>
  <c r="R128" i="39"/>
  <c r="S128" i="39"/>
  <c r="T128" i="39"/>
  <c r="U128" i="39"/>
  <c r="V128" i="39"/>
  <c r="W128" i="39"/>
  <c r="X128" i="39"/>
  <c r="Y128" i="39"/>
  <c r="Z128" i="39"/>
  <c r="AA128" i="39"/>
  <c r="AB128" i="39"/>
  <c r="AC128" i="39"/>
  <c r="AD128" i="39"/>
  <c r="AE128" i="39"/>
  <c r="AF128" i="39"/>
  <c r="B129" i="39"/>
  <c r="C129" i="39"/>
  <c r="D129" i="39"/>
  <c r="E129" i="39"/>
  <c r="F129" i="39"/>
  <c r="G129" i="39"/>
  <c r="H129" i="39"/>
  <c r="I129" i="39"/>
  <c r="J129" i="39"/>
  <c r="K129" i="39"/>
  <c r="L129" i="39"/>
  <c r="M129" i="39"/>
  <c r="N129" i="39"/>
  <c r="O129" i="39"/>
  <c r="P129" i="39"/>
  <c r="Q129" i="39"/>
  <c r="R129" i="39"/>
  <c r="S129" i="39"/>
  <c r="T129" i="39"/>
  <c r="U129" i="39"/>
  <c r="V129" i="39"/>
  <c r="W129" i="39"/>
  <c r="X129" i="39"/>
  <c r="Y129" i="39"/>
  <c r="Z129" i="39"/>
  <c r="AA129" i="39"/>
  <c r="AB129" i="39"/>
  <c r="AC129" i="39"/>
  <c r="AD129" i="39"/>
  <c r="AE129" i="39"/>
  <c r="AF129" i="39"/>
  <c r="B130" i="39"/>
  <c r="C130" i="39"/>
  <c r="D130" i="39"/>
  <c r="E130" i="39"/>
  <c r="F130" i="39"/>
  <c r="G130" i="39"/>
  <c r="H130" i="39"/>
  <c r="I130" i="39"/>
  <c r="J130" i="39"/>
  <c r="K130" i="39"/>
  <c r="L130" i="39"/>
  <c r="M130" i="39"/>
  <c r="N130" i="39"/>
  <c r="O130" i="39"/>
  <c r="P130" i="39"/>
  <c r="Q130" i="39"/>
  <c r="R130" i="39"/>
  <c r="S130" i="39"/>
  <c r="T130" i="39"/>
  <c r="U130" i="39"/>
  <c r="V130" i="39"/>
  <c r="W130" i="39"/>
  <c r="X130" i="39"/>
  <c r="Y130" i="39"/>
  <c r="Z130" i="39"/>
  <c r="AA130" i="39"/>
  <c r="AB130" i="39"/>
  <c r="AC130" i="39"/>
  <c r="AD130" i="39"/>
  <c r="AE130" i="39"/>
  <c r="AF130" i="39"/>
  <c r="B131" i="39"/>
  <c r="C131" i="39"/>
  <c r="D131" i="39"/>
  <c r="E131" i="39"/>
  <c r="F131" i="39"/>
  <c r="G131" i="39"/>
  <c r="H131" i="39"/>
  <c r="I131" i="39"/>
  <c r="J131" i="39"/>
  <c r="K131" i="39"/>
  <c r="L131" i="39"/>
  <c r="M131" i="39"/>
  <c r="N131" i="39"/>
  <c r="O131" i="39"/>
  <c r="P131" i="39"/>
  <c r="Q131" i="39"/>
  <c r="R131" i="39"/>
  <c r="S131" i="39"/>
  <c r="T131" i="39"/>
  <c r="U131" i="39"/>
  <c r="V131" i="39"/>
  <c r="W131" i="39"/>
  <c r="X131" i="39"/>
  <c r="Y131" i="39"/>
  <c r="Z131" i="39"/>
  <c r="AA131" i="39"/>
  <c r="AB131" i="39"/>
  <c r="AC131" i="39"/>
  <c r="AD131" i="39"/>
  <c r="AE131" i="39"/>
  <c r="AF131" i="39"/>
  <c r="B132" i="39"/>
  <c r="C132" i="39"/>
  <c r="D132" i="39"/>
  <c r="E132" i="39"/>
  <c r="F132" i="39"/>
  <c r="G132" i="39"/>
  <c r="H132" i="39"/>
  <c r="I132" i="39"/>
  <c r="J132" i="39"/>
  <c r="K132" i="39"/>
  <c r="L132" i="39"/>
  <c r="M132" i="39"/>
  <c r="N132" i="39"/>
  <c r="O132" i="39"/>
  <c r="P132" i="39"/>
  <c r="Q132" i="39"/>
  <c r="R132" i="39"/>
  <c r="S132" i="39"/>
  <c r="T132" i="39"/>
  <c r="U132" i="39"/>
  <c r="V132" i="39"/>
  <c r="W132" i="39"/>
  <c r="X132" i="39"/>
  <c r="Y132" i="39"/>
  <c r="Z132" i="39"/>
  <c r="AA132" i="39"/>
  <c r="AB132" i="39"/>
  <c r="AC132" i="39"/>
  <c r="AD132" i="39"/>
  <c r="AE132" i="39"/>
  <c r="AF132" i="39"/>
  <c r="B133" i="39"/>
  <c r="C133" i="39"/>
  <c r="D133" i="39"/>
  <c r="E133" i="39"/>
  <c r="F133" i="39"/>
  <c r="G133" i="39"/>
  <c r="H133" i="39"/>
  <c r="I133" i="39"/>
  <c r="J133" i="39"/>
  <c r="K133" i="39"/>
  <c r="L133" i="39"/>
  <c r="M133" i="39"/>
  <c r="N133" i="39"/>
  <c r="O133" i="39"/>
  <c r="P133" i="39"/>
  <c r="Q133" i="39"/>
  <c r="R133" i="39"/>
  <c r="S133" i="39"/>
  <c r="T133" i="39"/>
  <c r="U133" i="39"/>
  <c r="V133" i="39"/>
  <c r="W133" i="39"/>
  <c r="X133" i="39"/>
  <c r="Y133" i="39"/>
  <c r="Z133" i="39"/>
  <c r="AA133" i="39"/>
  <c r="AB133" i="39"/>
  <c r="AC133" i="39"/>
  <c r="AD133" i="39"/>
  <c r="AE133" i="39"/>
  <c r="AF133" i="39"/>
  <c r="B134" i="39"/>
  <c r="C134" i="39"/>
  <c r="D134" i="39"/>
  <c r="E134" i="39"/>
  <c r="F134" i="39"/>
  <c r="G134" i="39"/>
  <c r="H134" i="39"/>
  <c r="I134" i="39"/>
  <c r="J134" i="39"/>
  <c r="K134" i="39"/>
  <c r="L134" i="39"/>
  <c r="M134" i="39"/>
  <c r="N134" i="39"/>
  <c r="O134" i="39"/>
  <c r="P134" i="39"/>
  <c r="Q134" i="39"/>
  <c r="R134" i="39"/>
  <c r="S134" i="39"/>
  <c r="T134" i="39"/>
  <c r="U134" i="39"/>
  <c r="V134" i="39"/>
  <c r="W134" i="39"/>
  <c r="X134" i="39"/>
  <c r="Y134" i="39"/>
  <c r="Z134" i="39"/>
  <c r="AA134" i="39"/>
  <c r="AB134" i="39"/>
  <c r="AC134" i="39"/>
  <c r="AD134" i="39"/>
  <c r="AE134" i="39"/>
  <c r="AF134" i="39"/>
  <c r="B135" i="39"/>
  <c r="C135" i="39"/>
  <c r="D135" i="39"/>
  <c r="E135" i="39"/>
  <c r="F135" i="39"/>
  <c r="G135" i="39"/>
  <c r="H135" i="39"/>
  <c r="I135" i="39"/>
  <c r="J135" i="39"/>
  <c r="K135" i="39"/>
  <c r="L135" i="39"/>
  <c r="M135" i="39"/>
  <c r="N135" i="39"/>
  <c r="O135" i="39"/>
  <c r="P135" i="39"/>
  <c r="Q135" i="39"/>
  <c r="R135" i="39"/>
  <c r="S135" i="39"/>
  <c r="T135" i="39"/>
  <c r="U135" i="39"/>
  <c r="V135" i="39"/>
  <c r="W135" i="39"/>
  <c r="X135" i="39"/>
  <c r="Y135" i="39"/>
  <c r="Z135" i="39"/>
  <c r="AA135" i="39"/>
  <c r="AB135" i="39"/>
  <c r="AC135" i="39"/>
  <c r="AD135" i="39"/>
  <c r="AE135" i="39"/>
  <c r="AF135" i="39"/>
  <c r="B136" i="39"/>
  <c r="C136" i="39"/>
  <c r="D136" i="39"/>
  <c r="E136" i="39"/>
  <c r="F136" i="39"/>
  <c r="G136" i="39"/>
  <c r="H136" i="39"/>
  <c r="I136" i="39"/>
  <c r="J136" i="39"/>
  <c r="K136" i="39"/>
  <c r="L136" i="39"/>
  <c r="M136" i="39"/>
  <c r="N136" i="39"/>
  <c r="O136" i="39"/>
  <c r="P136" i="39"/>
  <c r="Q136" i="39"/>
  <c r="R136" i="39"/>
  <c r="S136" i="39"/>
  <c r="T136" i="39"/>
  <c r="U136" i="39"/>
  <c r="V136" i="39"/>
  <c r="W136" i="39"/>
  <c r="X136" i="39"/>
  <c r="Y136" i="39"/>
  <c r="Z136" i="39"/>
  <c r="AA136" i="39"/>
  <c r="AB136" i="39"/>
  <c r="AC136" i="39"/>
  <c r="AD136" i="39"/>
  <c r="AE136" i="39"/>
  <c r="AF136" i="39"/>
  <c r="B137" i="39"/>
  <c r="C137" i="39"/>
  <c r="D137" i="39"/>
  <c r="E137" i="39"/>
  <c r="F137" i="39"/>
  <c r="G137" i="39"/>
  <c r="H137" i="39"/>
  <c r="I137" i="39"/>
  <c r="J137" i="39"/>
  <c r="K137" i="39"/>
  <c r="L137" i="39"/>
  <c r="M137" i="39"/>
  <c r="N137" i="39"/>
  <c r="O137" i="39"/>
  <c r="P137" i="39"/>
  <c r="Q137" i="39"/>
  <c r="R137" i="39"/>
  <c r="S137" i="39"/>
  <c r="T137" i="39"/>
  <c r="U137" i="39"/>
  <c r="V137" i="39"/>
  <c r="W137" i="39"/>
  <c r="X137" i="39"/>
  <c r="Y137" i="39"/>
  <c r="Z137" i="39"/>
  <c r="AA137" i="39"/>
  <c r="AB137" i="39"/>
  <c r="AC137" i="39"/>
  <c r="AD137" i="39"/>
  <c r="AE137" i="39"/>
  <c r="AF137" i="39"/>
  <c r="B138" i="39"/>
  <c r="C138" i="39"/>
  <c r="D138" i="39"/>
  <c r="E138" i="39"/>
  <c r="F138" i="39"/>
  <c r="G138" i="39"/>
  <c r="H138" i="39"/>
  <c r="I138" i="39"/>
  <c r="J138" i="39"/>
  <c r="K138" i="39"/>
  <c r="L138" i="39"/>
  <c r="M138" i="39"/>
  <c r="N138" i="39"/>
  <c r="O138" i="39"/>
  <c r="P138" i="39"/>
  <c r="Q138" i="39"/>
  <c r="R138" i="39"/>
  <c r="S138" i="39"/>
  <c r="T138" i="39"/>
  <c r="U138" i="39"/>
  <c r="V138" i="39"/>
  <c r="W138" i="39"/>
  <c r="X138" i="39"/>
  <c r="Y138" i="39"/>
  <c r="Z138" i="39"/>
  <c r="AA138" i="39"/>
  <c r="AB138" i="39"/>
  <c r="AC138" i="39"/>
  <c r="AD138" i="39"/>
  <c r="AE138" i="39"/>
  <c r="AF138" i="39"/>
  <c r="B139" i="39"/>
  <c r="C139" i="39"/>
  <c r="D139" i="39"/>
  <c r="E139" i="39"/>
  <c r="F139" i="39"/>
  <c r="G139" i="39"/>
  <c r="H139" i="39"/>
  <c r="I139" i="39"/>
  <c r="J139" i="39"/>
  <c r="K139" i="39"/>
  <c r="L139" i="39"/>
  <c r="M139" i="39"/>
  <c r="N139" i="39"/>
  <c r="O139" i="39"/>
  <c r="P139" i="39"/>
  <c r="Q139" i="39"/>
  <c r="R139" i="39"/>
  <c r="S139" i="39"/>
  <c r="T139" i="39"/>
  <c r="U139" i="39"/>
  <c r="V139" i="39"/>
  <c r="W139" i="39"/>
  <c r="X139" i="39"/>
  <c r="Y139" i="39"/>
  <c r="Z139" i="39"/>
  <c r="AA139" i="39"/>
  <c r="AB139" i="39"/>
  <c r="AC139" i="39"/>
  <c r="AD139" i="39"/>
  <c r="AE139" i="39"/>
  <c r="AF139" i="39"/>
  <c r="B140" i="39"/>
  <c r="C140" i="39"/>
  <c r="D140" i="39"/>
  <c r="E140" i="39"/>
  <c r="F140" i="39"/>
  <c r="G140" i="39"/>
  <c r="H140" i="39"/>
  <c r="I140" i="39"/>
  <c r="J140" i="39"/>
  <c r="K140" i="39"/>
  <c r="L140" i="39"/>
  <c r="M140" i="39"/>
  <c r="N140" i="39"/>
  <c r="O140" i="39"/>
  <c r="P140" i="39"/>
  <c r="Q140" i="39"/>
  <c r="R140" i="39"/>
  <c r="S140" i="39"/>
  <c r="T140" i="39"/>
  <c r="U140" i="39"/>
  <c r="V140" i="39"/>
  <c r="W140" i="39"/>
  <c r="X140" i="39"/>
  <c r="Y140" i="39"/>
  <c r="Z140" i="39"/>
  <c r="AA140" i="39"/>
  <c r="AB140" i="39"/>
  <c r="AC140" i="39"/>
  <c r="AD140" i="39"/>
  <c r="AE140" i="39"/>
  <c r="AF140" i="39"/>
  <c r="B141" i="39"/>
  <c r="C141" i="39"/>
  <c r="D141" i="39"/>
  <c r="E141" i="39"/>
  <c r="F141" i="39"/>
  <c r="G141" i="39"/>
  <c r="H141" i="39"/>
  <c r="I141" i="39"/>
  <c r="J141" i="39"/>
  <c r="K141" i="39"/>
  <c r="L141" i="39"/>
  <c r="M141" i="39"/>
  <c r="N141" i="39"/>
  <c r="O141" i="39"/>
  <c r="P141" i="39"/>
  <c r="Q141" i="39"/>
  <c r="R141" i="39"/>
  <c r="S141" i="39"/>
  <c r="T141" i="39"/>
  <c r="U141" i="39"/>
  <c r="V141" i="39"/>
  <c r="W141" i="39"/>
  <c r="X141" i="39"/>
  <c r="Y141" i="39"/>
  <c r="Z141" i="39"/>
  <c r="AA141" i="39"/>
  <c r="AB141" i="39"/>
  <c r="AC141" i="39"/>
  <c r="AD141" i="39"/>
  <c r="AE141" i="39"/>
  <c r="AF141" i="39"/>
  <c r="B142" i="39"/>
  <c r="C142" i="39"/>
  <c r="D142" i="39"/>
  <c r="E142" i="39"/>
  <c r="F142" i="39"/>
  <c r="G142" i="39"/>
  <c r="H142" i="39"/>
  <c r="I142" i="39"/>
  <c r="J142" i="39"/>
  <c r="K142" i="39"/>
  <c r="L142" i="39"/>
  <c r="M142" i="39"/>
  <c r="N142" i="39"/>
  <c r="O142" i="39"/>
  <c r="P142" i="39"/>
  <c r="Q142" i="39"/>
  <c r="R142" i="39"/>
  <c r="S142" i="39"/>
  <c r="T142" i="39"/>
  <c r="U142" i="39"/>
  <c r="V142" i="39"/>
  <c r="W142" i="39"/>
  <c r="X142" i="39"/>
  <c r="Y142" i="39"/>
  <c r="Z142" i="39"/>
  <c r="AA142" i="39"/>
  <c r="AB142" i="39"/>
  <c r="AC142" i="39"/>
  <c r="AD142" i="39"/>
  <c r="AE142" i="39"/>
  <c r="AF142" i="39"/>
  <c r="B143" i="39"/>
  <c r="C143" i="39"/>
  <c r="D143" i="39"/>
  <c r="E143" i="39"/>
  <c r="F143" i="39"/>
  <c r="G143" i="39"/>
  <c r="H143" i="39"/>
  <c r="I143" i="39"/>
  <c r="J143" i="39"/>
  <c r="K143" i="39"/>
  <c r="L143" i="39"/>
  <c r="M143" i="39"/>
  <c r="N143" i="39"/>
  <c r="O143" i="39"/>
  <c r="P143" i="39"/>
  <c r="Q143" i="39"/>
  <c r="R143" i="39"/>
  <c r="S143" i="39"/>
  <c r="T143" i="39"/>
  <c r="U143" i="39"/>
  <c r="V143" i="39"/>
  <c r="W143" i="39"/>
  <c r="X143" i="39"/>
  <c r="Y143" i="39"/>
  <c r="Z143" i="39"/>
  <c r="AA143" i="39"/>
  <c r="AB143" i="39"/>
  <c r="AC143" i="39"/>
  <c r="AD143" i="39"/>
  <c r="AE143" i="39"/>
  <c r="AF143" i="39"/>
  <c r="B144" i="39"/>
  <c r="C144" i="39"/>
  <c r="D144" i="39"/>
  <c r="E144" i="39"/>
  <c r="F144" i="39"/>
  <c r="G144" i="39"/>
  <c r="H144" i="39"/>
  <c r="I144" i="39"/>
  <c r="J144" i="39"/>
  <c r="K144" i="39"/>
  <c r="L144" i="39"/>
  <c r="M144" i="39"/>
  <c r="N144" i="39"/>
  <c r="O144" i="39"/>
  <c r="P144" i="39"/>
  <c r="Q144" i="39"/>
  <c r="R144" i="39"/>
  <c r="S144" i="39"/>
  <c r="T144" i="39"/>
  <c r="U144" i="39"/>
  <c r="V144" i="39"/>
  <c r="W144" i="39"/>
  <c r="X144" i="39"/>
  <c r="Y144" i="39"/>
  <c r="Z144" i="39"/>
  <c r="AA144" i="39"/>
  <c r="AB144" i="39"/>
  <c r="AC144" i="39"/>
  <c r="AD144" i="39"/>
  <c r="AE144" i="39"/>
  <c r="AF144" i="39"/>
  <c r="B145" i="39"/>
  <c r="C145" i="39"/>
  <c r="D145" i="39"/>
  <c r="E145" i="39"/>
  <c r="F145" i="39"/>
  <c r="G145" i="39"/>
  <c r="H145" i="39"/>
  <c r="I145" i="39"/>
  <c r="J145" i="39"/>
  <c r="K145" i="39"/>
  <c r="L145" i="39"/>
  <c r="M145" i="39"/>
  <c r="N145" i="39"/>
  <c r="O145" i="39"/>
  <c r="P145" i="39"/>
  <c r="Q145" i="39"/>
  <c r="R145" i="39"/>
  <c r="S145" i="39"/>
  <c r="T145" i="39"/>
  <c r="U145" i="39"/>
  <c r="V145" i="39"/>
  <c r="W145" i="39"/>
  <c r="X145" i="39"/>
  <c r="Y145" i="39"/>
  <c r="Z145" i="39"/>
  <c r="AA145" i="39"/>
  <c r="AB145" i="39"/>
  <c r="AC145" i="39"/>
  <c r="AD145" i="39"/>
  <c r="AE145" i="39"/>
  <c r="AF145" i="39"/>
  <c r="B146" i="39"/>
  <c r="C146" i="39"/>
  <c r="D146" i="39"/>
  <c r="E146" i="39"/>
  <c r="F146" i="39"/>
  <c r="G146" i="39"/>
  <c r="H146" i="39"/>
  <c r="I146" i="39"/>
  <c r="J146" i="39"/>
  <c r="K146" i="39"/>
  <c r="L146" i="39"/>
  <c r="M146" i="39"/>
  <c r="N146" i="39"/>
  <c r="O146" i="39"/>
  <c r="P146" i="39"/>
  <c r="Q146" i="39"/>
  <c r="R146" i="39"/>
  <c r="S146" i="39"/>
  <c r="T146" i="39"/>
  <c r="U146" i="39"/>
  <c r="V146" i="39"/>
  <c r="W146" i="39"/>
  <c r="X146" i="39"/>
  <c r="Y146" i="39"/>
  <c r="Z146" i="39"/>
  <c r="AA146" i="39"/>
  <c r="AB146" i="39"/>
  <c r="AC146" i="39"/>
  <c r="AD146" i="39"/>
  <c r="AE146" i="39"/>
  <c r="AF146" i="39"/>
  <c r="B147" i="39"/>
  <c r="C147" i="39"/>
  <c r="D147" i="39"/>
  <c r="E147" i="39"/>
  <c r="F147" i="39"/>
  <c r="G147" i="39"/>
  <c r="H147" i="39"/>
  <c r="I147" i="39"/>
  <c r="J147" i="39"/>
  <c r="K147" i="39"/>
  <c r="L147" i="39"/>
  <c r="M147" i="39"/>
  <c r="N147" i="39"/>
  <c r="O147" i="39"/>
  <c r="P147" i="39"/>
  <c r="Q147" i="39"/>
  <c r="R147" i="39"/>
  <c r="S147" i="39"/>
  <c r="T147" i="39"/>
  <c r="U147" i="39"/>
  <c r="V147" i="39"/>
  <c r="W147" i="39"/>
  <c r="X147" i="39"/>
  <c r="Y147" i="39"/>
  <c r="Z147" i="39"/>
  <c r="AA147" i="39"/>
  <c r="AB147" i="39"/>
  <c r="AC147" i="39"/>
  <c r="AD147" i="39"/>
  <c r="AE147" i="39"/>
  <c r="AF147" i="39"/>
  <c r="B148" i="39"/>
  <c r="C148" i="39"/>
  <c r="D148" i="39"/>
  <c r="E148" i="39"/>
  <c r="F148" i="39"/>
  <c r="G148" i="39"/>
  <c r="H148" i="39"/>
  <c r="I148" i="39"/>
  <c r="J148" i="39"/>
  <c r="K148" i="39"/>
  <c r="L148" i="39"/>
  <c r="M148" i="39"/>
  <c r="N148" i="39"/>
  <c r="O148" i="39"/>
  <c r="P148" i="39"/>
  <c r="Q148" i="39"/>
  <c r="R148" i="39"/>
  <c r="S148" i="39"/>
  <c r="T148" i="39"/>
  <c r="U148" i="39"/>
  <c r="V148" i="39"/>
  <c r="W148" i="39"/>
  <c r="X148" i="39"/>
  <c r="Y148" i="39"/>
  <c r="Z148" i="39"/>
  <c r="AA148" i="39"/>
  <c r="AB148" i="39"/>
  <c r="AC148" i="39"/>
  <c r="AD148" i="39"/>
  <c r="AE148" i="39"/>
  <c r="AF148" i="39"/>
  <c r="B149" i="39"/>
  <c r="C149" i="39"/>
  <c r="D149" i="39"/>
  <c r="E149" i="39"/>
  <c r="F149" i="39"/>
  <c r="G149" i="39"/>
  <c r="H149" i="39"/>
  <c r="I149" i="39"/>
  <c r="J149" i="39"/>
  <c r="K149" i="39"/>
  <c r="L149" i="39"/>
  <c r="M149" i="39"/>
  <c r="N149" i="39"/>
  <c r="O149" i="39"/>
  <c r="P149" i="39"/>
  <c r="Q149" i="39"/>
  <c r="R149" i="39"/>
  <c r="S149" i="39"/>
  <c r="T149" i="39"/>
  <c r="U149" i="39"/>
  <c r="V149" i="39"/>
  <c r="W149" i="39"/>
  <c r="X149" i="39"/>
  <c r="Y149" i="39"/>
  <c r="Z149" i="39"/>
  <c r="AA149" i="39"/>
  <c r="AB149" i="39"/>
  <c r="AC149" i="39"/>
  <c r="AD149" i="39"/>
  <c r="AE149" i="39"/>
  <c r="AF149" i="39"/>
  <c r="B150" i="39"/>
  <c r="C150" i="39"/>
  <c r="D150" i="39"/>
  <c r="E150" i="39"/>
  <c r="F150" i="39"/>
  <c r="G150" i="39"/>
  <c r="H150" i="39"/>
  <c r="I150" i="39"/>
  <c r="J150" i="39"/>
  <c r="K150" i="39"/>
  <c r="L150" i="39"/>
  <c r="M150" i="39"/>
  <c r="N150" i="39"/>
  <c r="O150" i="39"/>
  <c r="P150" i="39"/>
  <c r="Q150" i="39"/>
  <c r="R150" i="39"/>
  <c r="S150" i="39"/>
  <c r="T150" i="39"/>
  <c r="U150" i="39"/>
  <c r="V150" i="39"/>
  <c r="W150" i="39"/>
  <c r="X150" i="39"/>
  <c r="Y150" i="39"/>
  <c r="Z150" i="39"/>
  <c r="AA150" i="39"/>
  <c r="AB150" i="39"/>
  <c r="AC150" i="39"/>
  <c r="AD150" i="39"/>
  <c r="AE150" i="39"/>
  <c r="AF150" i="39"/>
  <c r="B151" i="39"/>
  <c r="C151" i="39"/>
  <c r="D151" i="39"/>
  <c r="E151" i="39"/>
  <c r="F151" i="39"/>
  <c r="G151" i="39"/>
  <c r="H151" i="39"/>
  <c r="I151" i="39"/>
  <c r="J151" i="39"/>
  <c r="K151" i="39"/>
  <c r="L151" i="39"/>
  <c r="M151" i="39"/>
  <c r="N151" i="39"/>
  <c r="O151" i="39"/>
  <c r="P151" i="39"/>
  <c r="Q151" i="39"/>
  <c r="R151" i="39"/>
  <c r="S151" i="39"/>
  <c r="T151" i="39"/>
  <c r="U151" i="39"/>
  <c r="V151" i="39"/>
  <c r="W151" i="39"/>
  <c r="X151" i="39"/>
  <c r="Y151" i="39"/>
  <c r="Z151" i="39"/>
  <c r="AA151" i="39"/>
  <c r="AB151" i="39"/>
  <c r="AC151" i="39"/>
  <c r="AD151" i="39"/>
  <c r="AE151" i="39"/>
  <c r="AF151" i="39"/>
  <c r="B152" i="39"/>
  <c r="C152" i="39"/>
  <c r="D152" i="39"/>
  <c r="E152" i="39"/>
  <c r="F152" i="39"/>
  <c r="G152" i="39"/>
  <c r="H152" i="39"/>
  <c r="I152" i="39"/>
  <c r="J152" i="39"/>
  <c r="K152" i="39"/>
  <c r="L152" i="39"/>
  <c r="M152" i="39"/>
  <c r="N152" i="39"/>
  <c r="O152" i="39"/>
  <c r="P152" i="39"/>
  <c r="Q152" i="39"/>
  <c r="R152" i="39"/>
  <c r="S152" i="39"/>
  <c r="T152" i="39"/>
  <c r="U152" i="39"/>
  <c r="V152" i="39"/>
  <c r="W152" i="39"/>
  <c r="X152" i="39"/>
  <c r="Y152" i="39"/>
  <c r="Z152" i="39"/>
  <c r="AA152" i="39"/>
  <c r="AB152" i="39"/>
  <c r="AC152" i="39"/>
  <c r="AD152" i="39"/>
  <c r="AE152" i="39"/>
  <c r="AF152" i="39"/>
  <c r="B153" i="39"/>
  <c r="C153" i="39"/>
  <c r="D153" i="39"/>
  <c r="E153" i="39"/>
  <c r="F153" i="39"/>
  <c r="G153" i="39"/>
  <c r="H153" i="39"/>
  <c r="I153" i="39"/>
  <c r="J153" i="39"/>
  <c r="K153" i="39"/>
  <c r="L153" i="39"/>
  <c r="M153" i="39"/>
  <c r="N153" i="39"/>
  <c r="O153" i="39"/>
  <c r="P153" i="39"/>
  <c r="Q153" i="39"/>
  <c r="R153" i="39"/>
  <c r="S153" i="39"/>
  <c r="T153" i="39"/>
  <c r="U153" i="39"/>
  <c r="V153" i="39"/>
  <c r="W153" i="39"/>
  <c r="X153" i="39"/>
  <c r="Y153" i="39"/>
  <c r="Z153" i="39"/>
  <c r="AA153" i="39"/>
  <c r="AB153" i="39"/>
  <c r="AC153" i="39"/>
  <c r="AD153" i="39"/>
  <c r="AE153" i="39"/>
  <c r="AF153" i="39"/>
  <c r="B154" i="39"/>
  <c r="C154" i="39"/>
  <c r="D154" i="39"/>
  <c r="E154" i="39"/>
  <c r="F154" i="39"/>
  <c r="G154" i="39"/>
  <c r="H154" i="39"/>
  <c r="I154" i="39"/>
  <c r="J154" i="39"/>
  <c r="K154" i="39"/>
  <c r="L154" i="39"/>
  <c r="M154" i="39"/>
  <c r="N154" i="39"/>
  <c r="O154" i="39"/>
  <c r="P154" i="39"/>
  <c r="Q154" i="39"/>
  <c r="R154" i="39"/>
  <c r="S154" i="39"/>
  <c r="T154" i="39"/>
  <c r="U154" i="39"/>
  <c r="V154" i="39"/>
  <c r="W154" i="39"/>
  <c r="X154" i="39"/>
  <c r="Y154" i="39"/>
  <c r="Z154" i="39"/>
  <c r="AA154" i="39"/>
  <c r="AB154" i="39"/>
  <c r="AC154" i="39"/>
  <c r="AD154" i="39"/>
  <c r="AE154" i="39"/>
  <c r="AF154" i="39"/>
  <c r="B155" i="39"/>
  <c r="C155" i="39"/>
  <c r="D155" i="39"/>
  <c r="E155" i="39"/>
  <c r="F155" i="39"/>
  <c r="G155" i="39"/>
  <c r="H155" i="39"/>
  <c r="I155" i="39"/>
  <c r="J155" i="39"/>
  <c r="K155" i="39"/>
  <c r="L155" i="39"/>
  <c r="M155" i="39"/>
  <c r="N155" i="39"/>
  <c r="O155" i="39"/>
  <c r="P155" i="39"/>
  <c r="Q155" i="39"/>
  <c r="R155" i="39"/>
  <c r="S155" i="39"/>
  <c r="T155" i="39"/>
  <c r="U155" i="39"/>
  <c r="V155" i="39"/>
  <c r="W155" i="39"/>
  <c r="X155" i="39"/>
  <c r="Y155" i="39"/>
  <c r="Z155" i="39"/>
  <c r="AA155" i="39"/>
  <c r="AB155" i="39"/>
  <c r="AC155" i="39"/>
  <c r="AD155" i="39"/>
  <c r="AE155" i="39"/>
  <c r="AF155" i="39"/>
  <c r="AK4" i="53"/>
  <c r="AM4" i="53"/>
  <c r="AK5" i="53"/>
  <c r="AM5" i="53"/>
  <c r="AK6" i="53"/>
  <c r="AM6" i="53"/>
  <c r="AK7" i="53"/>
  <c r="AM7" i="53"/>
  <c r="AK8" i="53"/>
  <c r="AM8" i="53"/>
  <c r="AK9" i="53"/>
  <c r="AM9" i="53"/>
  <c r="AK10" i="53"/>
  <c r="AM10" i="53"/>
  <c r="AK11" i="53"/>
  <c r="AM11" i="53"/>
  <c r="AK12" i="53"/>
  <c r="AM12" i="53"/>
  <c r="AK13" i="53"/>
  <c r="AM13" i="53"/>
  <c r="AK14" i="53"/>
  <c r="AM14" i="53"/>
  <c r="AK15" i="53"/>
  <c r="AM15" i="53"/>
  <c r="AK16" i="53"/>
  <c r="AM16" i="53"/>
  <c r="AK17" i="53"/>
  <c r="AM17" i="53"/>
  <c r="AK18" i="53"/>
  <c r="AM18" i="53"/>
  <c r="AK19" i="53"/>
  <c r="AM19" i="53"/>
  <c r="AK20" i="53"/>
  <c r="AM20" i="53"/>
  <c r="AK21" i="53"/>
  <c r="AM21" i="53"/>
  <c r="AK22" i="53"/>
  <c r="AM22" i="53"/>
  <c r="AK23" i="53"/>
  <c r="AM23" i="53"/>
  <c r="AK24" i="53"/>
  <c r="AM24" i="53"/>
  <c r="AK25" i="53"/>
  <c r="AM25" i="53"/>
  <c r="AK26" i="53"/>
  <c r="AM26" i="53"/>
  <c r="AK27" i="53"/>
  <c r="AM27" i="53"/>
  <c r="AK28" i="53"/>
  <c r="AM28" i="53"/>
  <c r="AK29" i="53"/>
  <c r="AM29" i="53"/>
  <c r="AK30" i="53"/>
  <c r="AM30" i="53"/>
  <c r="AK31" i="53"/>
  <c r="AM31" i="53"/>
  <c r="AK32" i="53"/>
  <c r="AM32" i="53"/>
  <c r="AK33" i="53"/>
  <c r="AM33" i="53"/>
  <c r="AK34" i="53"/>
  <c r="AM34" i="53"/>
  <c r="AK35" i="53"/>
  <c r="AM35" i="53"/>
  <c r="AK36" i="53"/>
  <c r="AM36" i="53"/>
  <c r="AK37" i="53"/>
  <c r="AM37" i="53"/>
  <c r="AK38" i="53"/>
  <c r="AM38" i="53"/>
  <c r="AK39" i="53"/>
  <c r="AM39" i="53"/>
  <c r="AK40" i="53"/>
  <c r="AM40" i="53"/>
  <c r="AK41" i="53"/>
  <c r="AM41" i="53"/>
  <c r="AK42" i="53"/>
  <c r="AM42" i="53"/>
  <c r="AK43" i="53"/>
  <c r="AM43" i="53"/>
  <c r="AK44" i="53"/>
  <c r="AM44" i="53"/>
  <c r="AK45" i="53"/>
  <c r="AM45" i="53"/>
  <c r="AK46" i="53"/>
  <c r="AM46" i="53"/>
  <c r="AK47" i="53"/>
  <c r="AM47" i="53"/>
  <c r="AK48" i="53"/>
  <c r="AM48" i="53"/>
  <c r="AK49" i="53"/>
  <c r="AM49" i="53"/>
  <c r="AK50" i="53"/>
  <c r="AM50" i="53"/>
  <c r="AK51" i="53"/>
  <c r="AM51" i="53"/>
  <c r="AK52" i="53"/>
  <c r="AM52" i="53"/>
  <c r="AK53" i="53"/>
  <c r="AM53" i="53"/>
  <c r="AK54" i="53"/>
  <c r="AM54" i="53"/>
  <c r="AK55" i="53"/>
  <c r="AM55" i="53"/>
  <c r="AK56" i="53"/>
  <c r="AM56" i="53"/>
  <c r="AK57" i="53"/>
  <c r="AM57" i="53"/>
  <c r="AK58" i="53"/>
  <c r="AM58" i="53"/>
  <c r="AK59" i="53"/>
  <c r="AM59" i="53"/>
  <c r="AK60" i="53"/>
  <c r="AM60" i="53"/>
  <c r="AK61" i="53"/>
  <c r="AM61" i="53"/>
  <c r="AK62" i="53"/>
  <c r="AM62" i="53"/>
  <c r="AK63" i="53"/>
  <c r="AM63" i="53"/>
  <c r="AK64" i="53"/>
  <c r="AM64" i="53"/>
  <c r="AK65" i="53"/>
  <c r="AM65" i="53"/>
  <c r="AK66" i="53"/>
  <c r="AM66" i="53"/>
  <c r="AK67" i="53"/>
  <c r="AM67" i="53"/>
  <c r="AK68" i="53"/>
  <c r="AM68" i="53"/>
  <c r="AK69" i="53"/>
  <c r="AM69" i="53"/>
  <c r="AK70" i="53"/>
  <c r="AM70" i="53"/>
  <c r="AK71" i="53"/>
  <c r="AM71" i="53"/>
  <c r="AK72" i="53"/>
  <c r="AM72" i="53"/>
  <c r="AK73" i="53"/>
  <c r="AM73" i="53"/>
  <c r="AK74" i="53"/>
  <c r="AM74" i="53"/>
  <c r="AK75" i="53"/>
  <c r="AM75" i="53"/>
  <c r="AK76" i="53"/>
  <c r="AM76" i="53"/>
  <c r="AK77" i="53"/>
  <c r="AM77" i="53"/>
  <c r="AK78" i="53"/>
  <c r="AM78" i="53"/>
  <c r="AK79" i="53"/>
  <c r="AM79" i="53"/>
  <c r="AK80" i="53"/>
  <c r="AM80" i="53"/>
  <c r="AK81" i="53"/>
  <c r="AM81" i="53"/>
  <c r="AK82" i="53"/>
  <c r="AM82" i="53"/>
  <c r="AK83" i="53"/>
  <c r="AM83" i="53"/>
  <c r="AK84" i="53"/>
  <c r="AM84" i="53"/>
  <c r="AK85" i="53"/>
  <c r="AM85" i="53"/>
  <c r="AK86" i="53"/>
  <c r="AM86" i="53"/>
  <c r="AK87" i="53"/>
  <c r="AM87" i="53"/>
  <c r="AK88" i="53"/>
  <c r="AM88" i="53"/>
  <c r="AK89" i="53"/>
  <c r="AM89" i="53"/>
  <c r="AK90" i="53"/>
  <c r="AM90" i="53"/>
  <c r="AK91" i="53"/>
  <c r="AM91" i="53"/>
  <c r="AK92" i="53"/>
  <c r="AM92" i="53"/>
  <c r="AK93" i="53"/>
  <c r="AM93" i="53"/>
  <c r="AK94" i="53"/>
  <c r="AM94" i="53"/>
  <c r="AK95" i="53"/>
  <c r="AM95" i="53"/>
  <c r="AK96" i="53"/>
  <c r="AM96" i="53"/>
  <c r="AK97" i="53"/>
  <c r="AM97" i="53"/>
  <c r="AK98" i="53"/>
  <c r="AM98" i="53"/>
  <c r="AK99" i="53"/>
  <c r="AM99" i="53"/>
  <c r="AK100" i="53"/>
  <c r="AM100" i="53"/>
  <c r="AK101" i="53"/>
  <c r="AM101" i="53"/>
  <c r="AK102" i="53"/>
  <c r="AM102" i="53"/>
  <c r="AK103" i="53"/>
  <c r="AM103" i="53"/>
  <c r="AK104" i="53"/>
  <c r="AM104" i="53"/>
  <c r="AK105" i="53"/>
  <c r="AM105" i="53"/>
  <c r="AK106" i="53"/>
  <c r="AM106" i="53"/>
  <c r="AK107" i="53"/>
  <c r="AM107" i="53"/>
  <c r="AK108" i="53"/>
  <c r="AM108" i="53"/>
  <c r="AK109" i="53"/>
  <c r="AM109" i="53"/>
  <c r="AK110" i="53"/>
  <c r="AM110" i="53"/>
  <c r="AK111" i="53"/>
  <c r="AM111" i="53"/>
  <c r="AK112" i="53"/>
  <c r="AM112" i="53"/>
  <c r="AK113" i="53"/>
  <c r="AM113" i="53"/>
  <c r="AK114" i="53"/>
  <c r="AM114" i="53"/>
  <c r="AK115" i="53"/>
  <c r="AM115" i="53"/>
  <c r="AK116" i="53"/>
  <c r="AM116" i="53"/>
  <c r="AK117" i="53"/>
  <c r="AM117" i="53"/>
  <c r="AK118" i="53"/>
  <c r="AM118" i="53"/>
  <c r="AK119" i="53"/>
  <c r="AM119" i="53"/>
  <c r="AK120" i="53"/>
  <c r="AM120" i="53"/>
  <c r="AK121" i="53"/>
  <c r="AM121" i="53"/>
  <c r="AK122" i="53"/>
  <c r="AM122" i="53"/>
  <c r="AK123" i="53"/>
  <c r="AM123" i="53"/>
  <c r="AK124" i="53"/>
  <c r="AM124" i="53"/>
  <c r="AK125" i="53"/>
  <c r="AM125" i="53"/>
  <c r="AK126" i="53"/>
  <c r="AM126" i="53"/>
  <c r="AK127" i="53"/>
  <c r="AM127" i="53"/>
  <c r="AK128" i="53"/>
  <c r="AM128" i="53"/>
  <c r="AK129" i="53"/>
  <c r="AM129" i="53"/>
  <c r="AK130" i="53"/>
  <c r="AM130" i="53"/>
  <c r="AK131" i="53"/>
  <c r="AM131" i="53"/>
  <c r="AK132" i="53"/>
  <c r="AM132" i="53"/>
  <c r="AK133" i="53"/>
  <c r="AM133" i="53"/>
  <c r="AK134" i="53"/>
  <c r="AM134" i="53"/>
  <c r="AK135" i="53"/>
  <c r="AM135" i="53"/>
  <c r="AK136" i="53"/>
  <c r="AM136" i="53"/>
  <c r="AK137" i="53"/>
  <c r="AM137" i="53"/>
  <c r="AK138" i="53"/>
  <c r="AM138" i="53"/>
  <c r="AK139" i="53"/>
  <c r="AM139" i="53"/>
  <c r="AK140" i="53"/>
  <c r="AM140" i="53"/>
  <c r="AK141" i="53"/>
  <c r="AM141" i="53"/>
  <c r="AK142" i="53"/>
  <c r="AM142" i="53"/>
  <c r="AK143" i="53"/>
  <c r="AM143" i="53"/>
  <c r="AK144" i="53"/>
  <c r="AM144" i="53"/>
  <c r="AK145" i="53"/>
  <c r="AM145" i="53"/>
  <c r="AK146" i="53"/>
  <c r="AM146" i="53"/>
  <c r="AK147" i="53"/>
  <c r="AM147" i="53"/>
  <c r="AK148" i="53"/>
  <c r="AM148" i="53"/>
  <c r="AK149" i="53"/>
  <c r="AM149" i="53"/>
  <c r="AK150" i="53"/>
  <c r="AM150" i="53"/>
  <c r="AK151" i="53"/>
  <c r="AM151" i="53"/>
  <c r="AK152" i="53"/>
  <c r="AM152" i="53"/>
  <c r="AK153" i="53"/>
  <c r="AM153" i="53"/>
  <c r="AK154" i="53"/>
  <c r="AM154" i="53"/>
  <c r="AK155" i="53"/>
  <c r="AM155" i="53"/>
  <c r="AI4" i="53"/>
  <c r="AJ4" i="53" s="1"/>
  <c r="AI5" i="53"/>
  <c r="AJ5" i="53" s="1"/>
  <c r="AI6" i="53"/>
  <c r="AJ6" i="53" s="1"/>
  <c r="AI7" i="53"/>
  <c r="AJ7" i="53" s="1"/>
  <c r="AI8" i="53"/>
  <c r="AJ8" i="53" s="1"/>
  <c r="AI9" i="53"/>
  <c r="AJ9" i="53" s="1"/>
  <c r="AI10" i="53"/>
  <c r="AJ10" i="53" s="1"/>
  <c r="AI11" i="53"/>
  <c r="AJ11" i="53" s="1"/>
  <c r="AI12" i="53"/>
  <c r="AJ12" i="53" s="1"/>
  <c r="AI13" i="53"/>
  <c r="AJ13" i="53" s="1"/>
  <c r="AI14" i="53"/>
  <c r="AJ14" i="53" s="1"/>
  <c r="AI15" i="53"/>
  <c r="AJ15" i="53" s="1"/>
  <c r="AI16" i="53"/>
  <c r="AJ16" i="53" s="1"/>
  <c r="AI17" i="53"/>
  <c r="AJ17" i="53" s="1"/>
  <c r="AI18" i="53"/>
  <c r="AJ18" i="53" s="1"/>
  <c r="AI19" i="53"/>
  <c r="AJ19" i="53" s="1"/>
  <c r="AI20" i="53"/>
  <c r="AJ20" i="53" s="1"/>
  <c r="AI21" i="53"/>
  <c r="AJ21" i="53" s="1"/>
  <c r="AI22" i="53"/>
  <c r="AJ22" i="53" s="1"/>
  <c r="AI23" i="53"/>
  <c r="AJ23" i="53" s="1"/>
  <c r="AI24" i="53"/>
  <c r="AJ24" i="53" s="1"/>
  <c r="AI25" i="53"/>
  <c r="AJ25" i="53" s="1"/>
  <c r="AI26" i="53"/>
  <c r="AJ26" i="53" s="1"/>
  <c r="AI27" i="53"/>
  <c r="AJ27" i="53" s="1"/>
  <c r="AI28" i="53"/>
  <c r="AJ28" i="53" s="1"/>
  <c r="AI29" i="53"/>
  <c r="AJ29" i="53" s="1"/>
  <c r="AI30" i="53"/>
  <c r="AJ30" i="53" s="1"/>
  <c r="AI31" i="53"/>
  <c r="AJ31" i="53" s="1"/>
  <c r="AI32" i="53"/>
  <c r="AJ32" i="53" s="1"/>
  <c r="AI33" i="53"/>
  <c r="AJ33" i="53" s="1"/>
  <c r="AI34" i="53"/>
  <c r="AJ34" i="53" s="1"/>
  <c r="AI35" i="53"/>
  <c r="AJ35" i="53" s="1"/>
  <c r="AI36" i="53"/>
  <c r="AJ36" i="53" s="1"/>
  <c r="AI37" i="53"/>
  <c r="AJ37" i="53" s="1"/>
  <c r="AI38" i="53"/>
  <c r="AJ38" i="53" s="1"/>
  <c r="AI39" i="53"/>
  <c r="AJ39" i="53" s="1"/>
  <c r="AI40" i="53"/>
  <c r="AJ40" i="53" s="1"/>
  <c r="AI41" i="53"/>
  <c r="AJ41" i="53" s="1"/>
  <c r="AI42" i="53"/>
  <c r="AJ42" i="53" s="1"/>
  <c r="AI43" i="53"/>
  <c r="AJ43" i="53" s="1"/>
  <c r="AI44" i="53"/>
  <c r="AJ44" i="53" s="1"/>
  <c r="AI45" i="53"/>
  <c r="AJ45" i="53" s="1"/>
  <c r="AI46" i="53"/>
  <c r="AJ46" i="53" s="1"/>
  <c r="AI47" i="53"/>
  <c r="AJ47" i="53" s="1"/>
  <c r="AI48" i="53"/>
  <c r="AJ48" i="53" s="1"/>
  <c r="AI49" i="53"/>
  <c r="AJ49" i="53" s="1"/>
  <c r="AI50" i="53"/>
  <c r="AJ50" i="53" s="1"/>
  <c r="AI51" i="53"/>
  <c r="AJ51" i="53" s="1"/>
  <c r="AI52" i="53"/>
  <c r="AJ52" i="53" s="1"/>
  <c r="AI53" i="53"/>
  <c r="AJ53" i="53" s="1"/>
  <c r="AI54" i="53"/>
  <c r="AJ54" i="53" s="1"/>
  <c r="AI55" i="53"/>
  <c r="AJ55" i="53" s="1"/>
  <c r="AI56" i="53"/>
  <c r="AJ56" i="53" s="1"/>
  <c r="AI57" i="53"/>
  <c r="AJ57" i="53" s="1"/>
  <c r="AI58" i="53"/>
  <c r="AJ58" i="53" s="1"/>
  <c r="AI59" i="53"/>
  <c r="AJ59" i="53" s="1"/>
  <c r="AI60" i="53"/>
  <c r="AJ60" i="53" s="1"/>
  <c r="AI61" i="53"/>
  <c r="AJ61" i="53" s="1"/>
  <c r="AI62" i="53"/>
  <c r="AJ62" i="53" s="1"/>
  <c r="AI63" i="53"/>
  <c r="AJ63" i="53" s="1"/>
  <c r="AI64" i="53"/>
  <c r="AJ64" i="53" s="1"/>
  <c r="AI65" i="53"/>
  <c r="AJ65" i="53" s="1"/>
  <c r="AI66" i="53"/>
  <c r="AJ66" i="53" s="1"/>
  <c r="AI67" i="53"/>
  <c r="AJ67" i="53" s="1"/>
  <c r="AI68" i="53"/>
  <c r="AJ68" i="53" s="1"/>
  <c r="AI69" i="53"/>
  <c r="AJ69" i="53" s="1"/>
  <c r="AI70" i="53"/>
  <c r="AJ70" i="53" s="1"/>
  <c r="AI71" i="53"/>
  <c r="AJ71" i="53" s="1"/>
  <c r="AI72" i="53"/>
  <c r="AJ72" i="53" s="1"/>
  <c r="AI73" i="53"/>
  <c r="AJ73" i="53" s="1"/>
  <c r="AI74" i="53"/>
  <c r="AJ74" i="53" s="1"/>
  <c r="AI75" i="53"/>
  <c r="AJ75" i="53" s="1"/>
  <c r="AI76" i="53"/>
  <c r="AJ76" i="53" s="1"/>
  <c r="AI77" i="53"/>
  <c r="AJ77" i="53" s="1"/>
  <c r="AI78" i="53"/>
  <c r="AJ78" i="53" s="1"/>
  <c r="AI79" i="53"/>
  <c r="AJ79" i="53" s="1"/>
  <c r="AI80" i="53"/>
  <c r="AJ80" i="53" s="1"/>
  <c r="AI81" i="53"/>
  <c r="AJ81" i="53" s="1"/>
  <c r="AI82" i="53"/>
  <c r="AJ82" i="53" s="1"/>
  <c r="AI83" i="53"/>
  <c r="AJ83" i="53" s="1"/>
  <c r="AI84" i="53"/>
  <c r="AJ84" i="53" s="1"/>
  <c r="AI85" i="53"/>
  <c r="AJ85" i="53" s="1"/>
  <c r="AI86" i="53"/>
  <c r="AJ86" i="53" s="1"/>
  <c r="AI87" i="53"/>
  <c r="AJ87" i="53" s="1"/>
  <c r="AI88" i="53"/>
  <c r="AJ88" i="53" s="1"/>
  <c r="AI89" i="53"/>
  <c r="AJ89" i="53" s="1"/>
  <c r="AI90" i="53"/>
  <c r="AJ90" i="53" s="1"/>
  <c r="AI91" i="53"/>
  <c r="AJ91" i="53" s="1"/>
  <c r="AI92" i="53"/>
  <c r="AJ92" i="53" s="1"/>
  <c r="AI93" i="53"/>
  <c r="AJ93" i="53" s="1"/>
  <c r="AI94" i="53"/>
  <c r="AJ94" i="53" s="1"/>
  <c r="AI95" i="53"/>
  <c r="AJ95" i="53" s="1"/>
  <c r="AI96" i="53"/>
  <c r="AJ96" i="53" s="1"/>
  <c r="AI97" i="53"/>
  <c r="AJ97" i="53" s="1"/>
  <c r="AI98" i="53"/>
  <c r="AJ98" i="53" s="1"/>
  <c r="AI99" i="53"/>
  <c r="AJ99" i="53" s="1"/>
  <c r="AI100" i="53"/>
  <c r="AJ100" i="53" s="1"/>
  <c r="AI101" i="53"/>
  <c r="AJ101" i="53" s="1"/>
  <c r="AI102" i="53"/>
  <c r="AJ102" i="53" s="1"/>
  <c r="AI103" i="53"/>
  <c r="AJ103" i="53" s="1"/>
  <c r="AI104" i="53"/>
  <c r="AJ104" i="53" s="1"/>
  <c r="AI105" i="53"/>
  <c r="AJ105" i="53" s="1"/>
  <c r="AI106" i="53"/>
  <c r="AJ106" i="53" s="1"/>
  <c r="AI107" i="53"/>
  <c r="AJ107" i="53" s="1"/>
  <c r="AI108" i="53"/>
  <c r="AJ108" i="53" s="1"/>
  <c r="AI109" i="53"/>
  <c r="AJ109" i="53" s="1"/>
  <c r="AI110" i="53"/>
  <c r="AJ110" i="53" s="1"/>
  <c r="AI111" i="53"/>
  <c r="AJ111" i="53" s="1"/>
  <c r="AI112" i="53"/>
  <c r="AJ112" i="53" s="1"/>
  <c r="AI113" i="53"/>
  <c r="AJ113" i="53" s="1"/>
  <c r="AI114" i="53"/>
  <c r="AJ114" i="53" s="1"/>
  <c r="AI115" i="53"/>
  <c r="AJ115" i="53" s="1"/>
  <c r="AI116" i="53"/>
  <c r="AJ116" i="53" s="1"/>
  <c r="AI117" i="53"/>
  <c r="AJ117" i="53" s="1"/>
  <c r="AI118" i="53"/>
  <c r="AJ118" i="53" s="1"/>
  <c r="AI119" i="53"/>
  <c r="AJ119" i="53" s="1"/>
  <c r="AI120" i="53"/>
  <c r="AJ120" i="53" s="1"/>
  <c r="AI121" i="53"/>
  <c r="AJ121" i="53" s="1"/>
  <c r="AI122" i="53"/>
  <c r="AJ122" i="53" s="1"/>
  <c r="AI123" i="53"/>
  <c r="AJ123" i="53" s="1"/>
  <c r="AI124" i="53"/>
  <c r="AJ124" i="53" s="1"/>
  <c r="AI125" i="53"/>
  <c r="AJ125" i="53" s="1"/>
  <c r="AI126" i="53"/>
  <c r="AJ126" i="53" s="1"/>
  <c r="AI127" i="53"/>
  <c r="AJ127" i="53" s="1"/>
  <c r="AI128" i="53"/>
  <c r="AJ128" i="53" s="1"/>
  <c r="AI129" i="53"/>
  <c r="AJ129" i="53" s="1"/>
  <c r="AI130" i="53"/>
  <c r="AJ130" i="53" s="1"/>
  <c r="AI131" i="53"/>
  <c r="AJ131" i="53" s="1"/>
  <c r="AI132" i="53"/>
  <c r="AJ132" i="53" s="1"/>
  <c r="AI133" i="53"/>
  <c r="AJ133" i="53" s="1"/>
  <c r="AI134" i="53"/>
  <c r="AJ134" i="53" s="1"/>
  <c r="AI135" i="53"/>
  <c r="AJ135" i="53" s="1"/>
  <c r="AI136" i="53"/>
  <c r="AJ136" i="53" s="1"/>
  <c r="AI137" i="53"/>
  <c r="AJ137" i="53" s="1"/>
  <c r="AI138" i="53"/>
  <c r="AJ138" i="53" s="1"/>
  <c r="AI139" i="53"/>
  <c r="AJ139" i="53" s="1"/>
  <c r="AI140" i="53"/>
  <c r="AJ140" i="53" s="1"/>
  <c r="AI141" i="53"/>
  <c r="AJ141" i="53" s="1"/>
  <c r="AI142" i="53"/>
  <c r="AJ142" i="53" s="1"/>
  <c r="AI143" i="53"/>
  <c r="AJ143" i="53" s="1"/>
  <c r="AI144" i="53"/>
  <c r="AJ144" i="53" s="1"/>
  <c r="AI145" i="53"/>
  <c r="AJ145" i="53" s="1"/>
  <c r="AI146" i="53"/>
  <c r="AJ146" i="53" s="1"/>
  <c r="AI147" i="53"/>
  <c r="AJ147" i="53" s="1"/>
  <c r="AI148" i="53"/>
  <c r="AJ148" i="53" s="1"/>
  <c r="AI149" i="53"/>
  <c r="AJ149" i="53" s="1"/>
  <c r="AI150" i="53"/>
  <c r="AJ150" i="53" s="1"/>
  <c r="AI151" i="53"/>
  <c r="AJ151" i="53" s="1"/>
  <c r="AI152" i="53"/>
  <c r="AJ152" i="53" s="1"/>
  <c r="AI153" i="53"/>
  <c r="AJ153" i="53" s="1"/>
  <c r="AI154" i="53"/>
  <c r="AJ154" i="53" s="1"/>
  <c r="AI155" i="53"/>
  <c r="AJ155" i="53" s="1"/>
  <c r="AH4" i="53"/>
  <c r="AH5" i="53"/>
  <c r="AH6" i="53"/>
  <c r="AH7" i="53"/>
  <c r="AH8" i="53"/>
  <c r="AH9" i="53"/>
  <c r="AH10" i="53"/>
  <c r="AH11" i="53"/>
  <c r="AH12" i="53"/>
  <c r="AH13" i="53"/>
  <c r="AH14" i="53"/>
  <c r="AH15" i="53"/>
  <c r="AH16" i="53"/>
  <c r="AH17" i="53"/>
  <c r="AH18" i="53"/>
  <c r="AH19" i="53"/>
  <c r="AH20" i="53"/>
  <c r="AH21" i="53"/>
  <c r="AH22" i="53"/>
  <c r="AH23" i="53"/>
  <c r="AH24" i="53"/>
  <c r="AH25" i="53"/>
  <c r="AH26" i="53"/>
  <c r="AH27" i="53"/>
  <c r="AH28" i="53"/>
  <c r="AH29" i="53"/>
  <c r="AH30" i="53"/>
  <c r="AH31" i="53"/>
  <c r="AH32" i="53"/>
  <c r="AH33" i="53"/>
  <c r="AH34" i="53"/>
  <c r="AH35" i="53"/>
  <c r="AH36" i="53"/>
  <c r="AH37" i="53"/>
  <c r="AH38" i="53"/>
  <c r="AH39" i="53"/>
  <c r="AH40" i="53"/>
  <c r="AH41" i="53"/>
  <c r="AH42" i="53"/>
  <c r="AH43" i="53"/>
  <c r="AH44" i="53"/>
  <c r="AH45" i="53"/>
  <c r="AH46" i="53"/>
  <c r="AH47" i="53"/>
  <c r="AH48" i="53"/>
  <c r="AH49" i="53"/>
  <c r="AH50" i="53"/>
  <c r="AH51" i="53"/>
  <c r="AH52" i="53"/>
  <c r="AH53" i="53"/>
  <c r="AH54" i="53"/>
  <c r="AH55" i="53"/>
  <c r="AH56" i="53"/>
  <c r="AH57" i="53"/>
  <c r="AH58" i="53"/>
  <c r="AH59" i="53"/>
  <c r="AH60" i="53"/>
  <c r="AH61" i="53"/>
  <c r="AH62" i="53"/>
  <c r="AH63" i="53"/>
  <c r="AH64" i="53"/>
  <c r="AH65" i="53"/>
  <c r="AH66" i="53"/>
  <c r="AH67" i="53"/>
  <c r="AH68" i="53"/>
  <c r="AH69" i="53"/>
  <c r="AH70" i="53"/>
  <c r="AH71" i="53"/>
  <c r="AH72" i="53"/>
  <c r="AH73" i="53"/>
  <c r="AH74" i="53"/>
  <c r="AH75" i="53"/>
  <c r="AH76" i="53"/>
  <c r="AH77" i="53"/>
  <c r="AH78" i="53"/>
  <c r="AH79" i="53"/>
  <c r="AH80" i="53"/>
  <c r="AH81" i="53"/>
  <c r="AH82" i="53"/>
  <c r="AH83" i="53"/>
  <c r="AH84" i="53"/>
  <c r="AH85" i="53"/>
  <c r="AH86" i="53"/>
  <c r="AH87" i="53"/>
  <c r="AH88" i="53"/>
  <c r="AH89" i="53"/>
  <c r="AH90" i="53"/>
  <c r="AH91" i="53"/>
  <c r="AH92" i="53"/>
  <c r="AH93" i="53"/>
  <c r="AH94" i="53"/>
  <c r="AH95" i="53"/>
  <c r="AH96" i="53"/>
  <c r="AH97" i="53"/>
  <c r="AH98" i="53"/>
  <c r="AH99" i="53"/>
  <c r="AH100" i="53"/>
  <c r="AH101" i="53"/>
  <c r="AH102" i="53"/>
  <c r="AH103" i="53"/>
  <c r="AH104" i="53"/>
  <c r="AH105" i="53"/>
  <c r="AH106" i="53"/>
  <c r="AH107" i="53"/>
  <c r="AH108" i="53"/>
  <c r="AH109" i="53"/>
  <c r="AH110" i="53"/>
  <c r="AH111" i="53"/>
  <c r="AH112" i="53"/>
  <c r="AH113" i="53"/>
  <c r="AH114" i="53"/>
  <c r="AH115" i="53"/>
  <c r="AH116" i="53"/>
  <c r="AH117" i="53"/>
  <c r="AH118" i="53"/>
  <c r="AH119" i="53"/>
  <c r="AH120" i="53"/>
  <c r="AH121" i="53"/>
  <c r="AH122" i="53"/>
  <c r="AH123" i="53"/>
  <c r="AH124" i="53"/>
  <c r="AH125" i="53"/>
  <c r="AH126" i="53"/>
  <c r="AH127" i="53"/>
  <c r="AH128" i="53"/>
  <c r="AH129" i="53"/>
  <c r="AH130" i="53"/>
  <c r="AH131" i="53"/>
  <c r="AH132" i="53"/>
  <c r="AH133" i="53"/>
  <c r="AH134" i="53"/>
  <c r="AH135" i="53"/>
  <c r="AH136" i="53"/>
  <c r="AH137" i="53"/>
  <c r="AH138" i="53"/>
  <c r="AH139" i="53"/>
  <c r="AH140" i="53"/>
  <c r="AH141" i="53"/>
  <c r="AH142" i="53"/>
  <c r="AH143" i="53"/>
  <c r="AH144" i="53"/>
  <c r="AH145" i="53"/>
  <c r="AH146" i="53"/>
  <c r="AH147" i="53"/>
  <c r="AH148" i="53"/>
  <c r="AH149" i="53"/>
  <c r="AH150" i="53"/>
  <c r="AH151" i="53"/>
  <c r="AH152" i="53"/>
  <c r="AH153" i="53"/>
  <c r="AH154" i="53"/>
  <c r="AH155" i="53"/>
  <c r="A26" i="53"/>
  <c r="A27" i="53"/>
  <c r="A28" i="53"/>
  <c r="A29" i="53"/>
  <c r="A30" i="53"/>
  <c r="A31" i="53"/>
  <c r="A32" i="53"/>
  <c r="A33" i="53"/>
  <c r="A34" i="53"/>
  <c r="A35" i="53"/>
  <c r="A36" i="53"/>
  <c r="A37" i="53"/>
  <c r="A38" i="53"/>
  <c r="A39" i="53"/>
  <c r="A40" i="53"/>
  <c r="A41" i="53"/>
  <c r="A42" i="53"/>
  <c r="A43" i="53"/>
  <c r="A44" i="53"/>
  <c r="A45" i="53"/>
  <c r="A46" i="53"/>
  <c r="A47" i="53"/>
  <c r="A48" i="53"/>
  <c r="A49" i="53"/>
  <c r="A50" i="53"/>
  <c r="A51" i="53"/>
  <c r="A52" i="53"/>
  <c r="A53" i="53"/>
  <c r="A54" i="53"/>
  <c r="A55" i="53"/>
  <c r="A56" i="53"/>
  <c r="A57" i="53"/>
  <c r="A58" i="53"/>
  <c r="A59" i="53"/>
  <c r="A60" i="53"/>
  <c r="A61" i="53"/>
  <c r="A62" i="53"/>
  <c r="A63" i="53"/>
  <c r="A64" i="53"/>
  <c r="A65" i="53"/>
  <c r="A66" i="53"/>
  <c r="A67" i="53"/>
  <c r="A68" i="53"/>
  <c r="A69" i="53"/>
  <c r="A70" i="53"/>
  <c r="A71" i="53"/>
  <c r="A72" i="53"/>
  <c r="A73" i="53"/>
  <c r="A74" i="53"/>
  <c r="A75" i="53"/>
  <c r="A76" i="53"/>
  <c r="A77" i="53"/>
  <c r="A78" i="53"/>
  <c r="A79" i="53"/>
  <c r="A80" i="53"/>
  <c r="A81" i="53"/>
  <c r="A82" i="53"/>
  <c r="A83" i="53"/>
  <c r="A84" i="53"/>
  <c r="A85" i="53"/>
  <c r="A86" i="53"/>
  <c r="A87" i="53"/>
  <c r="A88" i="53"/>
  <c r="A89" i="53"/>
  <c r="A90" i="53"/>
  <c r="A91" i="53"/>
  <c r="A92" i="53"/>
  <c r="A93" i="53"/>
  <c r="A94" i="53"/>
  <c r="A95" i="53"/>
  <c r="A96" i="53"/>
  <c r="A97" i="53"/>
  <c r="A98" i="53"/>
  <c r="A99" i="53"/>
  <c r="A100" i="53"/>
  <c r="A101" i="53"/>
  <c r="A102" i="53"/>
  <c r="A103" i="53"/>
  <c r="A104" i="53"/>
  <c r="A105" i="53"/>
  <c r="A106" i="53"/>
  <c r="A107" i="53"/>
  <c r="A108" i="53"/>
  <c r="A109" i="53"/>
  <c r="A110" i="53"/>
  <c r="A111" i="53"/>
  <c r="A112" i="53"/>
  <c r="A113" i="53"/>
  <c r="A114" i="53"/>
  <c r="A115" i="53"/>
  <c r="A116" i="53"/>
  <c r="A117" i="53"/>
  <c r="A118" i="53"/>
  <c r="A119" i="53"/>
  <c r="A120" i="53"/>
  <c r="A121" i="53"/>
  <c r="A122" i="53"/>
  <c r="A123" i="53"/>
  <c r="A124" i="53"/>
  <c r="A125" i="53"/>
  <c r="A126" i="53"/>
  <c r="A127" i="53"/>
  <c r="A128" i="53"/>
  <c r="A129" i="53"/>
  <c r="A130" i="53"/>
  <c r="A131" i="53"/>
  <c r="A132" i="53"/>
  <c r="A133" i="53"/>
  <c r="A134" i="53"/>
  <c r="A135" i="53"/>
  <c r="A136" i="53"/>
  <c r="A137" i="53"/>
  <c r="A138" i="53"/>
  <c r="A139" i="53"/>
  <c r="A140" i="53"/>
  <c r="A141" i="53"/>
  <c r="A142" i="53"/>
  <c r="A143" i="53"/>
  <c r="A144" i="53"/>
  <c r="A145" i="53"/>
  <c r="A146" i="53"/>
  <c r="A147" i="53"/>
  <c r="A148" i="53"/>
  <c r="A149" i="53"/>
  <c r="A150" i="53"/>
  <c r="A151" i="53"/>
  <c r="A152" i="53"/>
  <c r="A153" i="53"/>
  <c r="A154" i="53"/>
  <c r="A155" i="53"/>
  <c r="AK4" i="30"/>
  <c r="AM4" i="30"/>
  <c r="AK5" i="30"/>
  <c r="AM5" i="30"/>
  <c r="AK6" i="30"/>
  <c r="AM6" i="30"/>
  <c r="AK7" i="30"/>
  <c r="AM7" i="30"/>
  <c r="AK8" i="30"/>
  <c r="AM8" i="30"/>
  <c r="AK9" i="30"/>
  <c r="AM9" i="30"/>
  <c r="AK10" i="30"/>
  <c r="AM10" i="30"/>
  <c r="AK11" i="30"/>
  <c r="AM11" i="30"/>
  <c r="AK12" i="30"/>
  <c r="AM12" i="30"/>
  <c r="AK13" i="30"/>
  <c r="AM13" i="30"/>
  <c r="AK14" i="30"/>
  <c r="AM14" i="30"/>
  <c r="AK15" i="30"/>
  <c r="AM15" i="30"/>
  <c r="AK16" i="30"/>
  <c r="AM16" i="30"/>
  <c r="AK17" i="30"/>
  <c r="AM17" i="30"/>
  <c r="AK18" i="30"/>
  <c r="AM18" i="30"/>
  <c r="AK19" i="30"/>
  <c r="AM19" i="30"/>
  <c r="AK20" i="30"/>
  <c r="AM20" i="30"/>
  <c r="AK21" i="30"/>
  <c r="AM21" i="30"/>
  <c r="AK22" i="30"/>
  <c r="AM22" i="30"/>
  <c r="AK23" i="30"/>
  <c r="AM23" i="30"/>
  <c r="AK24" i="30"/>
  <c r="AM24" i="30"/>
  <c r="AK25" i="30"/>
  <c r="AM25" i="30"/>
  <c r="AK26" i="30"/>
  <c r="AM26" i="30"/>
  <c r="AK27" i="30"/>
  <c r="AM27" i="30"/>
  <c r="AK28" i="30"/>
  <c r="AM28" i="30"/>
  <c r="AK29" i="30"/>
  <c r="AM29" i="30"/>
  <c r="AK30" i="30"/>
  <c r="AM30" i="30"/>
  <c r="AK31" i="30"/>
  <c r="AM31" i="30"/>
  <c r="AK32" i="30"/>
  <c r="AM32" i="30"/>
  <c r="AK33" i="30"/>
  <c r="AM33" i="30"/>
  <c r="AK34" i="30"/>
  <c r="AM34" i="30"/>
  <c r="AK35" i="30"/>
  <c r="AM35" i="30"/>
  <c r="AK36" i="30"/>
  <c r="AM36" i="30"/>
  <c r="AK37" i="30"/>
  <c r="AM37" i="30"/>
  <c r="AK38" i="30"/>
  <c r="AM38" i="30"/>
  <c r="AK39" i="30"/>
  <c r="AM39" i="30"/>
  <c r="AK40" i="30"/>
  <c r="AM40" i="30"/>
  <c r="AK41" i="30"/>
  <c r="AM41" i="30"/>
  <c r="AK42" i="30"/>
  <c r="AM42" i="30"/>
  <c r="AK43" i="30"/>
  <c r="AM43" i="30"/>
  <c r="AK44" i="30"/>
  <c r="AM44" i="30"/>
  <c r="AK45" i="30"/>
  <c r="AM45" i="30"/>
  <c r="AK46" i="30"/>
  <c r="AM46" i="30"/>
  <c r="AK47" i="30"/>
  <c r="AM47" i="30"/>
  <c r="AK48" i="30"/>
  <c r="AM48" i="30"/>
  <c r="AK49" i="30"/>
  <c r="AM49" i="30"/>
  <c r="AK50" i="30"/>
  <c r="AM50" i="30"/>
  <c r="AK51" i="30"/>
  <c r="AM51" i="30"/>
  <c r="AK52" i="30"/>
  <c r="AM52" i="30"/>
  <c r="AK53" i="30"/>
  <c r="AM53" i="30"/>
  <c r="AK54" i="30"/>
  <c r="AM54" i="30"/>
  <c r="AK55" i="30"/>
  <c r="AM55" i="30"/>
  <c r="AK56" i="30"/>
  <c r="AM56" i="30"/>
  <c r="AK57" i="30"/>
  <c r="AM57" i="30"/>
  <c r="AK58" i="30"/>
  <c r="AM58" i="30"/>
  <c r="AK59" i="30"/>
  <c r="AM59" i="30"/>
  <c r="AK60" i="30"/>
  <c r="AM60" i="30"/>
  <c r="AK61" i="30"/>
  <c r="AM61" i="30"/>
  <c r="AK62" i="30"/>
  <c r="AM62" i="30"/>
  <c r="AK63" i="30"/>
  <c r="AM63" i="30"/>
  <c r="AK64" i="30"/>
  <c r="AM64" i="30"/>
  <c r="AK65" i="30"/>
  <c r="AM65" i="30"/>
  <c r="AK66" i="30"/>
  <c r="AM66" i="30"/>
  <c r="AK67" i="30"/>
  <c r="AM67" i="30"/>
  <c r="AK68" i="30"/>
  <c r="AM68" i="30"/>
  <c r="AK69" i="30"/>
  <c r="AM69" i="30"/>
  <c r="AK70" i="30"/>
  <c r="AM70" i="30"/>
  <c r="AK71" i="30"/>
  <c r="AM71" i="30"/>
  <c r="AK72" i="30"/>
  <c r="AM72" i="30"/>
  <c r="AK73" i="30"/>
  <c r="AM73" i="30"/>
  <c r="AK74" i="30"/>
  <c r="AM74" i="30"/>
  <c r="AK75" i="30"/>
  <c r="AM75" i="30"/>
  <c r="AK76" i="30"/>
  <c r="AM76" i="30"/>
  <c r="AK77" i="30"/>
  <c r="AM77" i="30"/>
  <c r="AK78" i="30"/>
  <c r="AM78" i="30"/>
  <c r="AK79" i="30"/>
  <c r="AM79" i="30"/>
  <c r="AK80" i="30"/>
  <c r="AM80" i="30"/>
  <c r="AK81" i="30"/>
  <c r="AM81" i="30"/>
  <c r="AK82" i="30"/>
  <c r="AM82" i="30"/>
  <c r="AK83" i="30"/>
  <c r="AM83" i="30"/>
  <c r="AK84" i="30"/>
  <c r="AM84" i="30"/>
  <c r="AK85" i="30"/>
  <c r="AM85" i="30"/>
  <c r="AK86" i="30"/>
  <c r="AM86" i="30"/>
  <c r="AK87" i="30"/>
  <c r="AM87" i="30"/>
  <c r="AK88" i="30"/>
  <c r="AM88" i="30"/>
  <c r="AK89" i="30"/>
  <c r="AM89" i="30"/>
  <c r="AK90" i="30"/>
  <c r="AM90" i="30"/>
  <c r="AK91" i="30"/>
  <c r="AM91" i="30"/>
  <c r="AK92" i="30"/>
  <c r="AM92" i="30"/>
  <c r="AK93" i="30"/>
  <c r="AM93" i="30"/>
  <c r="AK94" i="30"/>
  <c r="AM94" i="30"/>
  <c r="AK95" i="30"/>
  <c r="AM95" i="30"/>
  <c r="AK96" i="30"/>
  <c r="AM96" i="30"/>
  <c r="AK97" i="30"/>
  <c r="AM97" i="30"/>
  <c r="AK98" i="30"/>
  <c r="AM98" i="30"/>
  <c r="AK99" i="30"/>
  <c r="AM99" i="30"/>
  <c r="AK100" i="30"/>
  <c r="AM100" i="30"/>
  <c r="AK101" i="30"/>
  <c r="AM101" i="30"/>
  <c r="AK102" i="30"/>
  <c r="AM102" i="30"/>
  <c r="AK103" i="30"/>
  <c r="AM103" i="30"/>
  <c r="AK104" i="30"/>
  <c r="AM104" i="30"/>
  <c r="AK105" i="30"/>
  <c r="AM105" i="30"/>
  <c r="AK106" i="30"/>
  <c r="AM106" i="30"/>
  <c r="AK107" i="30"/>
  <c r="AM107" i="30"/>
  <c r="AK108" i="30"/>
  <c r="AM108" i="30"/>
  <c r="AK109" i="30"/>
  <c r="AM109" i="30"/>
  <c r="AK110" i="30"/>
  <c r="AM110" i="30"/>
  <c r="AK111" i="30"/>
  <c r="AM111" i="30"/>
  <c r="AK112" i="30"/>
  <c r="AM112" i="30"/>
  <c r="AK113" i="30"/>
  <c r="AM113" i="30"/>
  <c r="AK114" i="30"/>
  <c r="AM114" i="30"/>
  <c r="AK115" i="30"/>
  <c r="AM115" i="30"/>
  <c r="AK116" i="30"/>
  <c r="AM116" i="30"/>
  <c r="AK117" i="30"/>
  <c r="AM117" i="30"/>
  <c r="AK118" i="30"/>
  <c r="AM118" i="30"/>
  <c r="AK119" i="30"/>
  <c r="AM119" i="30"/>
  <c r="AK120" i="30"/>
  <c r="AM120" i="30"/>
  <c r="AK121" i="30"/>
  <c r="AM121" i="30"/>
  <c r="AK122" i="30"/>
  <c r="AM122" i="30"/>
  <c r="AK123" i="30"/>
  <c r="AM123" i="30"/>
  <c r="AK124" i="30"/>
  <c r="AM124" i="30"/>
  <c r="AK125" i="30"/>
  <c r="AM125" i="30"/>
  <c r="AK126" i="30"/>
  <c r="AM126" i="30"/>
  <c r="AK127" i="30"/>
  <c r="AM127" i="30"/>
  <c r="AK128" i="30"/>
  <c r="AM128" i="30"/>
  <c r="AK129" i="30"/>
  <c r="AM129" i="30"/>
  <c r="AK130" i="30"/>
  <c r="AM130" i="30"/>
  <c r="AK131" i="30"/>
  <c r="AM131" i="30"/>
  <c r="AK132" i="30"/>
  <c r="AM132" i="30"/>
  <c r="AK133" i="30"/>
  <c r="AM133" i="30"/>
  <c r="AK134" i="30"/>
  <c r="AM134" i="30"/>
  <c r="AK135" i="30"/>
  <c r="AM135" i="30"/>
  <c r="AK136" i="30"/>
  <c r="AM136" i="30"/>
  <c r="AK137" i="30"/>
  <c r="AM137" i="30"/>
  <c r="AK138" i="30"/>
  <c r="AM138" i="30"/>
  <c r="AK139" i="30"/>
  <c r="AM139" i="30"/>
  <c r="AK140" i="30"/>
  <c r="AM140" i="30"/>
  <c r="AK141" i="30"/>
  <c r="AM141" i="30"/>
  <c r="AK142" i="30"/>
  <c r="AM142" i="30"/>
  <c r="AK143" i="30"/>
  <c r="AM143" i="30"/>
  <c r="AK144" i="30"/>
  <c r="AM144" i="30"/>
  <c r="AK145" i="30"/>
  <c r="AM145" i="30"/>
  <c r="AK146" i="30"/>
  <c r="AM146" i="30"/>
  <c r="AK147" i="30"/>
  <c r="AM147" i="30"/>
  <c r="AK148" i="30"/>
  <c r="AM148" i="30"/>
  <c r="AK149" i="30"/>
  <c r="AM149" i="30"/>
  <c r="AK150" i="30"/>
  <c r="AM150" i="30"/>
  <c r="AK151" i="30"/>
  <c r="AM151" i="30"/>
  <c r="AK152" i="30"/>
  <c r="AM152" i="30"/>
  <c r="AK153" i="30"/>
  <c r="AM153" i="30"/>
  <c r="AK154" i="30"/>
  <c r="AM154" i="30"/>
  <c r="AK155" i="30"/>
  <c r="AM155" i="30"/>
  <c r="AI4" i="30"/>
  <c r="AJ4" i="30" s="1"/>
  <c r="AI5" i="30"/>
  <c r="AJ5" i="30" s="1"/>
  <c r="AI6" i="30"/>
  <c r="AJ6" i="30" s="1"/>
  <c r="AI7" i="30"/>
  <c r="AJ7" i="30" s="1"/>
  <c r="AI8" i="30"/>
  <c r="AJ8" i="30" s="1"/>
  <c r="AI9" i="30"/>
  <c r="AJ9" i="30" s="1"/>
  <c r="AI10" i="30"/>
  <c r="AJ10" i="30" s="1"/>
  <c r="AI11" i="30"/>
  <c r="AJ11" i="30" s="1"/>
  <c r="AI12" i="30"/>
  <c r="AJ12" i="30" s="1"/>
  <c r="AI13" i="30"/>
  <c r="AJ13" i="30" s="1"/>
  <c r="AI14" i="30"/>
  <c r="AJ14" i="30" s="1"/>
  <c r="AI15" i="30"/>
  <c r="AJ15" i="30" s="1"/>
  <c r="AI16" i="30"/>
  <c r="AJ16" i="30" s="1"/>
  <c r="AI17" i="30"/>
  <c r="AJ17" i="30" s="1"/>
  <c r="AI18" i="30"/>
  <c r="AJ18" i="30" s="1"/>
  <c r="AI19" i="30"/>
  <c r="AJ19" i="30" s="1"/>
  <c r="AI20" i="30"/>
  <c r="AJ20" i="30" s="1"/>
  <c r="AI21" i="30"/>
  <c r="AJ21" i="30" s="1"/>
  <c r="AI22" i="30"/>
  <c r="AJ22" i="30" s="1"/>
  <c r="AI23" i="30"/>
  <c r="AJ23" i="30" s="1"/>
  <c r="AI24" i="30"/>
  <c r="AJ24" i="30" s="1"/>
  <c r="AI25" i="30"/>
  <c r="AJ25" i="30" s="1"/>
  <c r="AI26" i="30"/>
  <c r="AJ26" i="30" s="1"/>
  <c r="AI27" i="30"/>
  <c r="AJ27" i="30" s="1"/>
  <c r="AI28" i="30"/>
  <c r="AJ28" i="30" s="1"/>
  <c r="AI29" i="30"/>
  <c r="AJ29" i="30" s="1"/>
  <c r="AI30" i="30"/>
  <c r="AJ30" i="30" s="1"/>
  <c r="AI31" i="30"/>
  <c r="AJ31" i="30" s="1"/>
  <c r="AI32" i="30"/>
  <c r="AJ32" i="30" s="1"/>
  <c r="AI33" i="30"/>
  <c r="AJ33" i="30" s="1"/>
  <c r="AI34" i="30"/>
  <c r="AJ34" i="30" s="1"/>
  <c r="AI35" i="30"/>
  <c r="AJ35" i="30" s="1"/>
  <c r="AI36" i="30"/>
  <c r="AJ36" i="30" s="1"/>
  <c r="AI37" i="30"/>
  <c r="AJ37" i="30" s="1"/>
  <c r="AI38" i="30"/>
  <c r="AJ38" i="30" s="1"/>
  <c r="AI39" i="30"/>
  <c r="AJ39" i="30" s="1"/>
  <c r="AI40" i="30"/>
  <c r="AJ40" i="30" s="1"/>
  <c r="AI41" i="30"/>
  <c r="AJ41" i="30" s="1"/>
  <c r="AI42" i="30"/>
  <c r="AJ42" i="30" s="1"/>
  <c r="AI43" i="30"/>
  <c r="AJ43" i="30" s="1"/>
  <c r="AI44" i="30"/>
  <c r="AJ44" i="30" s="1"/>
  <c r="AI45" i="30"/>
  <c r="AJ45" i="30" s="1"/>
  <c r="AI46" i="30"/>
  <c r="AJ46" i="30" s="1"/>
  <c r="AI47" i="30"/>
  <c r="AJ47" i="30" s="1"/>
  <c r="AI48" i="30"/>
  <c r="AJ48" i="30" s="1"/>
  <c r="AI49" i="30"/>
  <c r="AJ49" i="30" s="1"/>
  <c r="AI50" i="30"/>
  <c r="AJ50" i="30" s="1"/>
  <c r="AI51" i="30"/>
  <c r="AJ51" i="30" s="1"/>
  <c r="AI52" i="30"/>
  <c r="AJ52" i="30" s="1"/>
  <c r="AI53" i="30"/>
  <c r="AJ53" i="30" s="1"/>
  <c r="AI54" i="30"/>
  <c r="AJ54" i="30" s="1"/>
  <c r="AI55" i="30"/>
  <c r="AJ55" i="30" s="1"/>
  <c r="AI56" i="30"/>
  <c r="AJ56" i="30" s="1"/>
  <c r="AI57" i="30"/>
  <c r="AJ57" i="30" s="1"/>
  <c r="AI58" i="30"/>
  <c r="AJ58" i="30" s="1"/>
  <c r="AI59" i="30"/>
  <c r="AJ59" i="30" s="1"/>
  <c r="AI60" i="30"/>
  <c r="AJ60" i="30" s="1"/>
  <c r="AI61" i="30"/>
  <c r="AJ61" i="30" s="1"/>
  <c r="AI62" i="30"/>
  <c r="AJ62" i="30" s="1"/>
  <c r="AI63" i="30"/>
  <c r="AJ63" i="30" s="1"/>
  <c r="AI64" i="30"/>
  <c r="AJ64" i="30" s="1"/>
  <c r="AI65" i="30"/>
  <c r="AJ65" i="30" s="1"/>
  <c r="AI66" i="30"/>
  <c r="AJ66" i="30" s="1"/>
  <c r="AI67" i="30"/>
  <c r="AJ67" i="30" s="1"/>
  <c r="AI68" i="30"/>
  <c r="AJ68" i="30" s="1"/>
  <c r="AI69" i="30"/>
  <c r="AJ69" i="30" s="1"/>
  <c r="AI70" i="30"/>
  <c r="AJ70" i="30" s="1"/>
  <c r="AI71" i="30"/>
  <c r="AJ71" i="30" s="1"/>
  <c r="AI72" i="30"/>
  <c r="AJ72" i="30" s="1"/>
  <c r="AI73" i="30"/>
  <c r="AJ73" i="30" s="1"/>
  <c r="AI74" i="30"/>
  <c r="AJ74" i="30" s="1"/>
  <c r="AI75" i="30"/>
  <c r="AJ75" i="30" s="1"/>
  <c r="AI76" i="30"/>
  <c r="AJ76" i="30" s="1"/>
  <c r="AI77" i="30"/>
  <c r="AJ77" i="30" s="1"/>
  <c r="AI78" i="30"/>
  <c r="AJ78" i="30" s="1"/>
  <c r="AI79" i="30"/>
  <c r="AJ79" i="30" s="1"/>
  <c r="AI80" i="30"/>
  <c r="AJ80" i="30" s="1"/>
  <c r="AI81" i="30"/>
  <c r="AJ81" i="30" s="1"/>
  <c r="AI82" i="30"/>
  <c r="AJ82" i="30" s="1"/>
  <c r="AI83" i="30"/>
  <c r="AJ83" i="30" s="1"/>
  <c r="AI84" i="30"/>
  <c r="AJ84" i="30" s="1"/>
  <c r="AI85" i="30"/>
  <c r="AJ85" i="30" s="1"/>
  <c r="AI86" i="30"/>
  <c r="AJ86" i="30" s="1"/>
  <c r="AI87" i="30"/>
  <c r="AJ87" i="30" s="1"/>
  <c r="AI88" i="30"/>
  <c r="AJ88" i="30" s="1"/>
  <c r="AI89" i="30"/>
  <c r="AJ89" i="30" s="1"/>
  <c r="AI90" i="30"/>
  <c r="AJ90" i="30" s="1"/>
  <c r="AI91" i="30"/>
  <c r="AJ91" i="30" s="1"/>
  <c r="AI92" i="30"/>
  <c r="AJ92" i="30" s="1"/>
  <c r="AI93" i="30"/>
  <c r="AJ93" i="30" s="1"/>
  <c r="AI94" i="30"/>
  <c r="AJ94" i="30" s="1"/>
  <c r="AI95" i="30"/>
  <c r="AJ95" i="30" s="1"/>
  <c r="AI96" i="30"/>
  <c r="AJ96" i="30" s="1"/>
  <c r="AI97" i="30"/>
  <c r="AJ97" i="30" s="1"/>
  <c r="AI98" i="30"/>
  <c r="AJ98" i="30" s="1"/>
  <c r="AI99" i="30"/>
  <c r="AJ99" i="30" s="1"/>
  <c r="AI100" i="30"/>
  <c r="AJ100" i="30" s="1"/>
  <c r="AI101" i="30"/>
  <c r="AJ101" i="30" s="1"/>
  <c r="AI102" i="30"/>
  <c r="AJ102" i="30" s="1"/>
  <c r="AI103" i="30"/>
  <c r="AJ103" i="30" s="1"/>
  <c r="AI104" i="30"/>
  <c r="AJ104" i="30" s="1"/>
  <c r="AI105" i="30"/>
  <c r="AJ105" i="30" s="1"/>
  <c r="AI106" i="30"/>
  <c r="AJ106" i="30" s="1"/>
  <c r="AI107" i="30"/>
  <c r="AJ107" i="30" s="1"/>
  <c r="AI108" i="30"/>
  <c r="AJ108" i="30" s="1"/>
  <c r="AI109" i="30"/>
  <c r="AJ109" i="30" s="1"/>
  <c r="AI110" i="30"/>
  <c r="AJ110" i="30" s="1"/>
  <c r="AI111" i="30"/>
  <c r="AJ111" i="30" s="1"/>
  <c r="AI112" i="30"/>
  <c r="AJ112" i="30" s="1"/>
  <c r="AI113" i="30"/>
  <c r="AJ113" i="30" s="1"/>
  <c r="AI114" i="30"/>
  <c r="AJ114" i="30" s="1"/>
  <c r="AI115" i="30"/>
  <c r="AJ115" i="30" s="1"/>
  <c r="AI116" i="30"/>
  <c r="AJ116" i="30" s="1"/>
  <c r="AI117" i="30"/>
  <c r="AJ117" i="30" s="1"/>
  <c r="AI118" i="30"/>
  <c r="AJ118" i="30" s="1"/>
  <c r="AI119" i="30"/>
  <c r="AJ119" i="30" s="1"/>
  <c r="AI120" i="30"/>
  <c r="AJ120" i="30" s="1"/>
  <c r="AI121" i="30"/>
  <c r="AJ121" i="30" s="1"/>
  <c r="AI122" i="30"/>
  <c r="AJ122" i="30" s="1"/>
  <c r="AI123" i="30"/>
  <c r="AJ123" i="30" s="1"/>
  <c r="AI124" i="30"/>
  <c r="AJ124" i="30" s="1"/>
  <c r="AI125" i="30"/>
  <c r="AJ125" i="30" s="1"/>
  <c r="AI126" i="30"/>
  <c r="AJ126" i="30" s="1"/>
  <c r="AI127" i="30"/>
  <c r="AJ127" i="30" s="1"/>
  <c r="AI128" i="30"/>
  <c r="AJ128" i="30" s="1"/>
  <c r="AI129" i="30"/>
  <c r="AJ129" i="30" s="1"/>
  <c r="AI130" i="30"/>
  <c r="AJ130" i="30" s="1"/>
  <c r="AI131" i="30"/>
  <c r="AJ131" i="30" s="1"/>
  <c r="AI132" i="30"/>
  <c r="AJ132" i="30" s="1"/>
  <c r="AI133" i="30"/>
  <c r="AJ133" i="30" s="1"/>
  <c r="AI134" i="30"/>
  <c r="AJ134" i="30" s="1"/>
  <c r="AI135" i="30"/>
  <c r="AJ135" i="30" s="1"/>
  <c r="AI136" i="30"/>
  <c r="AJ136" i="30" s="1"/>
  <c r="AI137" i="30"/>
  <c r="AJ137" i="30" s="1"/>
  <c r="AI138" i="30"/>
  <c r="AJ138" i="30" s="1"/>
  <c r="AI139" i="30"/>
  <c r="AJ139" i="30" s="1"/>
  <c r="AI140" i="30"/>
  <c r="AJ140" i="30" s="1"/>
  <c r="AI141" i="30"/>
  <c r="AJ141" i="30" s="1"/>
  <c r="AI142" i="30"/>
  <c r="AJ142" i="30" s="1"/>
  <c r="AI143" i="30"/>
  <c r="AJ143" i="30" s="1"/>
  <c r="AI144" i="30"/>
  <c r="AJ144" i="30" s="1"/>
  <c r="AI145" i="30"/>
  <c r="AJ145" i="30" s="1"/>
  <c r="AI146" i="30"/>
  <c r="AJ146" i="30" s="1"/>
  <c r="AI147" i="30"/>
  <c r="AJ147" i="30" s="1"/>
  <c r="AI148" i="30"/>
  <c r="AJ148" i="30" s="1"/>
  <c r="AI149" i="30"/>
  <c r="AJ149" i="30" s="1"/>
  <c r="AI150" i="30"/>
  <c r="AJ150" i="30" s="1"/>
  <c r="AI151" i="30"/>
  <c r="AJ151" i="30" s="1"/>
  <c r="AI152" i="30"/>
  <c r="AJ152" i="30" s="1"/>
  <c r="AI153" i="30"/>
  <c r="AJ153" i="30" s="1"/>
  <c r="AI154" i="30"/>
  <c r="AJ154" i="30" s="1"/>
  <c r="AI155" i="30"/>
  <c r="AJ155" i="30" s="1"/>
  <c r="AH4" i="30"/>
  <c r="AH5" i="30"/>
  <c r="AH6" i="30"/>
  <c r="AH7" i="30"/>
  <c r="AH8" i="30"/>
  <c r="AH9" i="30"/>
  <c r="AH10" i="30"/>
  <c r="AH11" i="30"/>
  <c r="AH12" i="30"/>
  <c r="AH13" i="30"/>
  <c r="AH14" i="30"/>
  <c r="AH15" i="30"/>
  <c r="AH16" i="30"/>
  <c r="AH17" i="30"/>
  <c r="AH18" i="30"/>
  <c r="AH19" i="30"/>
  <c r="AH20" i="30"/>
  <c r="AH21" i="30"/>
  <c r="AH22" i="30"/>
  <c r="AH23" i="30"/>
  <c r="AH24" i="30"/>
  <c r="AH25" i="30"/>
  <c r="AH26" i="30"/>
  <c r="AH27" i="30"/>
  <c r="AH28" i="30"/>
  <c r="AH29" i="30"/>
  <c r="AH30" i="30"/>
  <c r="AH31" i="30"/>
  <c r="AH32" i="30"/>
  <c r="AH33" i="30"/>
  <c r="AH34" i="30"/>
  <c r="AH35" i="30"/>
  <c r="AH36" i="30"/>
  <c r="AH37" i="30"/>
  <c r="AH38" i="30"/>
  <c r="AH39" i="30"/>
  <c r="AH40" i="30"/>
  <c r="AH41" i="30"/>
  <c r="AH42" i="30"/>
  <c r="AH43" i="30"/>
  <c r="AH44" i="30"/>
  <c r="AH45" i="30"/>
  <c r="AH46" i="30"/>
  <c r="AH47" i="30"/>
  <c r="AH48" i="30"/>
  <c r="AH49" i="30"/>
  <c r="AH50" i="30"/>
  <c r="AH51" i="30"/>
  <c r="AH52" i="30"/>
  <c r="AH53" i="30"/>
  <c r="AH54" i="30"/>
  <c r="AH55" i="30"/>
  <c r="AH56" i="30"/>
  <c r="AH57" i="30"/>
  <c r="AH58" i="30"/>
  <c r="AH59" i="30"/>
  <c r="AH60" i="30"/>
  <c r="AH61" i="30"/>
  <c r="AH62" i="30"/>
  <c r="AH63" i="30"/>
  <c r="AH64" i="30"/>
  <c r="AH65" i="30"/>
  <c r="AH66" i="30"/>
  <c r="AH67" i="30"/>
  <c r="AH68" i="30"/>
  <c r="AH69" i="30"/>
  <c r="AH70" i="30"/>
  <c r="AH71" i="30"/>
  <c r="AH72" i="30"/>
  <c r="AH73" i="30"/>
  <c r="AH74" i="30"/>
  <c r="AH75" i="30"/>
  <c r="AH76" i="30"/>
  <c r="AH77" i="30"/>
  <c r="AH78" i="30"/>
  <c r="AH79" i="30"/>
  <c r="AH80" i="30"/>
  <c r="AH81" i="30"/>
  <c r="AH82" i="30"/>
  <c r="AH83" i="30"/>
  <c r="AH84" i="30"/>
  <c r="AH85" i="30"/>
  <c r="AH86" i="30"/>
  <c r="AH87" i="30"/>
  <c r="AH88" i="30"/>
  <c r="AH89" i="30"/>
  <c r="AH90" i="30"/>
  <c r="AH91" i="30"/>
  <c r="AH92" i="30"/>
  <c r="AH93" i="30"/>
  <c r="AH94" i="30"/>
  <c r="AH95" i="30"/>
  <c r="AH96" i="30"/>
  <c r="AH97" i="30"/>
  <c r="AH98" i="30"/>
  <c r="AH99" i="30"/>
  <c r="AH100" i="30"/>
  <c r="AH101" i="30"/>
  <c r="AH102" i="30"/>
  <c r="AH103" i="30"/>
  <c r="AH104" i="30"/>
  <c r="AH105" i="30"/>
  <c r="AH106" i="30"/>
  <c r="AH107" i="30"/>
  <c r="AH108" i="30"/>
  <c r="AH109" i="30"/>
  <c r="AH110" i="30"/>
  <c r="AH111" i="30"/>
  <c r="AH112" i="30"/>
  <c r="AH113" i="30"/>
  <c r="AH114" i="30"/>
  <c r="AH115" i="30"/>
  <c r="AH116" i="30"/>
  <c r="AH117" i="30"/>
  <c r="AH118" i="30"/>
  <c r="AH119" i="30"/>
  <c r="AH120" i="30"/>
  <c r="AH121" i="30"/>
  <c r="AH122" i="30"/>
  <c r="AH123" i="30"/>
  <c r="AH124" i="30"/>
  <c r="AH125" i="30"/>
  <c r="AH126" i="30"/>
  <c r="AH127" i="30"/>
  <c r="AH128" i="30"/>
  <c r="AH129" i="30"/>
  <c r="AH130" i="30"/>
  <c r="AH131" i="30"/>
  <c r="AH132" i="30"/>
  <c r="AH133" i="30"/>
  <c r="AH134" i="30"/>
  <c r="AH135" i="30"/>
  <c r="AH136" i="30"/>
  <c r="AH137" i="30"/>
  <c r="AH138" i="30"/>
  <c r="AH139" i="30"/>
  <c r="AH140" i="30"/>
  <c r="AH141" i="30"/>
  <c r="AH142" i="30"/>
  <c r="AH143" i="30"/>
  <c r="AH144" i="30"/>
  <c r="AH145" i="30"/>
  <c r="AH146" i="30"/>
  <c r="AH147" i="30"/>
  <c r="AH148" i="30"/>
  <c r="AH149" i="30"/>
  <c r="AH150" i="30"/>
  <c r="AH151" i="30"/>
  <c r="AH152" i="30"/>
  <c r="AH153" i="30"/>
  <c r="AH154" i="30"/>
  <c r="AH15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62" i="30"/>
  <c r="A63" i="30"/>
  <c r="A64" i="30"/>
  <c r="A65" i="30"/>
  <c r="A66" i="30"/>
  <c r="A67" i="30"/>
  <c r="A68" i="30"/>
  <c r="A69" i="30"/>
  <c r="A70" i="30"/>
  <c r="A71" i="30"/>
  <c r="A72" i="30"/>
  <c r="A73" i="30"/>
  <c r="A74" i="30"/>
  <c r="A75" i="30"/>
  <c r="A76" i="30"/>
  <c r="A77" i="30"/>
  <c r="A78" i="30"/>
  <c r="A79" i="30"/>
  <c r="A80" i="30"/>
  <c r="A81" i="30"/>
  <c r="A82" i="30"/>
  <c r="A83" i="30"/>
  <c r="A84" i="30"/>
  <c r="A85" i="30"/>
  <c r="A86" i="30"/>
  <c r="A87" i="30"/>
  <c r="A88" i="30"/>
  <c r="A89" i="30"/>
  <c r="A90" i="30"/>
  <c r="A91" i="30"/>
  <c r="A92" i="30"/>
  <c r="A93" i="30"/>
  <c r="A94" i="30"/>
  <c r="A95" i="30"/>
  <c r="A96" i="30"/>
  <c r="A97" i="30"/>
  <c r="A98" i="30"/>
  <c r="A99" i="30"/>
  <c r="A100" i="30"/>
  <c r="A101" i="30"/>
  <c r="A102" i="30"/>
  <c r="A103" i="30"/>
  <c r="A104" i="30"/>
  <c r="A105" i="30"/>
  <c r="A106" i="30"/>
  <c r="A107" i="30"/>
  <c r="A108" i="30"/>
  <c r="A109" i="30"/>
  <c r="A110" i="30"/>
  <c r="A111" i="30"/>
  <c r="A112" i="30"/>
  <c r="A113" i="30"/>
  <c r="A114" i="30"/>
  <c r="A115" i="30"/>
  <c r="A116" i="30"/>
  <c r="A117" i="30"/>
  <c r="A118" i="30"/>
  <c r="A119" i="30"/>
  <c r="A120" i="30"/>
  <c r="A121" i="30"/>
  <c r="A122" i="30"/>
  <c r="A123" i="30"/>
  <c r="A124" i="30"/>
  <c r="A125" i="30"/>
  <c r="A126" i="30"/>
  <c r="A127" i="30"/>
  <c r="A128" i="30"/>
  <c r="A129" i="30"/>
  <c r="A130" i="30"/>
  <c r="A131" i="30"/>
  <c r="A132" i="30"/>
  <c r="A133" i="30"/>
  <c r="A134" i="30"/>
  <c r="A135" i="30"/>
  <c r="A136" i="30"/>
  <c r="A137" i="30"/>
  <c r="A138" i="30"/>
  <c r="A139" i="30"/>
  <c r="A140" i="30"/>
  <c r="A141" i="30"/>
  <c r="A142" i="30"/>
  <c r="A143" i="30"/>
  <c r="A144" i="30"/>
  <c r="A145" i="30"/>
  <c r="A146" i="30"/>
  <c r="A147" i="30"/>
  <c r="A148" i="30"/>
  <c r="A149" i="30"/>
  <c r="A150" i="30"/>
  <c r="A151" i="30"/>
  <c r="A152" i="30"/>
  <c r="A153" i="30"/>
  <c r="A154" i="30"/>
  <c r="A155" i="30"/>
  <c r="AK4" i="24"/>
  <c r="AM4" i="24"/>
  <c r="AK5" i="24"/>
  <c r="AM5" i="24"/>
  <c r="AK6" i="24"/>
  <c r="AM6" i="24"/>
  <c r="AK7" i="24"/>
  <c r="AM7" i="24"/>
  <c r="AK8" i="24"/>
  <c r="AM8" i="24"/>
  <c r="AK9" i="24"/>
  <c r="AM9" i="24"/>
  <c r="AK10" i="24"/>
  <c r="AM10" i="24"/>
  <c r="AK11" i="24"/>
  <c r="AM11" i="24"/>
  <c r="AK12" i="24"/>
  <c r="AM12" i="24"/>
  <c r="AK13" i="24"/>
  <c r="AM13" i="24"/>
  <c r="AK14" i="24"/>
  <c r="AM14" i="24"/>
  <c r="AK15" i="24"/>
  <c r="AM15" i="24"/>
  <c r="AK16" i="24"/>
  <c r="AM16" i="24"/>
  <c r="AK17" i="24"/>
  <c r="AM17" i="24"/>
  <c r="AK18" i="24"/>
  <c r="AM18" i="24"/>
  <c r="AK19" i="24"/>
  <c r="AM19" i="24"/>
  <c r="AK20" i="24"/>
  <c r="AM20" i="24"/>
  <c r="AK21" i="24"/>
  <c r="AM21" i="24"/>
  <c r="AK22" i="24"/>
  <c r="AM22" i="24"/>
  <c r="AK23" i="24"/>
  <c r="AM23" i="24"/>
  <c r="AK24" i="24"/>
  <c r="AM24" i="24"/>
  <c r="AK25" i="24"/>
  <c r="AM25" i="24"/>
  <c r="AK26" i="24"/>
  <c r="AM26" i="24"/>
  <c r="AK27" i="24"/>
  <c r="AM27" i="24"/>
  <c r="AK28" i="24"/>
  <c r="AM28" i="24"/>
  <c r="AK29" i="24"/>
  <c r="AM29" i="24"/>
  <c r="AK30" i="24"/>
  <c r="AM30" i="24"/>
  <c r="AK31" i="24"/>
  <c r="AM31" i="24"/>
  <c r="AK32" i="24"/>
  <c r="AM32" i="24"/>
  <c r="AK33" i="24"/>
  <c r="AM33" i="24"/>
  <c r="AK34" i="24"/>
  <c r="AM34" i="24"/>
  <c r="AK35" i="24"/>
  <c r="AM35" i="24"/>
  <c r="AK36" i="24"/>
  <c r="AM36" i="24"/>
  <c r="AK37" i="24"/>
  <c r="AM37" i="24"/>
  <c r="AK38" i="24"/>
  <c r="AM38" i="24"/>
  <c r="AK39" i="24"/>
  <c r="AM39" i="24"/>
  <c r="AK40" i="24"/>
  <c r="AM40" i="24"/>
  <c r="AK41" i="24"/>
  <c r="AM41" i="24"/>
  <c r="AK42" i="24"/>
  <c r="AM42" i="24"/>
  <c r="AK43" i="24"/>
  <c r="AM43" i="24"/>
  <c r="AK44" i="24"/>
  <c r="AM44" i="24"/>
  <c r="AK45" i="24"/>
  <c r="AM45" i="24"/>
  <c r="AK46" i="24"/>
  <c r="AM46" i="24"/>
  <c r="AK47" i="24"/>
  <c r="AM47" i="24"/>
  <c r="AK48" i="24"/>
  <c r="AM48" i="24"/>
  <c r="AK49" i="24"/>
  <c r="AM49" i="24"/>
  <c r="AK50" i="24"/>
  <c r="AM50" i="24"/>
  <c r="AK51" i="24"/>
  <c r="AM51" i="24"/>
  <c r="AK52" i="24"/>
  <c r="AM52" i="24"/>
  <c r="AK53" i="24"/>
  <c r="AM53" i="24"/>
  <c r="AK54" i="24"/>
  <c r="AM54" i="24"/>
  <c r="AK55" i="24"/>
  <c r="AM55" i="24"/>
  <c r="AK56" i="24"/>
  <c r="AM56" i="24"/>
  <c r="AK57" i="24"/>
  <c r="AM57" i="24"/>
  <c r="AK58" i="24"/>
  <c r="AM58" i="24"/>
  <c r="AK59" i="24"/>
  <c r="AM59" i="24"/>
  <c r="AK60" i="24"/>
  <c r="AM60" i="24"/>
  <c r="AK61" i="24"/>
  <c r="AM61" i="24"/>
  <c r="AK62" i="24"/>
  <c r="AM62" i="24"/>
  <c r="AK63" i="24"/>
  <c r="AM63" i="24"/>
  <c r="AK64" i="24"/>
  <c r="AM64" i="24"/>
  <c r="AK65" i="24"/>
  <c r="AM65" i="24"/>
  <c r="AK66" i="24"/>
  <c r="AM66" i="24"/>
  <c r="AK67" i="24"/>
  <c r="AM67" i="24"/>
  <c r="AK68" i="24"/>
  <c r="AM68" i="24"/>
  <c r="AK69" i="24"/>
  <c r="AM69" i="24"/>
  <c r="AK70" i="24"/>
  <c r="AM70" i="24"/>
  <c r="AK71" i="24"/>
  <c r="AM71" i="24"/>
  <c r="AK72" i="24"/>
  <c r="AM72" i="24"/>
  <c r="AK73" i="24"/>
  <c r="AM73" i="24"/>
  <c r="AK74" i="24"/>
  <c r="AM74" i="24"/>
  <c r="AK75" i="24"/>
  <c r="AM75" i="24"/>
  <c r="AK76" i="24"/>
  <c r="AM76" i="24"/>
  <c r="AK77" i="24"/>
  <c r="AM77" i="24"/>
  <c r="AK78" i="24"/>
  <c r="AM78" i="24"/>
  <c r="AK79" i="24"/>
  <c r="AM79" i="24"/>
  <c r="AK80" i="24"/>
  <c r="AM80" i="24"/>
  <c r="AK81" i="24"/>
  <c r="AM81" i="24"/>
  <c r="AK82" i="24"/>
  <c r="AM82" i="24"/>
  <c r="AK83" i="24"/>
  <c r="AM83" i="24"/>
  <c r="AK84" i="24"/>
  <c r="AM84" i="24"/>
  <c r="AK85" i="24"/>
  <c r="AM85" i="24"/>
  <c r="AK86" i="24"/>
  <c r="AM86" i="24"/>
  <c r="AK87" i="24"/>
  <c r="AM87" i="24"/>
  <c r="AK88" i="24"/>
  <c r="AM88" i="24"/>
  <c r="AK89" i="24"/>
  <c r="AM89" i="24"/>
  <c r="AK90" i="24"/>
  <c r="AM90" i="24"/>
  <c r="AK91" i="24"/>
  <c r="AM91" i="24"/>
  <c r="AK92" i="24"/>
  <c r="AM92" i="24"/>
  <c r="AK93" i="24"/>
  <c r="AM93" i="24"/>
  <c r="AK94" i="24"/>
  <c r="AM94" i="24"/>
  <c r="AK95" i="24"/>
  <c r="AM95" i="24"/>
  <c r="AK96" i="24"/>
  <c r="AM96" i="24"/>
  <c r="AK97" i="24"/>
  <c r="AM97" i="24"/>
  <c r="AK98" i="24"/>
  <c r="AM98" i="24"/>
  <c r="AK99" i="24"/>
  <c r="AM99" i="24"/>
  <c r="AK100" i="24"/>
  <c r="AM100" i="24"/>
  <c r="AK101" i="24"/>
  <c r="AM101" i="24"/>
  <c r="AK102" i="24"/>
  <c r="AM102" i="24"/>
  <c r="AK103" i="24"/>
  <c r="AM103" i="24"/>
  <c r="AK104" i="24"/>
  <c r="AM104" i="24"/>
  <c r="AK105" i="24"/>
  <c r="AM105" i="24"/>
  <c r="AK106" i="24"/>
  <c r="AM106" i="24"/>
  <c r="AK107" i="24"/>
  <c r="AM107" i="24"/>
  <c r="AK108" i="24"/>
  <c r="AM108" i="24"/>
  <c r="AK109" i="24"/>
  <c r="AM109" i="24"/>
  <c r="AK110" i="24"/>
  <c r="AM110" i="24"/>
  <c r="AK111" i="24"/>
  <c r="AM111" i="24"/>
  <c r="AK112" i="24"/>
  <c r="AM112" i="24"/>
  <c r="AK113" i="24"/>
  <c r="AM113" i="24"/>
  <c r="AK114" i="24"/>
  <c r="AM114" i="24"/>
  <c r="AK115" i="24"/>
  <c r="AM115" i="24"/>
  <c r="AK116" i="24"/>
  <c r="AM116" i="24"/>
  <c r="AK117" i="24"/>
  <c r="AM117" i="24"/>
  <c r="AK118" i="24"/>
  <c r="AM118" i="24"/>
  <c r="AK119" i="24"/>
  <c r="AM119" i="24"/>
  <c r="AK120" i="24"/>
  <c r="AM120" i="24"/>
  <c r="AK121" i="24"/>
  <c r="AM121" i="24"/>
  <c r="AK122" i="24"/>
  <c r="AM122" i="24"/>
  <c r="AK123" i="24"/>
  <c r="AM123" i="24"/>
  <c r="AK124" i="24"/>
  <c r="AM124" i="24"/>
  <c r="AK125" i="24"/>
  <c r="AM125" i="24"/>
  <c r="AK126" i="24"/>
  <c r="AM126" i="24"/>
  <c r="AK127" i="24"/>
  <c r="AM127" i="24"/>
  <c r="AK128" i="24"/>
  <c r="AM128" i="24"/>
  <c r="AK129" i="24"/>
  <c r="AM129" i="24"/>
  <c r="AK130" i="24"/>
  <c r="AM130" i="24"/>
  <c r="AK131" i="24"/>
  <c r="AM131" i="24"/>
  <c r="AK132" i="24"/>
  <c r="AM132" i="24"/>
  <c r="AK133" i="24"/>
  <c r="AM133" i="24"/>
  <c r="AK134" i="24"/>
  <c r="AM134" i="24"/>
  <c r="AK135" i="24"/>
  <c r="AM135" i="24"/>
  <c r="AK136" i="24"/>
  <c r="AM136" i="24"/>
  <c r="AK137" i="24"/>
  <c r="AM137" i="24"/>
  <c r="AK138" i="24"/>
  <c r="AM138" i="24"/>
  <c r="AK139" i="24"/>
  <c r="AM139" i="24"/>
  <c r="AK140" i="24"/>
  <c r="AM140" i="24"/>
  <c r="AK141" i="24"/>
  <c r="AM141" i="24"/>
  <c r="AK142" i="24"/>
  <c r="AM142" i="24"/>
  <c r="AK143" i="24"/>
  <c r="AM143" i="24"/>
  <c r="AK144" i="24"/>
  <c r="AM144" i="24"/>
  <c r="AK145" i="24"/>
  <c r="AM145" i="24"/>
  <c r="AK146" i="24"/>
  <c r="AM146" i="24"/>
  <c r="AK147" i="24"/>
  <c r="AM147" i="24"/>
  <c r="AK148" i="24"/>
  <c r="AM148" i="24"/>
  <c r="AK149" i="24"/>
  <c r="AM149" i="24"/>
  <c r="AK150" i="24"/>
  <c r="AM150" i="24"/>
  <c r="AK151" i="24"/>
  <c r="AM151" i="24"/>
  <c r="AK152" i="24"/>
  <c r="AM152" i="24"/>
  <c r="AK153" i="24"/>
  <c r="AM153" i="24"/>
  <c r="AK154" i="24"/>
  <c r="AM154" i="24"/>
  <c r="AK155" i="24"/>
  <c r="AM155" i="24"/>
  <c r="AI4" i="24"/>
  <c r="AI5" i="24"/>
  <c r="AI6" i="24"/>
  <c r="AI7" i="24"/>
  <c r="AI8" i="24"/>
  <c r="AI9" i="24"/>
  <c r="AI10" i="24"/>
  <c r="AI11" i="24"/>
  <c r="AI12" i="24"/>
  <c r="AI13" i="24"/>
  <c r="AI14" i="24"/>
  <c r="AI15" i="24"/>
  <c r="AI16" i="24"/>
  <c r="AI17" i="24"/>
  <c r="AI18" i="24"/>
  <c r="AI19" i="24"/>
  <c r="AI20" i="24"/>
  <c r="AI21" i="24"/>
  <c r="AI22" i="24"/>
  <c r="AI23" i="24"/>
  <c r="AI24" i="24"/>
  <c r="AI25" i="24"/>
  <c r="AI26" i="24"/>
  <c r="AI27" i="24"/>
  <c r="AI28" i="24"/>
  <c r="AI29" i="24"/>
  <c r="AI30" i="24"/>
  <c r="AI31" i="24"/>
  <c r="AI32" i="24"/>
  <c r="AI33" i="24"/>
  <c r="AI34" i="24"/>
  <c r="AI35" i="24"/>
  <c r="AI36" i="24"/>
  <c r="AI37" i="24"/>
  <c r="AI38" i="24"/>
  <c r="AI39" i="24"/>
  <c r="AI40" i="24"/>
  <c r="AI41" i="24"/>
  <c r="AI42" i="24"/>
  <c r="AI43" i="24"/>
  <c r="AI44" i="24"/>
  <c r="AI45" i="24"/>
  <c r="AI46" i="24"/>
  <c r="AI47" i="24"/>
  <c r="AI48" i="24"/>
  <c r="AI49" i="24"/>
  <c r="AI50" i="24"/>
  <c r="AI51" i="24"/>
  <c r="AI52" i="24"/>
  <c r="AI53" i="24"/>
  <c r="AI54" i="24"/>
  <c r="AI55" i="24"/>
  <c r="AI56" i="24"/>
  <c r="AI57" i="24"/>
  <c r="AI58" i="24"/>
  <c r="AI59" i="24"/>
  <c r="AI60" i="24"/>
  <c r="AI61" i="24"/>
  <c r="AI62" i="24"/>
  <c r="AI63" i="24"/>
  <c r="AI64" i="24"/>
  <c r="AI65" i="24"/>
  <c r="AI66" i="24"/>
  <c r="AI67" i="24"/>
  <c r="AI68" i="24"/>
  <c r="AI69" i="24"/>
  <c r="AI70" i="24"/>
  <c r="AI71" i="24"/>
  <c r="AI72" i="24"/>
  <c r="AI73" i="24"/>
  <c r="AI74" i="24"/>
  <c r="AI75" i="24"/>
  <c r="AI76" i="24"/>
  <c r="AI77" i="24"/>
  <c r="AI78" i="24"/>
  <c r="AI79" i="24"/>
  <c r="AI80" i="24"/>
  <c r="AI81" i="24"/>
  <c r="AI82" i="24"/>
  <c r="AI83" i="24"/>
  <c r="AI84" i="24"/>
  <c r="AI85" i="24"/>
  <c r="AI86" i="24"/>
  <c r="AI87" i="24"/>
  <c r="AI88" i="24"/>
  <c r="AI89" i="24"/>
  <c r="AI90" i="24"/>
  <c r="AI91" i="24"/>
  <c r="AI92" i="24"/>
  <c r="AI93" i="24"/>
  <c r="AI94" i="24"/>
  <c r="AI95" i="24"/>
  <c r="AI96" i="24"/>
  <c r="AI97" i="24"/>
  <c r="AI98" i="24"/>
  <c r="AI99" i="24"/>
  <c r="AI100" i="24"/>
  <c r="AI101" i="24"/>
  <c r="AI102" i="24"/>
  <c r="AI103" i="24"/>
  <c r="AI104" i="24"/>
  <c r="AI105" i="24"/>
  <c r="AI106" i="24"/>
  <c r="AI107" i="24"/>
  <c r="AI108" i="24"/>
  <c r="AI109" i="24"/>
  <c r="AI110" i="24"/>
  <c r="AI111" i="24"/>
  <c r="AI112" i="24"/>
  <c r="AI113" i="24"/>
  <c r="AI114" i="24"/>
  <c r="AI115" i="24"/>
  <c r="AI116" i="24"/>
  <c r="AI117" i="24"/>
  <c r="AI118" i="24"/>
  <c r="AI119" i="24"/>
  <c r="AI120" i="24"/>
  <c r="AI121" i="24"/>
  <c r="AI122" i="24"/>
  <c r="AI123" i="24"/>
  <c r="AI124" i="24"/>
  <c r="AI125" i="24"/>
  <c r="AI126" i="24"/>
  <c r="AI127" i="24"/>
  <c r="AI128" i="24"/>
  <c r="AI129" i="24"/>
  <c r="AI130" i="24"/>
  <c r="AI131" i="24"/>
  <c r="AI132" i="24"/>
  <c r="AI133" i="24"/>
  <c r="AI134" i="24"/>
  <c r="AI135" i="24"/>
  <c r="AI136" i="24"/>
  <c r="AI137" i="24"/>
  <c r="AI138" i="24"/>
  <c r="AI139" i="24"/>
  <c r="AI140" i="24"/>
  <c r="AI141" i="24"/>
  <c r="AI142" i="24"/>
  <c r="AI143" i="24"/>
  <c r="AI144" i="24"/>
  <c r="AI145" i="24"/>
  <c r="AI146" i="24"/>
  <c r="AI147" i="24"/>
  <c r="AI148" i="24"/>
  <c r="AI149" i="24"/>
  <c r="AI150" i="24"/>
  <c r="AI151" i="24"/>
  <c r="AI152" i="24"/>
  <c r="AI153" i="24"/>
  <c r="AI154" i="24"/>
  <c r="AI155" i="24"/>
  <c r="AJ155" i="24" s="1"/>
  <c r="AH4" i="24"/>
  <c r="AH5" i="24"/>
  <c r="AH6" i="24"/>
  <c r="AH7" i="24"/>
  <c r="AH8" i="24"/>
  <c r="AH9" i="24"/>
  <c r="AH10" i="24"/>
  <c r="AH11" i="24"/>
  <c r="AH12" i="24"/>
  <c r="AH13" i="24"/>
  <c r="AH14" i="24"/>
  <c r="AH15" i="24"/>
  <c r="AH16" i="24"/>
  <c r="AH17" i="24"/>
  <c r="AH18" i="24"/>
  <c r="AH19" i="24"/>
  <c r="AH20" i="24"/>
  <c r="AH21" i="24"/>
  <c r="AH22" i="24"/>
  <c r="AH23" i="24"/>
  <c r="AH24" i="24"/>
  <c r="AH25" i="24"/>
  <c r="AH26" i="24"/>
  <c r="AH27" i="24"/>
  <c r="AH28" i="24"/>
  <c r="AH29" i="24"/>
  <c r="AH30" i="24"/>
  <c r="AH31" i="24"/>
  <c r="AH32" i="24"/>
  <c r="AH33" i="24"/>
  <c r="AH34" i="24"/>
  <c r="AH35" i="24"/>
  <c r="AH36" i="24"/>
  <c r="AH37" i="24"/>
  <c r="AH38" i="24"/>
  <c r="AH39" i="24"/>
  <c r="AH40" i="24"/>
  <c r="AH41" i="24"/>
  <c r="AH42" i="24"/>
  <c r="AH43" i="24"/>
  <c r="AH44" i="24"/>
  <c r="AH45" i="24"/>
  <c r="AH46" i="24"/>
  <c r="AH47" i="24"/>
  <c r="AH48" i="24"/>
  <c r="AH49" i="24"/>
  <c r="AH50" i="24"/>
  <c r="AH51" i="24"/>
  <c r="AH52" i="24"/>
  <c r="AH53" i="24"/>
  <c r="AH54" i="24"/>
  <c r="AH55" i="24"/>
  <c r="AH56" i="24"/>
  <c r="AH57" i="24"/>
  <c r="AH58" i="24"/>
  <c r="AH59" i="24"/>
  <c r="AH60" i="24"/>
  <c r="AH61" i="24"/>
  <c r="AH62" i="24"/>
  <c r="AH63" i="24"/>
  <c r="AH64" i="24"/>
  <c r="AH65" i="24"/>
  <c r="AH66" i="24"/>
  <c r="AH67" i="24"/>
  <c r="AH68" i="24"/>
  <c r="AH69" i="24"/>
  <c r="AH70" i="24"/>
  <c r="AH71" i="24"/>
  <c r="AH72" i="24"/>
  <c r="AH73" i="24"/>
  <c r="AH74" i="24"/>
  <c r="AH75" i="24"/>
  <c r="AH76" i="24"/>
  <c r="AH77" i="24"/>
  <c r="AH78" i="24"/>
  <c r="AH79" i="24"/>
  <c r="AH80" i="24"/>
  <c r="AH81" i="24"/>
  <c r="AH82" i="24"/>
  <c r="AH83" i="24"/>
  <c r="AH84" i="24"/>
  <c r="AH85" i="24"/>
  <c r="AH86" i="24"/>
  <c r="AH87" i="24"/>
  <c r="AH88" i="24"/>
  <c r="AH89" i="24"/>
  <c r="AH90" i="24"/>
  <c r="AH91" i="24"/>
  <c r="AH92" i="24"/>
  <c r="AH93" i="24"/>
  <c r="AJ93" i="24" s="1"/>
  <c r="AH94" i="24"/>
  <c r="AH95" i="24"/>
  <c r="AH96" i="24"/>
  <c r="AH97" i="24"/>
  <c r="AH98" i="24"/>
  <c r="AH99" i="24"/>
  <c r="AH100" i="24"/>
  <c r="AH101" i="24"/>
  <c r="AH102" i="24"/>
  <c r="AH103" i="24"/>
  <c r="AH104" i="24"/>
  <c r="AH105" i="24"/>
  <c r="AH106" i="24"/>
  <c r="AH107" i="24"/>
  <c r="AH108" i="24"/>
  <c r="AH109" i="24"/>
  <c r="AH110" i="24"/>
  <c r="AH111" i="24"/>
  <c r="AH112" i="24"/>
  <c r="AH113" i="24"/>
  <c r="AH114" i="24"/>
  <c r="AH115" i="24"/>
  <c r="AH116" i="24"/>
  <c r="AH117" i="24"/>
  <c r="AH118" i="24"/>
  <c r="AH119" i="24"/>
  <c r="AH120" i="24"/>
  <c r="AH121" i="24"/>
  <c r="AH122" i="24"/>
  <c r="AH123" i="24"/>
  <c r="AH124" i="24"/>
  <c r="AH125" i="24"/>
  <c r="AH126" i="24"/>
  <c r="AH127" i="24"/>
  <c r="AH128" i="24"/>
  <c r="AH129" i="24"/>
  <c r="AH130" i="24"/>
  <c r="AH131" i="24"/>
  <c r="AH132" i="24"/>
  <c r="AH133" i="24"/>
  <c r="AH134" i="24"/>
  <c r="AH135" i="24"/>
  <c r="AH136" i="24"/>
  <c r="AH137" i="24"/>
  <c r="AH138" i="24"/>
  <c r="AH139" i="24"/>
  <c r="AH140" i="24"/>
  <c r="AH141" i="24"/>
  <c r="AH142" i="24"/>
  <c r="AH143" i="24"/>
  <c r="AH144" i="24"/>
  <c r="AH145" i="24"/>
  <c r="AH146" i="24"/>
  <c r="AH147" i="24"/>
  <c r="AH148" i="24"/>
  <c r="AH149" i="24"/>
  <c r="AH150" i="24"/>
  <c r="AH151" i="24"/>
  <c r="AH152" i="24"/>
  <c r="AH153" i="24"/>
  <c r="AH154" i="24"/>
  <c r="AH155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K4" i="22"/>
  <c r="AM4" i="22"/>
  <c r="AK5" i="22"/>
  <c r="AM5" i="22"/>
  <c r="AK6" i="22"/>
  <c r="AM6" i="22"/>
  <c r="AK7" i="22"/>
  <c r="AM7" i="22"/>
  <c r="AK8" i="22"/>
  <c r="AM8" i="22"/>
  <c r="AK9" i="22"/>
  <c r="AM9" i="22"/>
  <c r="AK10" i="22"/>
  <c r="AM10" i="22"/>
  <c r="AK11" i="22"/>
  <c r="AM11" i="22"/>
  <c r="AK12" i="22"/>
  <c r="AM12" i="22"/>
  <c r="AK13" i="22"/>
  <c r="AM13" i="22"/>
  <c r="AK14" i="22"/>
  <c r="AM14" i="22"/>
  <c r="AK15" i="22"/>
  <c r="AM15" i="22"/>
  <c r="AK16" i="22"/>
  <c r="AM16" i="22"/>
  <c r="AK17" i="22"/>
  <c r="AM17" i="22"/>
  <c r="AK18" i="22"/>
  <c r="AM18" i="22"/>
  <c r="AK19" i="22"/>
  <c r="AM19" i="22"/>
  <c r="AK20" i="22"/>
  <c r="AM20" i="22"/>
  <c r="AK21" i="22"/>
  <c r="AM21" i="22"/>
  <c r="AK22" i="22"/>
  <c r="AM22" i="22"/>
  <c r="AK23" i="22"/>
  <c r="AM23" i="22"/>
  <c r="AK24" i="22"/>
  <c r="AM24" i="22"/>
  <c r="AK25" i="22"/>
  <c r="AM25" i="22"/>
  <c r="AK26" i="22"/>
  <c r="AM26" i="22"/>
  <c r="AK27" i="22"/>
  <c r="AM27" i="22"/>
  <c r="AK28" i="22"/>
  <c r="AM28" i="22"/>
  <c r="AK29" i="22"/>
  <c r="AM29" i="22"/>
  <c r="AK30" i="22"/>
  <c r="AM30" i="22"/>
  <c r="AK31" i="22"/>
  <c r="AM31" i="22"/>
  <c r="AK32" i="22"/>
  <c r="AM32" i="22"/>
  <c r="AK33" i="22"/>
  <c r="AM33" i="22"/>
  <c r="AK34" i="22"/>
  <c r="AM34" i="22"/>
  <c r="AK35" i="22"/>
  <c r="AM35" i="22"/>
  <c r="AK36" i="22"/>
  <c r="AM36" i="22"/>
  <c r="AK37" i="22"/>
  <c r="AM37" i="22"/>
  <c r="AK38" i="22"/>
  <c r="AM38" i="22"/>
  <c r="AK39" i="22"/>
  <c r="AM39" i="22"/>
  <c r="AK40" i="22"/>
  <c r="AM40" i="22"/>
  <c r="AK41" i="22"/>
  <c r="AM41" i="22"/>
  <c r="AK42" i="22"/>
  <c r="AM42" i="22"/>
  <c r="AK43" i="22"/>
  <c r="AM43" i="22"/>
  <c r="AK44" i="22"/>
  <c r="AM44" i="22"/>
  <c r="AK45" i="22"/>
  <c r="AM45" i="22"/>
  <c r="AK46" i="22"/>
  <c r="AM46" i="22"/>
  <c r="AK47" i="22"/>
  <c r="AM47" i="22"/>
  <c r="AK48" i="22"/>
  <c r="AM48" i="22"/>
  <c r="AK49" i="22"/>
  <c r="AM49" i="22"/>
  <c r="AK50" i="22"/>
  <c r="AM50" i="22"/>
  <c r="AK51" i="22"/>
  <c r="AM51" i="22"/>
  <c r="AK52" i="22"/>
  <c r="AM52" i="22"/>
  <c r="AK53" i="22"/>
  <c r="AM53" i="22"/>
  <c r="AK54" i="22"/>
  <c r="AM54" i="22"/>
  <c r="AK55" i="22"/>
  <c r="AM55" i="22"/>
  <c r="AK56" i="22"/>
  <c r="AM56" i="22"/>
  <c r="AK57" i="22"/>
  <c r="AM57" i="22"/>
  <c r="AK58" i="22"/>
  <c r="AM58" i="22"/>
  <c r="AK59" i="22"/>
  <c r="AM59" i="22"/>
  <c r="AK60" i="22"/>
  <c r="AM60" i="22"/>
  <c r="AK61" i="22"/>
  <c r="AM61" i="22"/>
  <c r="AK62" i="22"/>
  <c r="AM62" i="22"/>
  <c r="AK63" i="22"/>
  <c r="AM63" i="22"/>
  <c r="AK64" i="22"/>
  <c r="AM64" i="22"/>
  <c r="AK65" i="22"/>
  <c r="AM65" i="22"/>
  <c r="AK66" i="22"/>
  <c r="AM66" i="22"/>
  <c r="AK67" i="22"/>
  <c r="AM67" i="22"/>
  <c r="AK68" i="22"/>
  <c r="AM68" i="22"/>
  <c r="AK69" i="22"/>
  <c r="AM69" i="22"/>
  <c r="AK70" i="22"/>
  <c r="AM70" i="22"/>
  <c r="AK71" i="22"/>
  <c r="AM71" i="22"/>
  <c r="AK72" i="22"/>
  <c r="AM72" i="22"/>
  <c r="AK73" i="22"/>
  <c r="AM73" i="22"/>
  <c r="AK74" i="22"/>
  <c r="AM74" i="22"/>
  <c r="AK75" i="22"/>
  <c r="AM75" i="22"/>
  <c r="AK76" i="22"/>
  <c r="AM76" i="22"/>
  <c r="AK77" i="22"/>
  <c r="AM77" i="22"/>
  <c r="AK78" i="22"/>
  <c r="AM78" i="22"/>
  <c r="AK79" i="22"/>
  <c r="AM79" i="22"/>
  <c r="AK80" i="22"/>
  <c r="AM80" i="22"/>
  <c r="AK81" i="22"/>
  <c r="AM81" i="22"/>
  <c r="AK82" i="22"/>
  <c r="AM82" i="22"/>
  <c r="AK83" i="22"/>
  <c r="AM83" i="22"/>
  <c r="AK84" i="22"/>
  <c r="AM84" i="22"/>
  <c r="AK85" i="22"/>
  <c r="AM85" i="22"/>
  <c r="AK86" i="22"/>
  <c r="AM86" i="22"/>
  <c r="AK87" i="22"/>
  <c r="AM87" i="22"/>
  <c r="AK88" i="22"/>
  <c r="AM88" i="22"/>
  <c r="AK89" i="22"/>
  <c r="AM89" i="22"/>
  <c r="AK90" i="22"/>
  <c r="AM90" i="22"/>
  <c r="AK91" i="22"/>
  <c r="AM91" i="22"/>
  <c r="AK92" i="22"/>
  <c r="AM92" i="22"/>
  <c r="AK93" i="22"/>
  <c r="AM93" i="22"/>
  <c r="AK94" i="22"/>
  <c r="AM94" i="22"/>
  <c r="AK95" i="22"/>
  <c r="AM95" i="22"/>
  <c r="AK96" i="22"/>
  <c r="AM96" i="22"/>
  <c r="AK97" i="22"/>
  <c r="AM97" i="22"/>
  <c r="AK98" i="22"/>
  <c r="AM98" i="22"/>
  <c r="AK99" i="22"/>
  <c r="AM99" i="22"/>
  <c r="AK100" i="22"/>
  <c r="AM100" i="22"/>
  <c r="AK101" i="22"/>
  <c r="AM101" i="22"/>
  <c r="AK102" i="22"/>
  <c r="AM102" i="22"/>
  <c r="AK103" i="22"/>
  <c r="AM103" i="22"/>
  <c r="AK104" i="22"/>
  <c r="AM104" i="22"/>
  <c r="AK105" i="22"/>
  <c r="AM105" i="22"/>
  <c r="AK106" i="22"/>
  <c r="AM106" i="22"/>
  <c r="AK107" i="22"/>
  <c r="AM107" i="22"/>
  <c r="AK108" i="22"/>
  <c r="AM108" i="22"/>
  <c r="AK109" i="22"/>
  <c r="AM109" i="22"/>
  <c r="AK110" i="22"/>
  <c r="AM110" i="22"/>
  <c r="AK111" i="22"/>
  <c r="AM111" i="22"/>
  <c r="AK112" i="22"/>
  <c r="AM112" i="22"/>
  <c r="AK113" i="22"/>
  <c r="AM113" i="22"/>
  <c r="AK114" i="22"/>
  <c r="AM114" i="22"/>
  <c r="AK115" i="22"/>
  <c r="AM115" i="22"/>
  <c r="AK116" i="22"/>
  <c r="AM116" i="22"/>
  <c r="AK117" i="22"/>
  <c r="AM117" i="22"/>
  <c r="AK118" i="22"/>
  <c r="AM118" i="22"/>
  <c r="AK119" i="22"/>
  <c r="AM119" i="22"/>
  <c r="AK120" i="22"/>
  <c r="AM120" i="22"/>
  <c r="AK121" i="22"/>
  <c r="AM121" i="22"/>
  <c r="AK122" i="22"/>
  <c r="AM122" i="22"/>
  <c r="AK123" i="22"/>
  <c r="AM123" i="22"/>
  <c r="AK124" i="22"/>
  <c r="AM124" i="22"/>
  <c r="AK125" i="22"/>
  <c r="AM125" i="22"/>
  <c r="AK126" i="22"/>
  <c r="AM126" i="22"/>
  <c r="AK127" i="22"/>
  <c r="AM127" i="22"/>
  <c r="AK128" i="22"/>
  <c r="AM128" i="22"/>
  <c r="AK129" i="22"/>
  <c r="AM129" i="22"/>
  <c r="AK130" i="22"/>
  <c r="AM130" i="22"/>
  <c r="AK131" i="22"/>
  <c r="AM131" i="22"/>
  <c r="AK132" i="22"/>
  <c r="AM132" i="22"/>
  <c r="AK133" i="22"/>
  <c r="AM133" i="22"/>
  <c r="AK134" i="22"/>
  <c r="AM134" i="22"/>
  <c r="AK135" i="22"/>
  <c r="AM135" i="22"/>
  <c r="AK136" i="22"/>
  <c r="AM136" i="22"/>
  <c r="AK137" i="22"/>
  <c r="AM137" i="22"/>
  <c r="AK138" i="22"/>
  <c r="AM138" i="22"/>
  <c r="AK139" i="22"/>
  <c r="AM139" i="22"/>
  <c r="AK140" i="22"/>
  <c r="AM140" i="22"/>
  <c r="AK141" i="22"/>
  <c r="AM141" i="22"/>
  <c r="AK142" i="22"/>
  <c r="AM142" i="22"/>
  <c r="AK143" i="22"/>
  <c r="AM143" i="22"/>
  <c r="AK144" i="22"/>
  <c r="AM144" i="22"/>
  <c r="AK145" i="22"/>
  <c r="AM145" i="22"/>
  <c r="AK146" i="22"/>
  <c r="AM146" i="22"/>
  <c r="AK147" i="22"/>
  <c r="AM147" i="22"/>
  <c r="AK148" i="22"/>
  <c r="AM148" i="22"/>
  <c r="AK149" i="22"/>
  <c r="AM149" i="22"/>
  <c r="AK150" i="22"/>
  <c r="AM150" i="22"/>
  <c r="AK151" i="22"/>
  <c r="AM151" i="22"/>
  <c r="AK152" i="22"/>
  <c r="AM152" i="22"/>
  <c r="AK153" i="22"/>
  <c r="AM153" i="22"/>
  <c r="AK154" i="22"/>
  <c r="AM154" i="22"/>
  <c r="AK155" i="22"/>
  <c r="AM155" i="22"/>
  <c r="AI4" i="22"/>
  <c r="AI5" i="22"/>
  <c r="AI6" i="22"/>
  <c r="AI7" i="22"/>
  <c r="AI8" i="22"/>
  <c r="AI9" i="22"/>
  <c r="AI10" i="22"/>
  <c r="AI11" i="22"/>
  <c r="AI12" i="22"/>
  <c r="AI13" i="22"/>
  <c r="AI14" i="22"/>
  <c r="AI15" i="22"/>
  <c r="AI16" i="22"/>
  <c r="AI17" i="22"/>
  <c r="AI18" i="22"/>
  <c r="AI19" i="22"/>
  <c r="AI20" i="22"/>
  <c r="AI21" i="22"/>
  <c r="AI22" i="22"/>
  <c r="AI23" i="22"/>
  <c r="AI24" i="22"/>
  <c r="AI25" i="22"/>
  <c r="AI26" i="22"/>
  <c r="AI27" i="22"/>
  <c r="AI28" i="22"/>
  <c r="AI29" i="22"/>
  <c r="AI30" i="22"/>
  <c r="AI31" i="22"/>
  <c r="AI32" i="22"/>
  <c r="AI33" i="22"/>
  <c r="AI34" i="22"/>
  <c r="AI35" i="22"/>
  <c r="AI36" i="22"/>
  <c r="AI37" i="22"/>
  <c r="AI38" i="22"/>
  <c r="AI39" i="22"/>
  <c r="AI40" i="22"/>
  <c r="AI41" i="22"/>
  <c r="AI42" i="22"/>
  <c r="AI43" i="22"/>
  <c r="AI44" i="22"/>
  <c r="AI45" i="22"/>
  <c r="AI46" i="22"/>
  <c r="AI47" i="22"/>
  <c r="AI48" i="22"/>
  <c r="AI49" i="22"/>
  <c r="AI50" i="22"/>
  <c r="AI51" i="22"/>
  <c r="AI52" i="22"/>
  <c r="AI53" i="22"/>
  <c r="AI54" i="22"/>
  <c r="AI55" i="22"/>
  <c r="AI56" i="22"/>
  <c r="AI57" i="22"/>
  <c r="AI58" i="22"/>
  <c r="AI59" i="22"/>
  <c r="AI60" i="22"/>
  <c r="AI61" i="22"/>
  <c r="AI62" i="22"/>
  <c r="AI63" i="22"/>
  <c r="AI64" i="22"/>
  <c r="AI65" i="22"/>
  <c r="AI66" i="22"/>
  <c r="AI67" i="22"/>
  <c r="AI68" i="22"/>
  <c r="AI69" i="22"/>
  <c r="AI70" i="22"/>
  <c r="AI71" i="22"/>
  <c r="AI72" i="22"/>
  <c r="AI73" i="22"/>
  <c r="AI74" i="22"/>
  <c r="AI75" i="22"/>
  <c r="AI76" i="22"/>
  <c r="AI77" i="22"/>
  <c r="AI78" i="22"/>
  <c r="AI79" i="22"/>
  <c r="AI80" i="22"/>
  <c r="AI81" i="22"/>
  <c r="AI82" i="22"/>
  <c r="AI83" i="22"/>
  <c r="AI84" i="22"/>
  <c r="AI85" i="22"/>
  <c r="AI86" i="22"/>
  <c r="AI87" i="22"/>
  <c r="AI88" i="22"/>
  <c r="AI89" i="22"/>
  <c r="AI90" i="22"/>
  <c r="AI91" i="22"/>
  <c r="AI92" i="22"/>
  <c r="AI93" i="22"/>
  <c r="AI94" i="22"/>
  <c r="AI95" i="22"/>
  <c r="AI96" i="22"/>
  <c r="AI97" i="22"/>
  <c r="AI98" i="22"/>
  <c r="AI99" i="22"/>
  <c r="AI100" i="22"/>
  <c r="AI101" i="22"/>
  <c r="AI102" i="22"/>
  <c r="AI103" i="22"/>
  <c r="AI104" i="22"/>
  <c r="AI105" i="22"/>
  <c r="AI106" i="22"/>
  <c r="AI107" i="22"/>
  <c r="AI108" i="22"/>
  <c r="AI109" i="22"/>
  <c r="AI110" i="22"/>
  <c r="AI111" i="22"/>
  <c r="AI112" i="22"/>
  <c r="AI113" i="22"/>
  <c r="AI114" i="22"/>
  <c r="AI115" i="22"/>
  <c r="AI116" i="22"/>
  <c r="AI117" i="22"/>
  <c r="AI118" i="22"/>
  <c r="AI119" i="22"/>
  <c r="AI120" i="22"/>
  <c r="AI121" i="22"/>
  <c r="AI122" i="22"/>
  <c r="AI123" i="22"/>
  <c r="AI124" i="22"/>
  <c r="AI125" i="22"/>
  <c r="AI126" i="22"/>
  <c r="AI127" i="22"/>
  <c r="AI128" i="22"/>
  <c r="AI129" i="22"/>
  <c r="AI130" i="22"/>
  <c r="AI131" i="22"/>
  <c r="AI132" i="22"/>
  <c r="AI133" i="22"/>
  <c r="AI134" i="22"/>
  <c r="AI135" i="22"/>
  <c r="AI136" i="22"/>
  <c r="AI137" i="22"/>
  <c r="AI138" i="22"/>
  <c r="AI139" i="22"/>
  <c r="AI140" i="22"/>
  <c r="AI141" i="22"/>
  <c r="AI142" i="22"/>
  <c r="AI143" i="22"/>
  <c r="AI144" i="22"/>
  <c r="AI145" i="22"/>
  <c r="AI146" i="22"/>
  <c r="AI147" i="22"/>
  <c r="AI148" i="22"/>
  <c r="AI149" i="22"/>
  <c r="AI150" i="22"/>
  <c r="AI151" i="22"/>
  <c r="AI152" i="22"/>
  <c r="AI153" i="22"/>
  <c r="AI154" i="22"/>
  <c r="AI155" i="22"/>
  <c r="AJ155" i="22" s="1"/>
  <c r="AH4" i="22"/>
  <c r="AH5" i="22"/>
  <c r="AH6" i="22"/>
  <c r="AH7" i="22"/>
  <c r="AH8" i="22"/>
  <c r="AH9" i="22"/>
  <c r="AH10" i="22"/>
  <c r="AH11" i="22"/>
  <c r="AH12" i="22"/>
  <c r="AH13" i="22"/>
  <c r="AH14" i="22"/>
  <c r="AH15" i="22"/>
  <c r="AH16" i="22"/>
  <c r="AH17" i="22"/>
  <c r="AH18" i="22"/>
  <c r="AH19" i="22"/>
  <c r="AH20" i="22"/>
  <c r="AH21" i="22"/>
  <c r="AH22" i="22"/>
  <c r="AH23" i="22"/>
  <c r="AH24" i="22"/>
  <c r="AH25" i="22"/>
  <c r="AH26" i="22"/>
  <c r="AH27" i="22"/>
  <c r="AH28" i="22"/>
  <c r="AH29" i="22"/>
  <c r="AH30" i="22"/>
  <c r="AH31" i="22"/>
  <c r="AH32" i="22"/>
  <c r="AH33" i="22"/>
  <c r="AH34" i="22"/>
  <c r="AH35" i="22"/>
  <c r="AH36" i="22"/>
  <c r="AH37" i="22"/>
  <c r="AH38" i="22"/>
  <c r="AH39" i="22"/>
  <c r="AH40" i="22"/>
  <c r="AH41" i="22"/>
  <c r="AH42" i="22"/>
  <c r="AH43" i="22"/>
  <c r="AH44" i="22"/>
  <c r="AH45" i="22"/>
  <c r="AH46" i="22"/>
  <c r="AH47" i="22"/>
  <c r="AH48" i="22"/>
  <c r="AH49" i="22"/>
  <c r="AH50" i="22"/>
  <c r="AH51" i="22"/>
  <c r="AH52" i="22"/>
  <c r="AH53" i="22"/>
  <c r="AH54" i="22"/>
  <c r="AH55" i="22"/>
  <c r="AH56" i="22"/>
  <c r="AH57" i="22"/>
  <c r="AH58" i="22"/>
  <c r="AH59" i="22"/>
  <c r="AH60" i="22"/>
  <c r="AH61" i="22"/>
  <c r="AH62" i="22"/>
  <c r="AH63" i="22"/>
  <c r="AH64" i="22"/>
  <c r="AH65" i="22"/>
  <c r="AH66" i="22"/>
  <c r="AH67" i="22"/>
  <c r="AH68" i="22"/>
  <c r="AH69" i="22"/>
  <c r="AH70" i="22"/>
  <c r="AH71" i="22"/>
  <c r="AH72" i="22"/>
  <c r="AH73" i="22"/>
  <c r="AH74" i="22"/>
  <c r="AH75" i="22"/>
  <c r="AH76" i="22"/>
  <c r="AH77" i="22"/>
  <c r="AH78" i="22"/>
  <c r="AH79" i="22"/>
  <c r="AH80" i="22"/>
  <c r="AH81" i="22"/>
  <c r="AH82" i="22"/>
  <c r="AH83" i="22"/>
  <c r="AH84" i="22"/>
  <c r="AH85" i="22"/>
  <c r="AH86" i="22"/>
  <c r="AH87" i="22"/>
  <c r="AH88" i="22"/>
  <c r="AH89" i="22"/>
  <c r="AH90" i="22"/>
  <c r="AH91" i="22"/>
  <c r="AH92" i="22"/>
  <c r="AH93" i="22"/>
  <c r="AH94" i="22"/>
  <c r="AH95" i="22"/>
  <c r="AH96" i="22"/>
  <c r="AH97" i="22"/>
  <c r="AH98" i="22"/>
  <c r="AH99" i="22"/>
  <c r="AH100" i="22"/>
  <c r="AH101" i="22"/>
  <c r="AH102" i="22"/>
  <c r="AH103" i="22"/>
  <c r="AH104" i="22"/>
  <c r="AH105" i="22"/>
  <c r="AH106" i="22"/>
  <c r="AH107" i="22"/>
  <c r="AH108" i="22"/>
  <c r="AH109" i="22"/>
  <c r="AH110" i="22"/>
  <c r="AH111" i="22"/>
  <c r="AH112" i="22"/>
  <c r="AH113" i="22"/>
  <c r="AH114" i="22"/>
  <c r="AH115" i="22"/>
  <c r="AH116" i="22"/>
  <c r="AH117" i="22"/>
  <c r="AH118" i="22"/>
  <c r="AH119" i="22"/>
  <c r="AH120" i="22"/>
  <c r="AH121" i="22"/>
  <c r="AH122" i="22"/>
  <c r="AH123" i="22"/>
  <c r="AH124" i="22"/>
  <c r="AH125" i="22"/>
  <c r="AH126" i="22"/>
  <c r="AH127" i="22"/>
  <c r="AH128" i="22"/>
  <c r="AH129" i="22"/>
  <c r="AH130" i="22"/>
  <c r="AH131" i="22"/>
  <c r="AH132" i="22"/>
  <c r="AJ132" i="22" s="1"/>
  <c r="AH133" i="22"/>
  <c r="AH134" i="22"/>
  <c r="AH135" i="22"/>
  <c r="AH136" i="22"/>
  <c r="AH137" i="22"/>
  <c r="AH138" i="22"/>
  <c r="AH139" i="22"/>
  <c r="AH140" i="22"/>
  <c r="AH141" i="22"/>
  <c r="AH142" i="22"/>
  <c r="AH143" i="22"/>
  <c r="AH144" i="22"/>
  <c r="AH145" i="22"/>
  <c r="AH146" i="22"/>
  <c r="AH147" i="22"/>
  <c r="AH148" i="22"/>
  <c r="AH149" i="22"/>
  <c r="AH150" i="22"/>
  <c r="AH151" i="22"/>
  <c r="AH152" i="22"/>
  <c r="AH153" i="22"/>
  <c r="AH154" i="22"/>
  <c r="AH15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51" i="22"/>
  <c r="A52" i="22"/>
  <c r="A53" i="22"/>
  <c r="A54" i="22"/>
  <c r="A55" i="22"/>
  <c r="A56" i="22"/>
  <c r="A57" i="22"/>
  <c r="A58" i="22"/>
  <c r="A59" i="22"/>
  <c r="A60" i="22"/>
  <c r="A61" i="22"/>
  <c r="A62" i="22"/>
  <c r="A63" i="22"/>
  <c r="A64" i="22"/>
  <c r="A65" i="22"/>
  <c r="A66" i="22"/>
  <c r="A67" i="22"/>
  <c r="A68" i="22"/>
  <c r="A69" i="22"/>
  <c r="A70" i="22"/>
  <c r="A71" i="22"/>
  <c r="A72" i="22"/>
  <c r="A73" i="22"/>
  <c r="A74" i="22"/>
  <c r="A75" i="22"/>
  <c r="A76" i="22"/>
  <c r="A77" i="22"/>
  <c r="A78" i="22"/>
  <c r="A79" i="22"/>
  <c r="A80" i="22"/>
  <c r="A81" i="22"/>
  <c r="A82" i="22"/>
  <c r="A83" i="22"/>
  <c r="A84" i="22"/>
  <c r="A85" i="22"/>
  <c r="A86" i="22"/>
  <c r="A87" i="22"/>
  <c r="A88" i="22"/>
  <c r="A89" i="22"/>
  <c r="A90" i="22"/>
  <c r="A91" i="22"/>
  <c r="A92" i="22"/>
  <c r="A93" i="22"/>
  <c r="A94" i="22"/>
  <c r="A95" i="22"/>
  <c r="A96" i="22"/>
  <c r="A97" i="22"/>
  <c r="A98" i="22"/>
  <c r="A99" i="22"/>
  <c r="A100" i="22"/>
  <c r="A101" i="22"/>
  <c r="A102" i="22"/>
  <c r="A103" i="22"/>
  <c r="A104" i="22"/>
  <c r="A105" i="22"/>
  <c r="A106" i="22"/>
  <c r="A107" i="22"/>
  <c r="A108" i="22"/>
  <c r="A109" i="22"/>
  <c r="A110" i="22"/>
  <c r="A111" i="22"/>
  <c r="A112" i="22"/>
  <c r="A113" i="22"/>
  <c r="A114" i="22"/>
  <c r="A115" i="22"/>
  <c r="A116" i="22"/>
  <c r="A117" i="22"/>
  <c r="A118" i="22"/>
  <c r="A119" i="22"/>
  <c r="A120" i="22"/>
  <c r="A121" i="22"/>
  <c r="A122" i="22"/>
  <c r="A123" i="22"/>
  <c r="A124" i="22"/>
  <c r="A125" i="22"/>
  <c r="A126" i="22"/>
  <c r="A127" i="22"/>
  <c r="A128" i="22"/>
  <c r="A129" i="22"/>
  <c r="A130" i="22"/>
  <c r="A131" i="22"/>
  <c r="A132" i="22"/>
  <c r="A133" i="22"/>
  <c r="A134" i="22"/>
  <c r="A135" i="22"/>
  <c r="A136" i="22"/>
  <c r="A137" i="22"/>
  <c r="A138" i="22"/>
  <c r="A139" i="22"/>
  <c r="A140" i="22"/>
  <c r="A141" i="22"/>
  <c r="A142" i="22"/>
  <c r="A143" i="22"/>
  <c r="A144" i="22"/>
  <c r="A145" i="22"/>
  <c r="A146" i="22"/>
  <c r="A147" i="22"/>
  <c r="A148" i="22"/>
  <c r="A149" i="22"/>
  <c r="A150" i="22"/>
  <c r="A151" i="22"/>
  <c r="A152" i="22"/>
  <c r="A153" i="22"/>
  <c r="A154" i="22"/>
  <c r="A155" i="22"/>
  <c r="AK4" i="28"/>
  <c r="AM4" i="28"/>
  <c r="AK5" i="28"/>
  <c r="AM5" i="28"/>
  <c r="AK6" i="28"/>
  <c r="AM6" i="28"/>
  <c r="AK7" i="28"/>
  <c r="AM7" i="28"/>
  <c r="AK8" i="28"/>
  <c r="AM8" i="28"/>
  <c r="AK9" i="28"/>
  <c r="AM9" i="28"/>
  <c r="AK10" i="28"/>
  <c r="AM10" i="28"/>
  <c r="AK11" i="28"/>
  <c r="AM11" i="28"/>
  <c r="AK12" i="28"/>
  <c r="AM12" i="28"/>
  <c r="AK13" i="28"/>
  <c r="AM13" i="28"/>
  <c r="AK14" i="28"/>
  <c r="AM14" i="28"/>
  <c r="AK15" i="28"/>
  <c r="AM15" i="28"/>
  <c r="AK16" i="28"/>
  <c r="AM16" i="28"/>
  <c r="AK17" i="28"/>
  <c r="AM17" i="28"/>
  <c r="AK18" i="28"/>
  <c r="AM18" i="28"/>
  <c r="AK19" i="28"/>
  <c r="AM19" i="28"/>
  <c r="AK20" i="28"/>
  <c r="AM20" i="28"/>
  <c r="AK21" i="28"/>
  <c r="AM21" i="28"/>
  <c r="AK22" i="28"/>
  <c r="AM22" i="28"/>
  <c r="AK23" i="28"/>
  <c r="AM23" i="28"/>
  <c r="AK24" i="28"/>
  <c r="AM24" i="28"/>
  <c r="AK25" i="28"/>
  <c r="AM25" i="28"/>
  <c r="AK26" i="28"/>
  <c r="AM26" i="28"/>
  <c r="AK27" i="28"/>
  <c r="AM27" i="28"/>
  <c r="AK28" i="28"/>
  <c r="AM28" i="28"/>
  <c r="AK29" i="28"/>
  <c r="AM29" i="28"/>
  <c r="AK30" i="28"/>
  <c r="AM30" i="28"/>
  <c r="AK31" i="28"/>
  <c r="AM31" i="28"/>
  <c r="AK32" i="28"/>
  <c r="AM32" i="28"/>
  <c r="AK33" i="28"/>
  <c r="AM33" i="28"/>
  <c r="AK34" i="28"/>
  <c r="AM34" i="28"/>
  <c r="AK35" i="28"/>
  <c r="AM35" i="28"/>
  <c r="AK36" i="28"/>
  <c r="AM36" i="28"/>
  <c r="AK37" i="28"/>
  <c r="AM37" i="28"/>
  <c r="AK38" i="28"/>
  <c r="AM38" i="28"/>
  <c r="AK39" i="28"/>
  <c r="AM39" i="28"/>
  <c r="AK40" i="28"/>
  <c r="AM40" i="28"/>
  <c r="AK41" i="28"/>
  <c r="AM41" i="28"/>
  <c r="AK42" i="28"/>
  <c r="AM42" i="28"/>
  <c r="AK43" i="28"/>
  <c r="AM43" i="28"/>
  <c r="AK44" i="28"/>
  <c r="AM44" i="28"/>
  <c r="AK45" i="28"/>
  <c r="AM45" i="28"/>
  <c r="AK46" i="28"/>
  <c r="AM46" i="28"/>
  <c r="AK47" i="28"/>
  <c r="AM47" i="28"/>
  <c r="AK48" i="28"/>
  <c r="AM48" i="28"/>
  <c r="AK49" i="28"/>
  <c r="AM49" i="28"/>
  <c r="AK50" i="28"/>
  <c r="AM50" i="28"/>
  <c r="AK51" i="28"/>
  <c r="AM51" i="28"/>
  <c r="AK52" i="28"/>
  <c r="AM52" i="28"/>
  <c r="AK53" i="28"/>
  <c r="AM53" i="28"/>
  <c r="AK54" i="28"/>
  <c r="AM54" i="28"/>
  <c r="AK55" i="28"/>
  <c r="AM55" i="28"/>
  <c r="AK56" i="28"/>
  <c r="AM56" i="28"/>
  <c r="AK57" i="28"/>
  <c r="AM57" i="28"/>
  <c r="AK58" i="28"/>
  <c r="AM58" i="28"/>
  <c r="AK59" i="28"/>
  <c r="AM59" i="28"/>
  <c r="AK60" i="28"/>
  <c r="AM60" i="28"/>
  <c r="AK61" i="28"/>
  <c r="AM61" i="28"/>
  <c r="AK62" i="28"/>
  <c r="AM62" i="28"/>
  <c r="AK63" i="28"/>
  <c r="AM63" i="28"/>
  <c r="AK64" i="28"/>
  <c r="AM64" i="28"/>
  <c r="AK65" i="28"/>
  <c r="AM65" i="28"/>
  <c r="AK66" i="28"/>
  <c r="AM66" i="28"/>
  <c r="AK67" i="28"/>
  <c r="AM67" i="28"/>
  <c r="AK68" i="28"/>
  <c r="AM68" i="28"/>
  <c r="AK69" i="28"/>
  <c r="AM69" i="28"/>
  <c r="AK70" i="28"/>
  <c r="AM70" i="28"/>
  <c r="AK71" i="28"/>
  <c r="AM71" i="28"/>
  <c r="AK72" i="28"/>
  <c r="AM72" i="28"/>
  <c r="AK73" i="28"/>
  <c r="AM73" i="28"/>
  <c r="AK74" i="28"/>
  <c r="AM74" i="28"/>
  <c r="AK75" i="28"/>
  <c r="AM75" i="28"/>
  <c r="AK76" i="28"/>
  <c r="AM76" i="28"/>
  <c r="AK77" i="28"/>
  <c r="AM77" i="28"/>
  <c r="AK78" i="28"/>
  <c r="AM78" i="28"/>
  <c r="AK79" i="28"/>
  <c r="AM79" i="28"/>
  <c r="AK80" i="28"/>
  <c r="AM80" i="28"/>
  <c r="AK81" i="28"/>
  <c r="AM81" i="28"/>
  <c r="AK82" i="28"/>
  <c r="AM82" i="28"/>
  <c r="AK83" i="28"/>
  <c r="AM83" i="28"/>
  <c r="AK84" i="28"/>
  <c r="AM84" i="28"/>
  <c r="AK85" i="28"/>
  <c r="AM85" i="28"/>
  <c r="AK86" i="28"/>
  <c r="AM86" i="28"/>
  <c r="AK87" i="28"/>
  <c r="AM87" i="28"/>
  <c r="AK88" i="28"/>
  <c r="AM88" i="28"/>
  <c r="AK89" i="28"/>
  <c r="AM89" i="28"/>
  <c r="AK90" i="28"/>
  <c r="AM90" i="28"/>
  <c r="AK91" i="28"/>
  <c r="AM91" i="28"/>
  <c r="AK92" i="28"/>
  <c r="AM92" i="28"/>
  <c r="AK93" i="28"/>
  <c r="AM93" i="28"/>
  <c r="AK94" i="28"/>
  <c r="AM94" i="28"/>
  <c r="AK95" i="28"/>
  <c r="AM95" i="28"/>
  <c r="AK96" i="28"/>
  <c r="AM96" i="28"/>
  <c r="AK97" i="28"/>
  <c r="AM97" i="28"/>
  <c r="AK98" i="28"/>
  <c r="AM98" i="28"/>
  <c r="AK99" i="28"/>
  <c r="AM99" i="28"/>
  <c r="AK100" i="28"/>
  <c r="AM100" i="28"/>
  <c r="AK101" i="28"/>
  <c r="AM101" i="28"/>
  <c r="AK102" i="28"/>
  <c r="AM102" i="28"/>
  <c r="AK103" i="28"/>
  <c r="AM103" i="28"/>
  <c r="AK104" i="28"/>
  <c r="AM104" i="28"/>
  <c r="AK105" i="28"/>
  <c r="AM105" i="28"/>
  <c r="AK106" i="28"/>
  <c r="AM106" i="28"/>
  <c r="AK107" i="28"/>
  <c r="AM107" i="28"/>
  <c r="AK108" i="28"/>
  <c r="AM108" i="28"/>
  <c r="AK109" i="28"/>
  <c r="AM109" i="28"/>
  <c r="AK110" i="28"/>
  <c r="AM110" i="28"/>
  <c r="AK111" i="28"/>
  <c r="AM111" i="28"/>
  <c r="AK112" i="28"/>
  <c r="AM112" i="28"/>
  <c r="AK113" i="28"/>
  <c r="AM113" i="28"/>
  <c r="AK114" i="28"/>
  <c r="AM114" i="28"/>
  <c r="AK115" i="28"/>
  <c r="AM115" i="28"/>
  <c r="AK116" i="28"/>
  <c r="AM116" i="28"/>
  <c r="AK117" i="28"/>
  <c r="AM117" i="28"/>
  <c r="AK118" i="28"/>
  <c r="AM118" i="28"/>
  <c r="AK119" i="28"/>
  <c r="AM119" i="28"/>
  <c r="AK120" i="28"/>
  <c r="AM120" i="28"/>
  <c r="AK121" i="28"/>
  <c r="AM121" i="28"/>
  <c r="AK122" i="28"/>
  <c r="AM122" i="28"/>
  <c r="AK123" i="28"/>
  <c r="AM123" i="28"/>
  <c r="AK124" i="28"/>
  <c r="AM124" i="28"/>
  <c r="AK125" i="28"/>
  <c r="AM125" i="28"/>
  <c r="AK126" i="28"/>
  <c r="AM126" i="28"/>
  <c r="AK127" i="28"/>
  <c r="AM127" i="28"/>
  <c r="AK128" i="28"/>
  <c r="AM128" i="28"/>
  <c r="AK129" i="28"/>
  <c r="AM129" i="28"/>
  <c r="AK130" i="28"/>
  <c r="AM130" i="28"/>
  <c r="AK131" i="28"/>
  <c r="AM131" i="28"/>
  <c r="AK132" i="28"/>
  <c r="AM132" i="28"/>
  <c r="AK133" i="28"/>
  <c r="AM133" i="28"/>
  <c r="AK134" i="28"/>
  <c r="AM134" i="28"/>
  <c r="AK135" i="28"/>
  <c r="AM135" i="28"/>
  <c r="AK136" i="28"/>
  <c r="AM136" i="28"/>
  <c r="AK137" i="28"/>
  <c r="AM137" i="28"/>
  <c r="AK138" i="28"/>
  <c r="AM138" i="28"/>
  <c r="AK139" i="28"/>
  <c r="AM139" i="28"/>
  <c r="AK140" i="28"/>
  <c r="AM140" i="28"/>
  <c r="AK141" i="28"/>
  <c r="AM141" i="28"/>
  <c r="AK142" i="28"/>
  <c r="AM142" i="28"/>
  <c r="AK143" i="28"/>
  <c r="AM143" i="28"/>
  <c r="AK144" i="28"/>
  <c r="AM144" i="28"/>
  <c r="AK145" i="28"/>
  <c r="AM145" i="28"/>
  <c r="AK146" i="28"/>
  <c r="AM146" i="28"/>
  <c r="AK147" i="28"/>
  <c r="AM147" i="28"/>
  <c r="AK148" i="28"/>
  <c r="AM148" i="28"/>
  <c r="AK149" i="28"/>
  <c r="AM149" i="28"/>
  <c r="AK150" i="28"/>
  <c r="AM150" i="28"/>
  <c r="AK151" i="28"/>
  <c r="AM151" i="28"/>
  <c r="AK152" i="28"/>
  <c r="AM152" i="28"/>
  <c r="AK153" i="28"/>
  <c r="AM153" i="28"/>
  <c r="AK154" i="28"/>
  <c r="AM154" i="28"/>
  <c r="AK155" i="28"/>
  <c r="AM155" i="28"/>
  <c r="AI4" i="28"/>
  <c r="AJ4" i="28" s="1"/>
  <c r="AI5" i="28"/>
  <c r="AJ5" i="28" s="1"/>
  <c r="AI6" i="28"/>
  <c r="AJ6" i="28" s="1"/>
  <c r="AI7" i="28"/>
  <c r="AJ7" i="28" s="1"/>
  <c r="AI8" i="28"/>
  <c r="AJ8" i="28" s="1"/>
  <c r="AI9" i="28"/>
  <c r="AJ9" i="28" s="1"/>
  <c r="AI10" i="28"/>
  <c r="AJ10" i="28" s="1"/>
  <c r="AI11" i="28"/>
  <c r="AJ11" i="28" s="1"/>
  <c r="AI12" i="28"/>
  <c r="AJ12" i="28" s="1"/>
  <c r="AI13" i="28"/>
  <c r="AJ13" i="28" s="1"/>
  <c r="AI14" i="28"/>
  <c r="AJ14" i="28" s="1"/>
  <c r="AI15" i="28"/>
  <c r="AJ15" i="28" s="1"/>
  <c r="AI16" i="28"/>
  <c r="AJ16" i="28" s="1"/>
  <c r="AI17" i="28"/>
  <c r="AJ17" i="28" s="1"/>
  <c r="AI18" i="28"/>
  <c r="AJ18" i="28" s="1"/>
  <c r="AI19" i="28"/>
  <c r="AJ19" i="28" s="1"/>
  <c r="AI20" i="28"/>
  <c r="AJ20" i="28" s="1"/>
  <c r="AI21" i="28"/>
  <c r="AJ21" i="28" s="1"/>
  <c r="AI22" i="28"/>
  <c r="AJ22" i="28" s="1"/>
  <c r="AI23" i="28"/>
  <c r="AJ23" i="28" s="1"/>
  <c r="AI24" i="28"/>
  <c r="AJ24" i="28" s="1"/>
  <c r="AI25" i="28"/>
  <c r="AJ25" i="28" s="1"/>
  <c r="AI26" i="28"/>
  <c r="AJ26" i="28" s="1"/>
  <c r="AI27" i="28"/>
  <c r="AJ27" i="28" s="1"/>
  <c r="AI28" i="28"/>
  <c r="AJ28" i="28" s="1"/>
  <c r="AI29" i="28"/>
  <c r="AJ29" i="28" s="1"/>
  <c r="AI30" i="28"/>
  <c r="AJ30" i="28" s="1"/>
  <c r="AI31" i="28"/>
  <c r="AJ31" i="28" s="1"/>
  <c r="AI32" i="28"/>
  <c r="AJ32" i="28" s="1"/>
  <c r="AI33" i="28"/>
  <c r="AJ33" i="28" s="1"/>
  <c r="AI34" i="28"/>
  <c r="AJ34" i="28" s="1"/>
  <c r="AI35" i="28"/>
  <c r="AJ35" i="28" s="1"/>
  <c r="AI36" i="28"/>
  <c r="AJ36" i="28" s="1"/>
  <c r="AI37" i="28"/>
  <c r="AJ37" i="28" s="1"/>
  <c r="AI38" i="28"/>
  <c r="AJ38" i="28" s="1"/>
  <c r="AI39" i="28"/>
  <c r="AJ39" i="28" s="1"/>
  <c r="AI40" i="28"/>
  <c r="AJ40" i="28" s="1"/>
  <c r="AI41" i="28"/>
  <c r="AJ41" i="28" s="1"/>
  <c r="AI42" i="28"/>
  <c r="AJ42" i="28" s="1"/>
  <c r="AI43" i="28"/>
  <c r="AJ43" i="28" s="1"/>
  <c r="AI44" i="28"/>
  <c r="AJ44" i="28" s="1"/>
  <c r="AI45" i="28"/>
  <c r="AJ45" i="28" s="1"/>
  <c r="AI46" i="28"/>
  <c r="AJ46" i="28" s="1"/>
  <c r="AI47" i="28"/>
  <c r="AJ47" i="28" s="1"/>
  <c r="AI48" i="28"/>
  <c r="AJ48" i="28" s="1"/>
  <c r="AI49" i="28"/>
  <c r="AJ49" i="28" s="1"/>
  <c r="AI50" i="28"/>
  <c r="AJ50" i="28" s="1"/>
  <c r="AI51" i="28"/>
  <c r="AJ51" i="28" s="1"/>
  <c r="AI52" i="28"/>
  <c r="AJ52" i="28" s="1"/>
  <c r="AI53" i="28"/>
  <c r="AJ53" i="28" s="1"/>
  <c r="AI54" i="28"/>
  <c r="AJ54" i="28" s="1"/>
  <c r="AI55" i="28"/>
  <c r="AJ55" i="28" s="1"/>
  <c r="AI56" i="28"/>
  <c r="AJ56" i="28" s="1"/>
  <c r="AI57" i="28"/>
  <c r="AJ57" i="28" s="1"/>
  <c r="AI58" i="28"/>
  <c r="AJ58" i="28" s="1"/>
  <c r="AI59" i="28"/>
  <c r="AJ59" i="28" s="1"/>
  <c r="AI60" i="28"/>
  <c r="AJ60" i="28" s="1"/>
  <c r="AI61" i="28"/>
  <c r="AJ61" i="28" s="1"/>
  <c r="AI62" i="28"/>
  <c r="AJ62" i="28" s="1"/>
  <c r="AI63" i="28"/>
  <c r="AJ63" i="28" s="1"/>
  <c r="AI64" i="28"/>
  <c r="AJ64" i="28" s="1"/>
  <c r="AI65" i="28"/>
  <c r="AJ65" i="28" s="1"/>
  <c r="AI66" i="28"/>
  <c r="AJ66" i="28" s="1"/>
  <c r="AI67" i="28"/>
  <c r="AJ67" i="28" s="1"/>
  <c r="AI68" i="28"/>
  <c r="AJ68" i="28" s="1"/>
  <c r="AI69" i="28"/>
  <c r="AJ69" i="28" s="1"/>
  <c r="AI70" i="28"/>
  <c r="AJ70" i="28" s="1"/>
  <c r="AI71" i="28"/>
  <c r="AJ71" i="28" s="1"/>
  <c r="AI72" i="28"/>
  <c r="AJ72" i="28" s="1"/>
  <c r="AI73" i="28"/>
  <c r="AJ73" i="28" s="1"/>
  <c r="AI74" i="28"/>
  <c r="AJ74" i="28" s="1"/>
  <c r="AI75" i="28"/>
  <c r="AJ75" i="28" s="1"/>
  <c r="AI76" i="28"/>
  <c r="AJ76" i="28" s="1"/>
  <c r="AI77" i="28"/>
  <c r="AJ77" i="28" s="1"/>
  <c r="AI78" i="28"/>
  <c r="AJ78" i="28" s="1"/>
  <c r="AI79" i="28"/>
  <c r="AJ79" i="28" s="1"/>
  <c r="AI80" i="28"/>
  <c r="AJ80" i="28" s="1"/>
  <c r="AI81" i="28"/>
  <c r="AJ81" i="28" s="1"/>
  <c r="AI82" i="28"/>
  <c r="AJ82" i="28" s="1"/>
  <c r="AI83" i="28"/>
  <c r="AJ83" i="28" s="1"/>
  <c r="AI84" i="28"/>
  <c r="AJ84" i="28" s="1"/>
  <c r="AI85" i="28"/>
  <c r="AJ85" i="28" s="1"/>
  <c r="AI86" i="28"/>
  <c r="AJ86" i="28" s="1"/>
  <c r="AI87" i="28"/>
  <c r="AJ87" i="28" s="1"/>
  <c r="AI88" i="28"/>
  <c r="AJ88" i="28" s="1"/>
  <c r="AI89" i="28"/>
  <c r="AJ89" i="28" s="1"/>
  <c r="AI90" i="28"/>
  <c r="AJ90" i="28" s="1"/>
  <c r="AI91" i="28"/>
  <c r="AJ91" i="28" s="1"/>
  <c r="AI92" i="28"/>
  <c r="AJ92" i="28" s="1"/>
  <c r="AI93" i="28"/>
  <c r="AJ93" i="28" s="1"/>
  <c r="AI94" i="28"/>
  <c r="AJ94" i="28" s="1"/>
  <c r="AI95" i="28"/>
  <c r="AJ95" i="28" s="1"/>
  <c r="AI96" i="28"/>
  <c r="AJ96" i="28" s="1"/>
  <c r="AI97" i="28"/>
  <c r="AJ97" i="28" s="1"/>
  <c r="AI98" i="28"/>
  <c r="AJ98" i="28" s="1"/>
  <c r="AI99" i="28"/>
  <c r="AJ99" i="28" s="1"/>
  <c r="AI100" i="28"/>
  <c r="AJ100" i="28" s="1"/>
  <c r="AI101" i="28"/>
  <c r="AJ101" i="28" s="1"/>
  <c r="AI102" i="28"/>
  <c r="AJ102" i="28" s="1"/>
  <c r="AI103" i="28"/>
  <c r="AJ103" i="28" s="1"/>
  <c r="AI104" i="28"/>
  <c r="AJ104" i="28" s="1"/>
  <c r="AI105" i="28"/>
  <c r="AJ105" i="28" s="1"/>
  <c r="AI106" i="28"/>
  <c r="AJ106" i="28" s="1"/>
  <c r="AI107" i="28"/>
  <c r="AJ107" i="28" s="1"/>
  <c r="AI108" i="28"/>
  <c r="AJ108" i="28" s="1"/>
  <c r="AI109" i="28"/>
  <c r="AJ109" i="28" s="1"/>
  <c r="AI110" i="28"/>
  <c r="AJ110" i="28" s="1"/>
  <c r="AI111" i="28"/>
  <c r="AJ111" i="28" s="1"/>
  <c r="AI112" i="28"/>
  <c r="AJ112" i="28" s="1"/>
  <c r="AI113" i="28"/>
  <c r="AJ113" i="28" s="1"/>
  <c r="AI114" i="28"/>
  <c r="AJ114" i="28" s="1"/>
  <c r="AI115" i="28"/>
  <c r="AJ115" i="28" s="1"/>
  <c r="AI116" i="28"/>
  <c r="AJ116" i="28" s="1"/>
  <c r="AI117" i="28"/>
  <c r="AJ117" i="28" s="1"/>
  <c r="AI118" i="28"/>
  <c r="AJ118" i="28" s="1"/>
  <c r="AI119" i="28"/>
  <c r="AJ119" i="28" s="1"/>
  <c r="AI120" i="28"/>
  <c r="AJ120" i="28" s="1"/>
  <c r="AI121" i="28"/>
  <c r="AJ121" i="28" s="1"/>
  <c r="AI122" i="28"/>
  <c r="AJ122" i="28" s="1"/>
  <c r="AI123" i="28"/>
  <c r="AJ123" i="28" s="1"/>
  <c r="AI124" i="28"/>
  <c r="AJ124" i="28" s="1"/>
  <c r="AI125" i="28"/>
  <c r="AJ125" i="28" s="1"/>
  <c r="AI126" i="28"/>
  <c r="AJ126" i="28" s="1"/>
  <c r="AI127" i="28"/>
  <c r="AJ127" i="28" s="1"/>
  <c r="AI128" i="28"/>
  <c r="AJ128" i="28" s="1"/>
  <c r="AI129" i="28"/>
  <c r="AJ129" i="28" s="1"/>
  <c r="AI130" i="28"/>
  <c r="AJ130" i="28" s="1"/>
  <c r="AI131" i="28"/>
  <c r="AJ131" i="28" s="1"/>
  <c r="AI132" i="28"/>
  <c r="AJ132" i="28" s="1"/>
  <c r="AI133" i="28"/>
  <c r="AJ133" i="28" s="1"/>
  <c r="AI134" i="28"/>
  <c r="AJ134" i="28" s="1"/>
  <c r="AI135" i="28"/>
  <c r="AJ135" i="28" s="1"/>
  <c r="AI136" i="28"/>
  <c r="AJ136" i="28" s="1"/>
  <c r="AI137" i="28"/>
  <c r="AJ137" i="28" s="1"/>
  <c r="AI138" i="28"/>
  <c r="AJ138" i="28" s="1"/>
  <c r="AI139" i="28"/>
  <c r="AJ139" i="28" s="1"/>
  <c r="AI140" i="28"/>
  <c r="AJ140" i="28" s="1"/>
  <c r="AI141" i="28"/>
  <c r="AJ141" i="28" s="1"/>
  <c r="AI142" i="28"/>
  <c r="AJ142" i="28" s="1"/>
  <c r="AI143" i="28"/>
  <c r="AJ143" i="28" s="1"/>
  <c r="AI144" i="28"/>
  <c r="AJ144" i="28" s="1"/>
  <c r="AI145" i="28"/>
  <c r="AJ145" i="28" s="1"/>
  <c r="AI146" i="28"/>
  <c r="AJ146" i="28" s="1"/>
  <c r="AI147" i="28"/>
  <c r="AJ147" i="28" s="1"/>
  <c r="AI148" i="28"/>
  <c r="AJ148" i="28" s="1"/>
  <c r="AI149" i="28"/>
  <c r="AJ149" i="28" s="1"/>
  <c r="AI150" i="28"/>
  <c r="AJ150" i="28" s="1"/>
  <c r="AI151" i="28"/>
  <c r="AJ151" i="28" s="1"/>
  <c r="AI152" i="28"/>
  <c r="AJ152" i="28" s="1"/>
  <c r="AI153" i="28"/>
  <c r="AJ153" i="28" s="1"/>
  <c r="AI154" i="28"/>
  <c r="AJ154" i="28" s="1"/>
  <c r="AI155" i="28"/>
  <c r="AJ155" i="28" s="1"/>
  <c r="AH4" i="28"/>
  <c r="AH5" i="28"/>
  <c r="AH6" i="28"/>
  <c r="AH7" i="28"/>
  <c r="AH8" i="28"/>
  <c r="AH9" i="28"/>
  <c r="AH10" i="28"/>
  <c r="AH11" i="28"/>
  <c r="AH12" i="28"/>
  <c r="AH13" i="28"/>
  <c r="AH14" i="28"/>
  <c r="AH15" i="28"/>
  <c r="AH16" i="28"/>
  <c r="AH17" i="28"/>
  <c r="AH18" i="28"/>
  <c r="AH19" i="28"/>
  <c r="AH20" i="28"/>
  <c r="AH21" i="28"/>
  <c r="AH22" i="28"/>
  <c r="AH23" i="28"/>
  <c r="AH24" i="28"/>
  <c r="AH25" i="28"/>
  <c r="AH26" i="28"/>
  <c r="AH27" i="28"/>
  <c r="AH28" i="28"/>
  <c r="AH29" i="28"/>
  <c r="AH30" i="28"/>
  <c r="AH31" i="28"/>
  <c r="AH32" i="28"/>
  <c r="AH33" i="28"/>
  <c r="AH34" i="28"/>
  <c r="AH35" i="28"/>
  <c r="AH36" i="28"/>
  <c r="AH37" i="28"/>
  <c r="AH38" i="28"/>
  <c r="AH39" i="28"/>
  <c r="AH40" i="28"/>
  <c r="AH41" i="28"/>
  <c r="AH42" i="28"/>
  <c r="AH43" i="28"/>
  <c r="AH44" i="28"/>
  <c r="AH45" i="28"/>
  <c r="AH46" i="28"/>
  <c r="AH47" i="28"/>
  <c r="AH48" i="28"/>
  <c r="AH49" i="28"/>
  <c r="AH50" i="28"/>
  <c r="AH51" i="28"/>
  <c r="AH52" i="28"/>
  <c r="AH53" i="28"/>
  <c r="AH54" i="28"/>
  <c r="AH55" i="28"/>
  <c r="AH56" i="28"/>
  <c r="AH57" i="28"/>
  <c r="AH58" i="28"/>
  <c r="AH59" i="28"/>
  <c r="AH60" i="28"/>
  <c r="AH61" i="28"/>
  <c r="AH62" i="28"/>
  <c r="AH63" i="28"/>
  <c r="AH64" i="28"/>
  <c r="AH65" i="28"/>
  <c r="AH66" i="28"/>
  <c r="AH67" i="28"/>
  <c r="AH68" i="28"/>
  <c r="AH69" i="28"/>
  <c r="AH70" i="28"/>
  <c r="AH71" i="28"/>
  <c r="AH72" i="28"/>
  <c r="AH73" i="28"/>
  <c r="AH74" i="28"/>
  <c r="AH75" i="28"/>
  <c r="AH76" i="28"/>
  <c r="AH77" i="28"/>
  <c r="AH78" i="28"/>
  <c r="AH79" i="28"/>
  <c r="AH80" i="28"/>
  <c r="AH81" i="28"/>
  <c r="AH82" i="28"/>
  <c r="AH83" i="28"/>
  <c r="AH84" i="28"/>
  <c r="AH85" i="28"/>
  <c r="AH86" i="28"/>
  <c r="AH87" i="28"/>
  <c r="AH88" i="28"/>
  <c r="AH89" i="28"/>
  <c r="AH90" i="28"/>
  <c r="AH91" i="28"/>
  <c r="AH92" i="28"/>
  <c r="AH93" i="28"/>
  <c r="AH94" i="28"/>
  <c r="AH95" i="28"/>
  <c r="AH96" i="28"/>
  <c r="AH97" i="28"/>
  <c r="AH98" i="28"/>
  <c r="AH99" i="28"/>
  <c r="AH100" i="28"/>
  <c r="AH101" i="28"/>
  <c r="AH102" i="28"/>
  <c r="AH103" i="28"/>
  <c r="AH104" i="28"/>
  <c r="AH105" i="28"/>
  <c r="AH106" i="28"/>
  <c r="AH107" i="28"/>
  <c r="AH108" i="28"/>
  <c r="AH109" i="28"/>
  <c r="AH110" i="28"/>
  <c r="AH111" i="28"/>
  <c r="AH112" i="28"/>
  <c r="AH113" i="28"/>
  <c r="AH114" i="28"/>
  <c r="AH115" i="28"/>
  <c r="AH116" i="28"/>
  <c r="AH117" i="28"/>
  <c r="AH118" i="28"/>
  <c r="AH119" i="28"/>
  <c r="AH120" i="28"/>
  <c r="AH121" i="28"/>
  <c r="AH122" i="28"/>
  <c r="AH123" i="28"/>
  <c r="AH124" i="28"/>
  <c r="AH125" i="28"/>
  <c r="AH126" i="28"/>
  <c r="AH127" i="28"/>
  <c r="AH128" i="28"/>
  <c r="AH129" i="28"/>
  <c r="AH130" i="28"/>
  <c r="AH131" i="28"/>
  <c r="AH132" i="28"/>
  <c r="AH133" i="28"/>
  <c r="AH134" i="28"/>
  <c r="AH135" i="28"/>
  <c r="AH136" i="28"/>
  <c r="AH137" i="28"/>
  <c r="AH138" i="28"/>
  <c r="AH139" i="28"/>
  <c r="AH140" i="28"/>
  <c r="AH141" i="28"/>
  <c r="AH142" i="28"/>
  <c r="AH143" i="28"/>
  <c r="AH144" i="28"/>
  <c r="AH145" i="28"/>
  <c r="AH146" i="28"/>
  <c r="AH147" i="28"/>
  <c r="AH148" i="28"/>
  <c r="AH149" i="28"/>
  <c r="AH150" i="28"/>
  <c r="AH151" i="28"/>
  <c r="AH152" i="28"/>
  <c r="AH153" i="28"/>
  <c r="AH154" i="28"/>
  <c r="AH15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128" i="28"/>
  <c r="A129" i="28"/>
  <c r="A130" i="28"/>
  <c r="A131" i="28"/>
  <c r="A132" i="28"/>
  <c r="A133" i="28"/>
  <c r="A134" i="28"/>
  <c r="A135" i="28"/>
  <c r="A136" i="28"/>
  <c r="A137" i="28"/>
  <c r="A138" i="28"/>
  <c r="A139" i="28"/>
  <c r="A140" i="28"/>
  <c r="A141" i="28"/>
  <c r="A142" i="28"/>
  <c r="A143" i="28"/>
  <c r="A144" i="28"/>
  <c r="A145" i="28"/>
  <c r="A146" i="28"/>
  <c r="A147" i="28"/>
  <c r="A148" i="28"/>
  <c r="A149" i="28"/>
  <c r="A150" i="28"/>
  <c r="A151" i="28"/>
  <c r="A152" i="28"/>
  <c r="A153" i="28"/>
  <c r="A154" i="28"/>
  <c r="A155" i="28"/>
  <c r="AK4" i="29"/>
  <c r="AM4" i="29"/>
  <c r="AK5" i="29"/>
  <c r="AM5" i="29"/>
  <c r="AK6" i="29"/>
  <c r="AM6" i="29"/>
  <c r="AK7" i="29"/>
  <c r="AM7" i="29"/>
  <c r="AK8" i="29"/>
  <c r="AM8" i="29"/>
  <c r="AK9" i="29"/>
  <c r="AM9" i="29"/>
  <c r="AK10" i="29"/>
  <c r="AM10" i="29"/>
  <c r="AK11" i="29"/>
  <c r="AM11" i="29"/>
  <c r="AK12" i="29"/>
  <c r="AM12" i="29"/>
  <c r="AK13" i="29"/>
  <c r="AM13" i="29"/>
  <c r="AK14" i="29"/>
  <c r="AM14" i="29"/>
  <c r="AK15" i="29"/>
  <c r="AM15" i="29"/>
  <c r="AK16" i="29"/>
  <c r="AM16" i="29"/>
  <c r="AK17" i="29"/>
  <c r="AM17" i="29"/>
  <c r="AK18" i="29"/>
  <c r="AM18" i="29"/>
  <c r="AK19" i="29"/>
  <c r="AM19" i="29"/>
  <c r="AK20" i="29"/>
  <c r="AM20" i="29"/>
  <c r="AK21" i="29"/>
  <c r="AM21" i="29"/>
  <c r="AK22" i="29"/>
  <c r="AM22" i="29"/>
  <c r="AK23" i="29"/>
  <c r="AM23" i="29"/>
  <c r="AK24" i="29"/>
  <c r="AM24" i="29"/>
  <c r="AK25" i="29"/>
  <c r="AM25" i="29"/>
  <c r="AK26" i="29"/>
  <c r="AM26" i="29"/>
  <c r="AK27" i="29"/>
  <c r="AM27" i="29"/>
  <c r="AK28" i="29"/>
  <c r="AM28" i="29"/>
  <c r="AK29" i="29"/>
  <c r="AM29" i="29"/>
  <c r="AK30" i="29"/>
  <c r="AM30" i="29"/>
  <c r="AK31" i="29"/>
  <c r="AM31" i="29"/>
  <c r="AK32" i="29"/>
  <c r="AM32" i="29"/>
  <c r="AK33" i="29"/>
  <c r="AM33" i="29"/>
  <c r="AK34" i="29"/>
  <c r="AM34" i="29"/>
  <c r="AK35" i="29"/>
  <c r="AM35" i="29"/>
  <c r="AK36" i="29"/>
  <c r="AM36" i="29"/>
  <c r="AK37" i="29"/>
  <c r="AM37" i="29"/>
  <c r="AK38" i="29"/>
  <c r="AM38" i="29"/>
  <c r="AK39" i="29"/>
  <c r="AM39" i="29"/>
  <c r="AK40" i="29"/>
  <c r="AM40" i="29"/>
  <c r="AK41" i="29"/>
  <c r="AM41" i="29"/>
  <c r="AK42" i="29"/>
  <c r="AM42" i="29"/>
  <c r="AK43" i="29"/>
  <c r="AM43" i="29"/>
  <c r="AK44" i="29"/>
  <c r="AM44" i="29"/>
  <c r="AK45" i="29"/>
  <c r="AM45" i="29"/>
  <c r="AK46" i="29"/>
  <c r="AM46" i="29"/>
  <c r="AK47" i="29"/>
  <c r="AM47" i="29"/>
  <c r="AK48" i="29"/>
  <c r="AM48" i="29"/>
  <c r="AK49" i="29"/>
  <c r="AM49" i="29"/>
  <c r="AK50" i="29"/>
  <c r="AM50" i="29"/>
  <c r="AK51" i="29"/>
  <c r="AM51" i="29"/>
  <c r="AK52" i="29"/>
  <c r="AM52" i="29"/>
  <c r="AK53" i="29"/>
  <c r="AM53" i="29"/>
  <c r="AK54" i="29"/>
  <c r="AM54" i="29"/>
  <c r="AK55" i="29"/>
  <c r="AM55" i="29"/>
  <c r="AK56" i="29"/>
  <c r="AM56" i="29"/>
  <c r="AK57" i="29"/>
  <c r="AM57" i="29"/>
  <c r="AK58" i="29"/>
  <c r="AM58" i="29"/>
  <c r="AK59" i="29"/>
  <c r="AM59" i="29"/>
  <c r="AK60" i="29"/>
  <c r="AM60" i="29"/>
  <c r="AK61" i="29"/>
  <c r="AM61" i="29"/>
  <c r="AK62" i="29"/>
  <c r="AM62" i="29"/>
  <c r="AK63" i="29"/>
  <c r="AM63" i="29"/>
  <c r="AK64" i="29"/>
  <c r="AM64" i="29"/>
  <c r="AK65" i="29"/>
  <c r="AM65" i="29"/>
  <c r="AK66" i="29"/>
  <c r="AM66" i="29"/>
  <c r="AK67" i="29"/>
  <c r="AM67" i="29"/>
  <c r="AK68" i="29"/>
  <c r="AM68" i="29"/>
  <c r="AK69" i="29"/>
  <c r="AM69" i="29"/>
  <c r="AK70" i="29"/>
  <c r="AM70" i="29"/>
  <c r="AK71" i="29"/>
  <c r="AM71" i="29"/>
  <c r="AK72" i="29"/>
  <c r="AM72" i="29"/>
  <c r="AK73" i="29"/>
  <c r="AM73" i="29"/>
  <c r="AK74" i="29"/>
  <c r="AM74" i="29"/>
  <c r="AK75" i="29"/>
  <c r="AM75" i="29"/>
  <c r="AK76" i="29"/>
  <c r="AM76" i="29"/>
  <c r="AK77" i="29"/>
  <c r="AM77" i="29"/>
  <c r="AK78" i="29"/>
  <c r="AM78" i="29"/>
  <c r="AK79" i="29"/>
  <c r="AM79" i="29"/>
  <c r="AK80" i="29"/>
  <c r="AM80" i="29"/>
  <c r="AK81" i="29"/>
  <c r="AM81" i="29"/>
  <c r="AK82" i="29"/>
  <c r="AM82" i="29"/>
  <c r="AK83" i="29"/>
  <c r="AM83" i="29"/>
  <c r="AK84" i="29"/>
  <c r="AM84" i="29"/>
  <c r="AK85" i="29"/>
  <c r="AM85" i="29"/>
  <c r="AK86" i="29"/>
  <c r="AM86" i="29"/>
  <c r="AK87" i="29"/>
  <c r="AM87" i="29"/>
  <c r="AK88" i="29"/>
  <c r="AM88" i="29"/>
  <c r="AK89" i="29"/>
  <c r="AM89" i="29"/>
  <c r="AK90" i="29"/>
  <c r="AM90" i="29"/>
  <c r="AK91" i="29"/>
  <c r="AM91" i="29"/>
  <c r="AK92" i="29"/>
  <c r="AM92" i="29"/>
  <c r="AK93" i="29"/>
  <c r="AM93" i="29"/>
  <c r="AK94" i="29"/>
  <c r="AM94" i="29"/>
  <c r="AK95" i="29"/>
  <c r="AM95" i="29"/>
  <c r="AK96" i="29"/>
  <c r="AM96" i="29"/>
  <c r="AK97" i="29"/>
  <c r="AM97" i="29"/>
  <c r="AK98" i="29"/>
  <c r="AM98" i="29"/>
  <c r="AK99" i="29"/>
  <c r="AM99" i="29"/>
  <c r="AK100" i="29"/>
  <c r="AM100" i="29"/>
  <c r="AK101" i="29"/>
  <c r="AM101" i="29"/>
  <c r="AK102" i="29"/>
  <c r="AM102" i="29"/>
  <c r="AK103" i="29"/>
  <c r="AM103" i="29"/>
  <c r="AK104" i="29"/>
  <c r="AM104" i="29"/>
  <c r="AK105" i="29"/>
  <c r="AM105" i="29"/>
  <c r="AK106" i="29"/>
  <c r="AM106" i="29"/>
  <c r="AK107" i="29"/>
  <c r="AM107" i="29"/>
  <c r="AK108" i="29"/>
  <c r="AM108" i="29"/>
  <c r="AK109" i="29"/>
  <c r="AM109" i="29"/>
  <c r="AK110" i="29"/>
  <c r="AM110" i="29"/>
  <c r="AK111" i="29"/>
  <c r="AM111" i="29"/>
  <c r="AK112" i="29"/>
  <c r="AM112" i="29"/>
  <c r="AK113" i="29"/>
  <c r="AM113" i="29"/>
  <c r="AK114" i="29"/>
  <c r="AM114" i="29"/>
  <c r="AK115" i="29"/>
  <c r="AM115" i="29"/>
  <c r="AK116" i="29"/>
  <c r="AM116" i="29"/>
  <c r="AK117" i="29"/>
  <c r="AM117" i="29"/>
  <c r="AK118" i="29"/>
  <c r="AM118" i="29"/>
  <c r="AK119" i="29"/>
  <c r="AM119" i="29"/>
  <c r="AK120" i="29"/>
  <c r="AM120" i="29"/>
  <c r="AK121" i="29"/>
  <c r="AM121" i="29"/>
  <c r="AK122" i="29"/>
  <c r="AM122" i="29"/>
  <c r="AK123" i="29"/>
  <c r="AM123" i="29"/>
  <c r="AK124" i="29"/>
  <c r="AM124" i="29"/>
  <c r="AK125" i="29"/>
  <c r="AM125" i="29"/>
  <c r="AK126" i="29"/>
  <c r="AM126" i="29"/>
  <c r="AK127" i="29"/>
  <c r="AM127" i="29"/>
  <c r="AK128" i="29"/>
  <c r="AM128" i="29"/>
  <c r="AK129" i="29"/>
  <c r="AM129" i="29"/>
  <c r="AK130" i="29"/>
  <c r="AM130" i="29"/>
  <c r="AK131" i="29"/>
  <c r="AM131" i="29"/>
  <c r="AK132" i="29"/>
  <c r="AM132" i="29"/>
  <c r="AK133" i="29"/>
  <c r="AM133" i="29"/>
  <c r="AK134" i="29"/>
  <c r="AM134" i="29"/>
  <c r="AK135" i="29"/>
  <c r="AM135" i="29"/>
  <c r="AK136" i="29"/>
  <c r="AM136" i="29"/>
  <c r="AK137" i="29"/>
  <c r="AM137" i="29"/>
  <c r="AK138" i="29"/>
  <c r="AM138" i="29"/>
  <c r="AK139" i="29"/>
  <c r="AM139" i="29"/>
  <c r="AK140" i="29"/>
  <c r="AM140" i="29"/>
  <c r="AK141" i="29"/>
  <c r="AM141" i="29"/>
  <c r="AK142" i="29"/>
  <c r="AM142" i="29"/>
  <c r="AK143" i="29"/>
  <c r="AM143" i="29"/>
  <c r="AK144" i="29"/>
  <c r="AM144" i="29"/>
  <c r="AK145" i="29"/>
  <c r="AM145" i="29"/>
  <c r="AK146" i="29"/>
  <c r="AM146" i="29"/>
  <c r="AK147" i="29"/>
  <c r="AM147" i="29"/>
  <c r="AK148" i="29"/>
  <c r="AM148" i="29"/>
  <c r="AK149" i="29"/>
  <c r="AM149" i="29"/>
  <c r="AK150" i="29"/>
  <c r="AM150" i="29"/>
  <c r="AK151" i="29"/>
  <c r="AM151" i="29"/>
  <c r="AK152" i="29"/>
  <c r="AM152" i="29"/>
  <c r="AK153" i="29"/>
  <c r="AM153" i="29"/>
  <c r="AK154" i="29"/>
  <c r="AM154" i="29"/>
  <c r="AK155" i="29"/>
  <c r="AM155" i="29"/>
  <c r="AI4" i="29"/>
  <c r="AI5" i="29"/>
  <c r="AI6" i="29"/>
  <c r="AI7" i="29"/>
  <c r="AI8" i="29"/>
  <c r="AI9" i="29"/>
  <c r="AI10" i="29"/>
  <c r="AI11" i="29"/>
  <c r="AI12" i="29"/>
  <c r="AI13" i="29"/>
  <c r="AI14" i="29"/>
  <c r="AI15" i="29"/>
  <c r="AI16" i="29"/>
  <c r="AI17" i="29"/>
  <c r="AI18" i="29"/>
  <c r="AI19" i="29"/>
  <c r="AI20" i="29"/>
  <c r="AI21" i="29"/>
  <c r="AI22" i="29"/>
  <c r="AI23" i="29"/>
  <c r="AI24" i="29"/>
  <c r="AI25" i="29"/>
  <c r="AI26" i="29"/>
  <c r="AI27" i="29"/>
  <c r="AI28" i="29"/>
  <c r="AI29" i="29"/>
  <c r="AI30" i="29"/>
  <c r="AI31" i="29"/>
  <c r="AI32" i="29"/>
  <c r="AI33" i="29"/>
  <c r="AI34" i="29"/>
  <c r="AI35" i="29"/>
  <c r="AI36" i="29"/>
  <c r="AI37" i="29"/>
  <c r="AI38" i="29"/>
  <c r="AI39" i="29"/>
  <c r="AI40" i="29"/>
  <c r="AI41" i="29"/>
  <c r="AI42" i="29"/>
  <c r="AI43" i="29"/>
  <c r="AI44" i="29"/>
  <c r="AI45" i="29"/>
  <c r="AI46" i="29"/>
  <c r="AI47" i="29"/>
  <c r="AI48" i="29"/>
  <c r="AI49" i="29"/>
  <c r="AI50" i="29"/>
  <c r="AI51" i="29"/>
  <c r="AI52" i="29"/>
  <c r="AI53" i="29"/>
  <c r="AI54" i="29"/>
  <c r="AI55" i="29"/>
  <c r="AI56" i="29"/>
  <c r="AI57" i="29"/>
  <c r="AI58" i="29"/>
  <c r="AI59" i="29"/>
  <c r="AI60" i="29"/>
  <c r="AI61" i="29"/>
  <c r="AI62" i="29"/>
  <c r="AI63" i="29"/>
  <c r="AI64" i="29"/>
  <c r="AI65" i="29"/>
  <c r="AI66" i="29"/>
  <c r="AI67" i="29"/>
  <c r="AI68" i="29"/>
  <c r="AI69" i="29"/>
  <c r="AI70" i="29"/>
  <c r="AI71" i="29"/>
  <c r="AI72" i="29"/>
  <c r="AI73" i="29"/>
  <c r="AI74" i="29"/>
  <c r="AI75" i="29"/>
  <c r="AI76" i="29"/>
  <c r="AI77" i="29"/>
  <c r="AI78" i="29"/>
  <c r="AI79" i="29"/>
  <c r="AI80" i="29"/>
  <c r="AI81" i="29"/>
  <c r="AI82" i="29"/>
  <c r="AI83" i="29"/>
  <c r="AI84" i="29"/>
  <c r="AI85" i="29"/>
  <c r="AI86" i="29"/>
  <c r="AI87" i="29"/>
  <c r="AI88" i="29"/>
  <c r="AI89" i="29"/>
  <c r="AI90" i="29"/>
  <c r="AI91" i="29"/>
  <c r="AI92" i="29"/>
  <c r="AI93" i="29"/>
  <c r="AI94" i="29"/>
  <c r="AI95" i="29"/>
  <c r="AI96" i="29"/>
  <c r="AI97" i="29"/>
  <c r="AI98" i="29"/>
  <c r="AI99" i="29"/>
  <c r="AI100" i="29"/>
  <c r="AI101" i="29"/>
  <c r="AI102" i="29"/>
  <c r="AI103" i="29"/>
  <c r="AI104" i="29"/>
  <c r="AI105" i="29"/>
  <c r="AI106" i="29"/>
  <c r="AI107" i="29"/>
  <c r="AI108" i="29"/>
  <c r="AI109" i="29"/>
  <c r="AI110" i="29"/>
  <c r="AI111" i="29"/>
  <c r="AI112" i="29"/>
  <c r="AI113" i="29"/>
  <c r="AI114" i="29"/>
  <c r="AI115" i="29"/>
  <c r="AI116" i="29"/>
  <c r="AI117" i="29"/>
  <c r="AI118" i="29"/>
  <c r="AI119" i="29"/>
  <c r="AI120" i="29"/>
  <c r="AI121" i="29"/>
  <c r="AI122" i="29"/>
  <c r="AI123" i="29"/>
  <c r="AI124" i="29"/>
  <c r="AI125" i="29"/>
  <c r="AI126" i="29"/>
  <c r="AI127" i="29"/>
  <c r="AI128" i="29"/>
  <c r="AI129" i="29"/>
  <c r="AI130" i="29"/>
  <c r="AI131" i="29"/>
  <c r="AI132" i="29"/>
  <c r="AI133" i="29"/>
  <c r="AI134" i="29"/>
  <c r="AI135" i="29"/>
  <c r="AI136" i="29"/>
  <c r="AI137" i="29"/>
  <c r="AI138" i="29"/>
  <c r="AI139" i="29"/>
  <c r="AI140" i="29"/>
  <c r="AI141" i="29"/>
  <c r="AI142" i="29"/>
  <c r="AI143" i="29"/>
  <c r="AI144" i="29"/>
  <c r="AI145" i="29"/>
  <c r="AI146" i="29"/>
  <c r="AI147" i="29"/>
  <c r="AI148" i="29"/>
  <c r="AI149" i="29"/>
  <c r="AI150" i="29"/>
  <c r="AI151" i="29"/>
  <c r="AI152" i="29"/>
  <c r="AI153" i="29"/>
  <c r="AI154" i="29"/>
  <c r="AI155" i="29"/>
  <c r="AJ155" i="29" s="1"/>
  <c r="AH4" i="29"/>
  <c r="AH5" i="29"/>
  <c r="AH6" i="29"/>
  <c r="AH7" i="29"/>
  <c r="AH8" i="29"/>
  <c r="AH9" i="29"/>
  <c r="AH10" i="29"/>
  <c r="AH11" i="29"/>
  <c r="AH12" i="29"/>
  <c r="AH13" i="29"/>
  <c r="AH14" i="29"/>
  <c r="AH15" i="29"/>
  <c r="AH16" i="29"/>
  <c r="AH17" i="29"/>
  <c r="AH18" i="29"/>
  <c r="AH19" i="29"/>
  <c r="AH20" i="29"/>
  <c r="AH21" i="29"/>
  <c r="AH22" i="29"/>
  <c r="AH23" i="29"/>
  <c r="AH24" i="29"/>
  <c r="AH25" i="29"/>
  <c r="AH26" i="29"/>
  <c r="AH27" i="29"/>
  <c r="AH28" i="29"/>
  <c r="AH29" i="29"/>
  <c r="AH30" i="29"/>
  <c r="AH31" i="29"/>
  <c r="AH32" i="29"/>
  <c r="AJ32" i="29" s="1"/>
  <c r="AH33" i="29"/>
  <c r="AJ33" i="29" s="1"/>
  <c r="AH34" i="29"/>
  <c r="AH35" i="29"/>
  <c r="AH36" i="29"/>
  <c r="AJ36" i="29" s="1"/>
  <c r="AH37" i="29"/>
  <c r="AH38" i="29"/>
  <c r="AJ38" i="29" s="1"/>
  <c r="AH39" i="29"/>
  <c r="AH40" i="29"/>
  <c r="AH41" i="29"/>
  <c r="AH42" i="29"/>
  <c r="AH43" i="29"/>
  <c r="AJ43" i="29" s="1"/>
  <c r="AH44" i="29"/>
  <c r="AH45" i="29"/>
  <c r="AH46" i="29"/>
  <c r="AH47" i="29"/>
  <c r="AH48" i="29"/>
  <c r="AH49" i="29"/>
  <c r="AH50" i="29"/>
  <c r="AH51" i="29"/>
  <c r="AH52" i="29"/>
  <c r="AH53" i="29"/>
  <c r="AH54" i="29"/>
  <c r="AH55" i="29"/>
  <c r="AH56" i="29"/>
  <c r="AH57" i="29"/>
  <c r="AH58" i="29"/>
  <c r="AH59" i="29"/>
  <c r="AH60" i="29"/>
  <c r="AH61" i="29"/>
  <c r="AH62" i="29"/>
  <c r="AH63" i="29"/>
  <c r="AH64" i="29"/>
  <c r="AH65" i="29"/>
  <c r="AH66" i="29"/>
  <c r="AH67" i="29"/>
  <c r="AJ67" i="29" s="1"/>
  <c r="AH68" i="29"/>
  <c r="AH69" i="29"/>
  <c r="AH70" i="29"/>
  <c r="AH71" i="29"/>
  <c r="AH72" i="29"/>
  <c r="AH73" i="29"/>
  <c r="AH74" i="29"/>
  <c r="AH75" i="29"/>
  <c r="AH76" i="29"/>
  <c r="AH77" i="29"/>
  <c r="AH78" i="29"/>
  <c r="AH79" i="29"/>
  <c r="AH80" i="29"/>
  <c r="AH81" i="29"/>
  <c r="AH82" i="29"/>
  <c r="AH83" i="29"/>
  <c r="AH84" i="29"/>
  <c r="AH85" i="29"/>
  <c r="AH86" i="29"/>
  <c r="AJ86" i="29" s="1"/>
  <c r="AH87" i="29"/>
  <c r="AH88" i="29"/>
  <c r="AH89" i="29"/>
  <c r="AH90" i="29"/>
  <c r="AH91" i="29"/>
  <c r="AH92" i="29"/>
  <c r="AJ92" i="29" s="1"/>
  <c r="AH93" i="29"/>
  <c r="AJ93" i="29" s="1"/>
  <c r="AH94" i="29"/>
  <c r="AH95" i="29"/>
  <c r="AH96" i="29"/>
  <c r="AH97" i="29"/>
  <c r="AH98" i="29"/>
  <c r="AH99" i="29"/>
  <c r="AJ99" i="29" s="1"/>
  <c r="AH100" i="29"/>
  <c r="AH101" i="29"/>
  <c r="AH102" i="29"/>
  <c r="AH103" i="29"/>
  <c r="AH104" i="29"/>
  <c r="AH105" i="29"/>
  <c r="AH106" i="29"/>
  <c r="AH107" i="29"/>
  <c r="AH108" i="29"/>
  <c r="AH109" i="29"/>
  <c r="AH110" i="29"/>
  <c r="AH111" i="29"/>
  <c r="AH112" i="29"/>
  <c r="AJ112" i="29" s="1"/>
  <c r="AH113" i="29"/>
  <c r="AH114" i="29"/>
  <c r="AJ114" i="29" s="1"/>
  <c r="AH115" i="29"/>
  <c r="AH116" i="29"/>
  <c r="AJ116" i="29" s="1"/>
  <c r="AH117" i="29"/>
  <c r="AJ117" i="29" s="1"/>
  <c r="AH118" i="29"/>
  <c r="AH119" i="29"/>
  <c r="AH120" i="29"/>
  <c r="AH121" i="29"/>
  <c r="AH122" i="29"/>
  <c r="AH123" i="29"/>
  <c r="AJ123" i="29" s="1"/>
  <c r="AH124" i="29"/>
  <c r="AJ124" i="29" s="1"/>
  <c r="AH125" i="29"/>
  <c r="AH126" i="29"/>
  <c r="AH127" i="29"/>
  <c r="AH128" i="29"/>
  <c r="AH129" i="29"/>
  <c r="AJ129" i="29" s="1"/>
  <c r="AH130" i="29"/>
  <c r="AH131" i="29"/>
  <c r="AJ131" i="29" s="1"/>
  <c r="AH132" i="29"/>
  <c r="AH133" i="29"/>
  <c r="AH134" i="29"/>
  <c r="AJ134" i="29" s="1"/>
  <c r="AH135" i="29"/>
  <c r="AJ135" i="29" s="1"/>
  <c r="AH136" i="29"/>
  <c r="AH137" i="29"/>
  <c r="AH138" i="29"/>
  <c r="AH139" i="29"/>
  <c r="AH140" i="29"/>
  <c r="AH141" i="29"/>
  <c r="AH142" i="29"/>
  <c r="AH143" i="29"/>
  <c r="AH144" i="29"/>
  <c r="AH145" i="29"/>
  <c r="AH146" i="29"/>
  <c r="AH147" i="29"/>
  <c r="AH148" i="29"/>
  <c r="AH149" i="29"/>
  <c r="AH150" i="29"/>
  <c r="AH151" i="29"/>
  <c r="AH152" i="29"/>
  <c r="AH153" i="29"/>
  <c r="AH154" i="29"/>
  <c r="AH15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65" i="29"/>
  <c r="A66" i="29"/>
  <c r="A67" i="29"/>
  <c r="A68" i="29"/>
  <c r="A69" i="29"/>
  <c r="A70" i="29"/>
  <c r="A71" i="29"/>
  <c r="A72" i="29"/>
  <c r="A73" i="29"/>
  <c r="A74" i="29"/>
  <c r="A75" i="29"/>
  <c r="A76" i="29"/>
  <c r="A77" i="29"/>
  <c r="A78" i="29"/>
  <c r="A79" i="29"/>
  <c r="A80" i="29"/>
  <c r="A81" i="29"/>
  <c r="A82" i="29"/>
  <c r="A83" i="29"/>
  <c r="A84" i="29"/>
  <c r="A85" i="29"/>
  <c r="A86" i="29"/>
  <c r="A87" i="29"/>
  <c r="A88" i="29"/>
  <c r="A89" i="29"/>
  <c r="A90" i="29"/>
  <c r="A91" i="29"/>
  <c r="A92" i="29"/>
  <c r="A93" i="29"/>
  <c r="A94" i="29"/>
  <c r="A95" i="29"/>
  <c r="A96" i="29"/>
  <c r="A97" i="29"/>
  <c r="A98" i="29"/>
  <c r="A99" i="29"/>
  <c r="A100" i="29"/>
  <c r="A101" i="29"/>
  <c r="A102" i="29"/>
  <c r="A103" i="29"/>
  <c r="A104" i="29"/>
  <c r="A105" i="29"/>
  <c r="A106" i="29"/>
  <c r="A107" i="29"/>
  <c r="A108" i="29"/>
  <c r="A109" i="29"/>
  <c r="A110" i="29"/>
  <c r="A111" i="29"/>
  <c r="A112" i="29"/>
  <c r="A113" i="29"/>
  <c r="A114" i="29"/>
  <c r="A115" i="29"/>
  <c r="A116" i="29"/>
  <c r="A117" i="29"/>
  <c r="A118" i="29"/>
  <c r="A119" i="29"/>
  <c r="A120" i="29"/>
  <c r="A121" i="29"/>
  <c r="A122" i="29"/>
  <c r="A123" i="29"/>
  <c r="A124" i="29"/>
  <c r="A125" i="29"/>
  <c r="A126" i="29"/>
  <c r="A127" i="29"/>
  <c r="A128" i="29"/>
  <c r="A129" i="29"/>
  <c r="A130" i="29"/>
  <c r="A131" i="29"/>
  <c r="A132" i="29"/>
  <c r="A133" i="29"/>
  <c r="A134" i="29"/>
  <c r="A135" i="29"/>
  <c r="A136" i="29"/>
  <c r="A137" i="29"/>
  <c r="A138" i="29"/>
  <c r="A139" i="29"/>
  <c r="A140" i="29"/>
  <c r="A141" i="29"/>
  <c r="A142" i="29"/>
  <c r="A143" i="29"/>
  <c r="A144" i="29"/>
  <c r="A145" i="29"/>
  <c r="A146" i="29"/>
  <c r="A147" i="29"/>
  <c r="A148" i="29"/>
  <c r="A149" i="29"/>
  <c r="A150" i="29"/>
  <c r="A151" i="29"/>
  <c r="A152" i="29"/>
  <c r="A153" i="29"/>
  <c r="A154" i="29"/>
  <c r="A155" i="29"/>
  <c r="AK4" i="23"/>
  <c r="AM4" i="23"/>
  <c r="AK5" i="23"/>
  <c r="AM5" i="23"/>
  <c r="AK6" i="23"/>
  <c r="AM6" i="23"/>
  <c r="AK7" i="23"/>
  <c r="AM7" i="23"/>
  <c r="AK8" i="23"/>
  <c r="AM8" i="23"/>
  <c r="AK9" i="23"/>
  <c r="AM9" i="23"/>
  <c r="AK10" i="23"/>
  <c r="AM10" i="23"/>
  <c r="AK11" i="23"/>
  <c r="AM11" i="23"/>
  <c r="AK12" i="23"/>
  <c r="AM12" i="23"/>
  <c r="AK13" i="23"/>
  <c r="AM13" i="23"/>
  <c r="AK14" i="23"/>
  <c r="AM14" i="23"/>
  <c r="AK15" i="23"/>
  <c r="AM15" i="23"/>
  <c r="AK16" i="23"/>
  <c r="AM16" i="23"/>
  <c r="AK17" i="23"/>
  <c r="AM17" i="23"/>
  <c r="AK18" i="23"/>
  <c r="AM18" i="23"/>
  <c r="AK19" i="23"/>
  <c r="AM19" i="23"/>
  <c r="AK20" i="23"/>
  <c r="AM20" i="23"/>
  <c r="AK21" i="23"/>
  <c r="AM21" i="23"/>
  <c r="AK22" i="23"/>
  <c r="AM22" i="23"/>
  <c r="AK23" i="23"/>
  <c r="AM23" i="23"/>
  <c r="AK24" i="23"/>
  <c r="AM24" i="23"/>
  <c r="AK25" i="23"/>
  <c r="AM25" i="23"/>
  <c r="AK26" i="23"/>
  <c r="AM26" i="23"/>
  <c r="AK27" i="23"/>
  <c r="AM27" i="23"/>
  <c r="AK28" i="23"/>
  <c r="AM28" i="23"/>
  <c r="AK29" i="23"/>
  <c r="AM29" i="23"/>
  <c r="AK30" i="23"/>
  <c r="AM30" i="23"/>
  <c r="AK31" i="23"/>
  <c r="AM31" i="23"/>
  <c r="AK32" i="23"/>
  <c r="AM32" i="23"/>
  <c r="AK33" i="23"/>
  <c r="AM33" i="23"/>
  <c r="AK34" i="23"/>
  <c r="AM34" i="23"/>
  <c r="AK35" i="23"/>
  <c r="AM35" i="23"/>
  <c r="AK36" i="23"/>
  <c r="AM36" i="23"/>
  <c r="AK37" i="23"/>
  <c r="AM37" i="23"/>
  <c r="AK38" i="23"/>
  <c r="AM38" i="23"/>
  <c r="AK39" i="23"/>
  <c r="AM39" i="23"/>
  <c r="AK40" i="23"/>
  <c r="AM40" i="23"/>
  <c r="AK41" i="23"/>
  <c r="AM41" i="23"/>
  <c r="AK42" i="23"/>
  <c r="AM42" i="23"/>
  <c r="AK43" i="23"/>
  <c r="AM43" i="23"/>
  <c r="AK44" i="23"/>
  <c r="AM44" i="23"/>
  <c r="AK45" i="23"/>
  <c r="AM45" i="23"/>
  <c r="AK46" i="23"/>
  <c r="AM46" i="23"/>
  <c r="AK47" i="23"/>
  <c r="AM47" i="23"/>
  <c r="AK48" i="23"/>
  <c r="AM48" i="23"/>
  <c r="AK49" i="23"/>
  <c r="AM49" i="23"/>
  <c r="AK50" i="23"/>
  <c r="AM50" i="23"/>
  <c r="AK51" i="23"/>
  <c r="AM51" i="23"/>
  <c r="AK52" i="23"/>
  <c r="AM52" i="23"/>
  <c r="AK53" i="23"/>
  <c r="AM53" i="23"/>
  <c r="AK54" i="23"/>
  <c r="AM54" i="23"/>
  <c r="AK55" i="23"/>
  <c r="AM55" i="23"/>
  <c r="AK56" i="23"/>
  <c r="AM56" i="23"/>
  <c r="AK57" i="23"/>
  <c r="AM57" i="23"/>
  <c r="AK58" i="23"/>
  <c r="AM58" i="23"/>
  <c r="AK59" i="23"/>
  <c r="AM59" i="23"/>
  <c r="AK60" i="23"/>
  <c r="AM60" i="23"/>
  <c r="AK61" i="23"/>
  <c r="AM61" i="23"/>
  <c r="AK62" i="23"/>
  <c r="AM62" i="23"/>
  <c r="AK63" i="23"/>
  <c r="AM63" i="23"/>
  <c r="AK64" i="23"/>
  <c r="AM64" i="23"/>
  <c r="AK65" i="23"/>
  <c r="AM65" i="23"/>
  <c r="AK66" i="23"/>
  <c r="AM66" i="23"/>
  <c r="AK67" i="23"/>
  <c r="AM67" i="23"/>
  <c r="AK68" i="23"/>
  <c r="AM68" i="23"/>
  <c r="AK69" i="23"/>
  <c r="AM69" i="23"/>
  <c r="AK70" i="23"/>
  <c r="AM70" i="23"/>
  <c r="AK71" i="23"/>
  <c r="AM71" i="23"/>
  <c r="AK72" i="23"/>
  <c r="AM72" i="23"/>
  <c r="AK73" i="23"/>
  <c r="AM73" i="23"/>
  <c r="AK74" i="23"/>
  <c r="AM74" i="23"/>
  <c r="AK75" i="23"/>
  <c r="AM75" i="23"/>
  <c r="AK76" i="23"/>
  <c r="AM76" i="23"/>
  <c r="AK77" i="23"/>
  <c r="AM77" i="23"/>
  <c r="AK78" i="23"/>
  <c r="AM78" i="23"/>
  <c r="AK79" i="23"/>
  <c r="AM79" i="23"/>
  <c r="AK80" i="23"/>
  <c r="AM80" i="23"/>
  <c r="AK81" i="23"/>
  <c r="AM81" i="23"/>
  <c r="AK82" i="23"/>
  <c r="AM82" i="23"/>
  <c r="AK83" i="23"/>
  <c r="AM83" i="23"/>
  <c r="AK84" i="23"/>
  <c r="AM84" i="23"/>
  <c r="AK85" i="23"/>
  <c r="AM85" i="23"/>
  <c r="AK86" i="23"/>
  <c r="AM86" i="23"/>
  <c r="AK87" i="23"/>
  <c r="AM87" i="23"/>
  <c r="AK88" i="23"/>
  <c r="AM88" i="23"/>
  <c r="AK89" i="23"/>
  <c r="AM89" i="23"/>
  <c r="AK90" i="23"/>
  <c r="AM90" i="23"/>
  <c r="AK91" i="23"/>
  <c r="AM91" i="23"/>
  <c r="AK92" i="23"/>
  <c r="AM92" i="23"/>
  <c r="AK93" i="23"/>
  <c r="AM93" i="23"/>
  <c r="AK94" i="23"/>
  <c r="AM94" i="23"/>
  <c r="AK95" i="23"/>
  <c r="AM95" i="23"/>
  <c r="AK96" i="23"/>
  <c r="AM96" i="23"/>
  <c r="AK97" i="23"/>
  <c r="AM97" i="23"/>
  <c r="AK98" i="23"/>
  <c r="AM98" i="23"/>
  <c r="AK99" i="23"/>
  <c r="AM99" i="23"/>
  <c r="AK100" i="23"/>
  <c r="AM100" i="23"/>
  <c r="AK101" i="23"/>
  <c r="AM101" i="23"/>
  <c r="AK102" i="23"/>
  <c r="AM102" i="23"/>
  <c r="AK103" i="23"/>
  <c r="AM103" i="23"/>
  <c r="AK104" i="23"/>
  <c r="AM104" i="23"/>
  <c r="AK105" i="23"/>
  <c r="AM105" i="23"/>
  <c r="AK106" i="23"/>
  <c r="AM106" i="23"/>
  <c r="AK107" i="23"/>
  <c r="AM107" i="23"/>
  <c r="AK108" i="23"/>
  <c r="AM108" i="23"/>
  <c r="AK109" i="23"/>
  <c r="AM109" i="23"/>
  <c r="AK110" i="23"/>
  <c r="AM110" i="23"/>
  <c r="AK111" i="23"/>
  <c r="AM111" i="23"/>
  <c r="AK112" i="23"/>
  <c r="AM112" i="23"/>
  <c r="AK113" i="23"/>
  <c r="AM113" i="23"/>
  <c r="AK114" i="23"/>
  <c r="AM114" i="23"/>
  <c r="AK115" i="23"/>
  <c r="AM115" i="23"/>
  <c r="AK116" i="23"/>
  <c r="AM116" i="23"/>
  <c r="AK117" i="23"/>
  <c r="AM117" i="23"/>
  <c r="AK118" i="23"/>
  <c r="AM118" i="23"/>
  <c r="AK119" i="23"/>
  <c r="AM119" i="23"/>
  <c r="AK120" i="23"/>
  <c r="AM120" i="23"/>
  <c r="AK121" i="23"/>
  <c r="AM121" i="23"/>
  <c r="AK122" i="23"/>
  <c r="AM122" i="23"/>
  <c r="AK123" i="23"/>
  <c r="AM123" i="23"/>
  <c r="AK124" i="23"/>
  <c r="AM124" i="23"/>
  <c r="AK125" i="23"/>
  <c r="AM125" i="23"/>
  <c r="AK126" i="23"/>
  <c r="AM126" i="23"/>
  <c r="AK127" i="23"/>
  <c r="AM127" i="23"/>
  <c r="AK128" i="23"/>
  <c r="AM128" i="23"/>
  <c r="AK129" i="23"/>
  <c r="AM129" i="23"/>
  <c r="AK130" i="23"/>
  <c r="AM130" i="23"/>
  <c r="AK131" i="23"/>
  <c r="AM131" i="23"/>
  <c r="AK132" i="23"/>
  <c r="AM132" i="23"/>
  <c r="AK133" i="23"/>
  <c r="AM133" i="23"/>
  <c r="AK134" i="23"/>
  <c r="AM134" i="23"/>
  <c r="AK135" i="23"/>
  <c r="AM135" i="23"/>
  <c r="AK136" i="23"/>
  <c r="AM136" i="23"/>
  <c r="AK137" i="23"/>
  <c r="AM137" i="23"/>
  <c r="AK138" i="23"/>
  <c r="AM138" i="23"/>
  <c r="AK139" i="23"/>
  <c r="AM139" i="23"/>
  <c r="AK140" i="23"/>
  <c r="AM140" i="23"/>
  <c r="AK141" i="23"/>
  <c r="AM141" i="23"/>
  <c r="AK142" i="23"/>
  <c r="AM142" i="23"/>
  <c r="AK143" i="23"/>
  <c r="AM143" i="23"/>
  <c r="AK144" i="23"/>
  <c r="AM144" i="23"/>
  <c r="AK145" i="23"/>
  <c r="AM145" i="23"/>
  <c r="AK146" i="23"/>
  <c r="AM146" i="23"/>
  <c r="AK147" i="23"/>
  <c r="AM147" i="23"/>
  <c r="AK148" i="23"/>
  <c r="AM148" i="23"/>
  <c r="AK149" i="23"/>
  <c r="AM149" i="23"/>
  <c r="AK150" i="23"/>
  <c r="AM150" i="23"/>
  <c r="AK151" i="23"/>
  <c r="AM151" i="23"/>
  <c r="AK152" i="23"/>
  <c r="AM152" i="23"/>
  <c r="AK153" i="23"/>
  <c r="AM153" i="23"/>
  <c r="AK154" i="23"/>
  <c r="AM154" i="23"/>
  <c r="AK155" i="23"/>
  <c r="AM155" i="23"/>
  <c r="AI4" i="23"/>
  <c r="AI5" i="23"/>
  <c r="AI6" i="23"/>
  <c r="AI7" i="23"/>
  <c r="AI8" i="23"/>
  <c r="AI9" i="23"/>
  <c r="AI10" i="23"/>
  <c r="AI11" i="23"/>
  <c r="AI12" i="23"/>
  <c r="AI13" i="23"/>
  <c r="AI14" i="23"/>
  <c r="AI15" i="23"/>
  <c r="AI16" i="23"/>
  <c r="AI17" i="23"/>
  <c r="AI18" i="23"/>
  <c r="AI19" i="23"/>
  <c r="AI20" i="23"/>
  <c r="AI21" i="23"/>
  <c r="AI22" i="23"/>
  <c r="AI23" i="23"/>
  <c r="AI24" i="23"/>
  <c r="AI25" i="23"/>
  <c r="AI26" i="23"/>
  <c r="B26" i="27" s="1"/>
  <c r="AI27" i="23"/>
  <c r="B27" i="27" s="1"/>
  <c r="AI28" i="23"/>
  <c r="B28" i="27" s="1"/>
  <c r="AI29" i="23"/>
  <c r="B29" i="27" s="1"/>
  <c r="AI30" i="23"/>
  <c r="B30" i="27" s="1"/>
  <c r="AI31" i="23"/>
  <c r="B31" i="27" s="1"/>
  <c r="AI32" i="23"/>
  <c r="B32" i="27" s="1"/>
  <c r="AI33" i="23"/>
  <c r="B33" i="27" s="1"/>
  <c r="AI34" i="23"/>
  <c r="B34" i="27" s="1"/>
  <c r="AI35" i="23"/>
  <c r="B35" i="27" s="1"/>
  <c r="AI36" i="23"/>
  <c r="B36" i="27" s="1"/>
  <c r="AI37" i="23"/>
  <c r="B37" i="27" s="1"/>
  <c r="AI38" i="23"/>
  <c r="B38" i="27" s="1"/>
  <c r="AI39" i="23"/>
  <c r="B39" i="27" s="1"/>
  <c r="AI40" i="23"/>
  <c r="B40" i="27" s="1"/>
  <c r="AI41" i="23"/>
  <c r="B41" i="27" s="1"/>
  <c r="AI42" i="23"/>
  <c r="B42" i="27" s="1"/>
  <c r="AI43" i="23"/>
  <c r="B43" i="27" s="1"/>
  <c r="AI44" i="23"/>
  <c r="B44" i="27" s="1"/>
  <c r="AI45" i="23"/>
  <c r="B45" i="27" s="1"/>
  <c r="AI46" i="23"/>
  <c r="B46" i="27" s="1"/>
  <c r="AI47" i="23"/>
  <c r="B47" i="27" s="1"/>
  <c r="AI48" i="23"/>
  <c r="B48" i="27" s="1"/>
  <c r="AI49" i="23"/>
  <c r="B49" i="27" s="1"/>
  <c r="AI50" i="23"/>
  <c r="B50" i="27" s="1"/>
  <c r="AI51" i="23"/>
  <c r="B51" i="27" s="1"/>
  <c r="AI52" i="23"/>
  <c r="B52" i="27" s="1"/>
  <c r="AI53" i="23"/>
  <c r="B53" i="27" s="1"/>
  <c r="AI54" i="23"/>
  <c r="B54" i="27" s="1"/>
  <c r="AI55" i="23"/>
  <c r="B55" i="27" s="1"/>
  <c r="AI56" i="23"/>
  <c r="B56" i="27" s="1"/>
  <c r="AI57" i="23"/>
  <c r="B57" i="27" s="1"/>
  <c r="AI58" i="23"/>
  <c r="B58" i="27" s="1"/>
  <c r="AI59" i="23"/>
  <c r="B59" i="27" s="1"/>
  <c r="AI60" i="23"/>
  <c r="B60" i="27" s="1"/>
  <c r="AI61" i="23"/>
  <c r="AI62" i="23"/>
  <c r="E4" i="27" s="1"/>
  <c r="AI63" i="23"/>
  <c r="E5" i="27" s="1"/>
  <c r="AI64" i="23"/>
  <c r="E6" i="27" s="1"/>
  <c r="AI65" i="23"/>
  <c r="E7" i="27" s="1"/>
  <c r="AI66" i="23"/>
  <c r="E8" i="27" s="1"/>
  <c r="AI67" i="23"/>
  <c r="E9" i="27" s="1"/>
  <c r="AI68" i="23"/>
  <c r="E10" i="27" s="1"/>
  <c r="AI69" i="23"/>
  <c r="E11" i="27" s="1"/>
  <c r="AI70" i="23"/>
  <c r="E12" i="27" s="1"/>
  <c r="AI71" i="23"/>
  <c r="E13" i="27" s="1"/>
  <c r="AI72" i="23"/>
  <c r="E14" i="27" s="1"/>
  <c r="AI73" i="23"/>
  <c r="E15" i="27" s="1"/>
  <c r="AI74" i="23"/>
  <c r="E16" i="27" s="1"/>
  <c r="AI75" i="23"/>
  <c r="E17" i="27" s="1"/>
  <c r="AI76" i="23"/>
  <c r="E18" i="27" s="1"/>
  <c r="AI77" i="23"/>
  <c r="E19" i="27" s="1"/>
  <c r="AI78" i="23"/>
  <c r="E20" i="27" s="1"/>
  <c r="AI79" i="23"/>
  <c r="E21" i="27" s="1"/>
  <c r="AI80" i="23"/>
  <c r="E22" i="27" s="1"/>
  <c r="AI81" i="23"/>
  <c r="E23" i="27" s="1"/>
  <c r="AI82" i="23"/>
  <c r="E24" i="27" s="1"/>
  <c r="AI83" i="23"/>
  <c r="E25" i="27" s="1"/>
  <c r="AI84" i="23"/>
  <c r="E26" i="27" s="1"/>
  <c r="AI85" i="23"/>
  <c r="E27" i="27" s="1"/>
  <c r="AI86" i="23"/>
  <c r="E28" i="27" s="1"/>
  <c r="AI87" i="23"/>
  <c r="E29" i="27" s="1"/>
  <c r="AI88" i="23"/>
  <c r="E30" i="27" s="1"/>
  <c r="AI89" i="23"/>
  <c r="E31" i="27" s="1"/>
  <c r="AI90" i="23"/>
  <c r="E32" i="27" s="1"/>
  <c r="AI91" i="23"/>
  <c r="E33" i="27" s="1"/>
  <c r="AI92" i="23"/>
  <c r="E34" i="27" s="1"/>
  <c r="AI93" i="23"/>
  <c r="E35" i="27" s="1"/>
  <c r="AI94" i="23"/>
  <c r="E36" i="27" s="1"/>
  <c r="AI95" i="23"/>
  <c r="E37" i="27" s="1"/>
  <c r="AI96" i="23"/>
  <c r="E38" i="27" s="1"/>
  <c r="AI97" i="23"/>
  <c r="E39" i="27" s="1"/>
  <c r="AI98" i="23"/>
  <c r="E40" i="27" s="1"/>
  <c r="AI99" i="23"/>
  <c r="E41" i="27" s="1"/>
  <c r="AI100" i="23"/>
  <c r="E42" i="27" s="1"/>
  <c r="AI101" i="23"/>
  <c r="E43" i="27" s="1"/>
  <c r="AI102" i="23"/>
  <c r="E44" i="27" s="1"/>
  <c r="AI103" i="23"/>
  <c r="E45" i="27" s="1"/>
  <c r="AI104" i="23"/>
  <c r="E46" i="27" s="1"/>
  <c r="AI105" i="23"/>
  <c r="E47" i="27" s="1"/>
  <c r="AI106" i="23"/>
  <c r="E48" i="27" s="1"/>
  <c r="AI107" i="23"/>
  <c r="E49" i="27" s="1"/>
  <c r="AI108" i="23"/>
  <c r="E50" i="27" s="1"/>
  <c r="AI109" i="23"/>
  <c r="E51" i="27" s="1"/>
  <c r="AI110" i="23"/>
  <c r="E52" i="27" s="1"/>
  <c r="AI111" i="23"/>
  <c r="E53" i="27" s="1"/>
  <c r="AI112" i="23"/>
  <c r="E54" i="27" s="1"/>
  <c r="AI113" i="23"/>
  <c r="E55" i="27" s="1"/>
  <c r="AI114" i="23"/>
  <c r="E56" i="27" s="1"/>
  <c r="AI115" i="23"/>
  <c r="E57" i="27" s="1"/>
  <c r="AI116" i="23"/>
  <c r="E58" i="27" s="1"/>
  <c r="AI117" i="23"/>
  <c r="E59" i="27" s="1"/>
  <c r="AI118" i="23"/>
  <c r="E60" i="27" s="1"/>
  <c r="AI119" i="23"/>
  <c r="AI120" i="23"/>
  <c r="H4" i="27" s="1"/>
  <c r="AI121" i="23"/>
  <c r="H5" i="27" s="1"/>
  <c r="AI122" i="23"/>
  <c r="H6" i="27" s="1"/>
  <c r="AI123" i="23"/>
  <c r="H7" i="27" s="1"/>
  <c r="AI124" i="23"/>
  <c r="H8" i="27" s="1"/>
  <c r="AI125" i="23"/>
  <c r="H9" i="27" s="1"/>
  <c r="AI126" i="23"/>
  <c r="H10" i="27" s="1"/>
  <c r="AI127" i="23"/>
  <c r="H11" i="27" s="1"/>
  <c r="AI128" i="23"/>
  <c r="H12" i="27" s="1"/>
  <c r="AI129" i="23"/>
  <c r="H13" i="27" s="1"/>
  <c r="AI130" i="23"/>
  <c r="H14" i="27" s="1"/>
  <c r="AI131" i="23"/>
  <c r="H15" i="27" s="1"/>
  <c r="AI132" i="23"/>
  <c r="H16" i="27" s="1"/>
  <c r="AI133" i="23"/>
  <c r="H17" i="27" s="1"/>
  <c r="AI134" i="23"/>
  <c r="H18" i="27" s="1"/>
  <c r="AI135" i="23"/>
  <c r="H19" i="27" s="1"/>
  <c r="AI136" i="23"/>
  <c r="H20" i="27" s="1"/>
  <c r="AI137" i="23"/>
  <c r="H21" i="27" s="1"/>
  <c r="AI138" i="23"/>
  <c r="H22" i="27" s="1"/>
  <c r="AI139" i="23"/>
  <c r="H23" i="27" s="1"/>
  <c r="AI140" i="23"/>
  <c r="H24" i="27" s="1"/>
  <c r="AI141" i="23"/>
  <c r="H25" i="27" s="1"/>
  <c r="AI142" i="23"/>
  <c r="H26" i="27" s="1"/>
  <c r="AI143" i="23"/>
  <c r="H27" i="27" s="1"/>
  <c r="AI144" i="23"/>
  <c r="H28" i="27" s="1"/>
  <c r="AI145" i="23"/>
  <c r="AI146" i="23"/>
  <c r="H30" i="27" s="1"/>
  <c r="AI147" i="23"/>
  <c r="H31" i="27" s="1"/>
  <c r="AI148" i="23"/>
  <c r="H32" i="27" s="1"/>
  <c r="AI149" i="23"/>
  <c r="H33" i="27" s="1"/>
  <c r="AI150" i="23"/>
  <c r="H34" i="27" s="1"/>
  <c r="AI151" i="23"/>
  <c r="H35" i="27" s="1"/>
  <c r="AI152" i="23"/>
  <c r="H36" i="27" s="1"/>
  <c r="AI153" i="23"/>
  <c r="H37" i="27" s="1"/>
  <c r="AI154" i="23"/>
  <c r="H38" i="27" s="1"/>
  <c r="AI155" i="23"/>
  <c r="H39" i="27" s="1"/>
  <c r="AH4" i="23"/>
  <c r="C4" i="26" s="1"/>
  <c r="AH5" i="23"/>
  <c r="C5" i="26" s="1"/>
  <c r="AH6" i="23"/>
  <c r="C6" i="26" s="1"/>
  <c r="AH7" i="23"/>
  <c r="C7" i="26" s="1"/>
  <c r="AH8" i="23"/>
  <c r="C8" i="26" s="1"/>
  <c r="AH9" i="23"/>
  <c r="C9" i="26" s="1"/>
  <c r="AH10" i="23"/>
  <c r="C10" i="26" s="1"/>
  <c r="AH11" i="23"/>
  <c r="C11" i="26" s="1"/>
  <c r="AH12" i="23"/>
  <c r="C12" i="26" s="1"/>
  <c r="AH13" i="23"/>
  <c r="C13" i="26" s="1"/>
  <c r="AH14" i="23"/>
  <c r="C14" i="26" s="1"/>
  <c r="AH15" i="23"/>
  <c r="C15" i="26" s="1"/>
  <c r="AH16" i="23"/>
  <c r="C16" i="26" s="1"/>
  <c r="AH17" i="23"/>
  <c r="C17" i="26" s="1"/>
  <c r="AH18" i="23"/>
  <c r="C18" i="26" s="1"/>
  <c r="AH19" i="23"/>
  <c r="C19" i="26" s="1"/>
  <c r="AH20" i="23"/>
  <c r="C20" i="26" s="1"/>
  <c r="AH21" i="23"/>
  <c r="C21" i="26" s="1"/>
  <c r="AH22" i="23"/>
  <c r="C22" i="26" s="1"/>
  <c r="AH23" i="23"/>
  <c r="AH24" i="23"/>
  <c r="AH25" i="23"/>
  <c r="C25" i="26" s="1"/>
  <c r="AH26" i="23"/>
  <c r="C26" i="26" s="1"/>
  <c r="AH27" i="23"/>
  <c r="C27" i="26" s="1"/>
  <c r="AH28" i="23"/>
  <c r="C28" i="26" s="1"/>
  <c r="AH29" i="23"/>
  <c r="C29" i="26" s="1"/>
  <c r="AH30" i="23"/>
  <c r="AH31" i="23"/>
  <c r="C31" i="26" s="1"/>
  <c r="AH32" i="23"/>
  <c r="C32" i="26" s="1"/>
  <c r="AH33" i="23"/>
  <c r="C33" i="26" s="1"/>
  <c r="AH34" i="23"/>
  <c r="C34" i="26" s="1"/>
  <c r="AH35" i="23"/>
  <c r="C35" i="26" s="1"/>
  <c r="AH36" i="23"/>
  <c r="C36" i="26" s="1"/>
  <c r="AH37" i="23"/>
  <c r="AJ37" i="23" s="1"/>
  <c r="AH38" i="23"/>
  <c r="C38" i="26" s="1"/>
  <c r="AH39" i="23"/>
  <c r="C39" i="26" s="1"/>
  <c r="AH40" i="23"/>
  <c r="C40" i="26" s="1"/>
  <c r="AH41" i="23"/>
  <c r="C41" i="26" s="1"/>
  <c r="AH42" i="23"/>
  <c r="C42" i="26" s="1"/>
  <c r="AH43" i="23"/>
  <c r="C43" i="26" s="1"/>
  <c r="AH44" i="23"/>
  <c r="AH45" i="23"/>
  <c r="C45" i="26" s="1"/>
  <c r="AH46" i="23"/>
  <c r="AH47" i="23"/>
  <c r="C47" i="26" s="1"/>
  <c r="AH48" i="23"/>
  <c r="AH49" i="23"/>
  <c r="C49" i="26" s="1"/>
  <c r="AH50" i="23"/>
  <c r="AH51" i="23"/>
  <c r="AH52" i="23"/>
  <c r="C52" i="26" s="1"/>
  <c r="AH53" i="23"/>
  <c r="C53" i="26" s="1"/>
  <c r="AH54" i="23"/>
  <c r="C54" i="26" s="1"/>
  <c r="AH55" i="23"/>
  <c r="C55" i="26" s="1"/>
  <c r="AH56" i="23"/>
  <c r="AH57" i="23"/>
  <c r="C57" i="26" s="1"/>
  <c r="AH58" i="23"/>
  <c r="AH59" i="23"/>
  <c r="AH60" i="23"/>
  <c r="C60" i="26" s="1"/>
  <c r="AH61" i="23"/>
  <c r="C61" i="26" s="1"/>
  <c r="AH62" i="23"/>
  <c r="C62" i="26" s="1"/>
  <c r="AH63" i="23"/>
  <c r="C63" i="26" s="1"/>
  <c r="AH64" i="23"/>
  <c r="C64" i="26" s="1"/>
  <c r="AH65" i="23"/>
  <c r="C65" i="26" s="1"/>
  <c r="AH66" i="23"/>
  <c r="C66" i="26" s="1"/>
  <c r="AH67" i="23"/>
  <c r="C67" i="26" s="1"/>
  <c r="AH68" i="23"/>
  <c r="C68" i="26" s="1"/>
  <c r="AH69" i="23"/>
  <c r="AH70" i="23"/>
  <c r="C70" i="26" s="1"/>
  <c r="AH71" i="23"/>
  <c r="AH72" i="23"/>
  <c r="AH73" i="23"/>
  <c r="C73" i="26" s="1"/>
  <c r="AH74" i="23"/>
  <c r="AH75" i="23"/>
  <c r="C75" i="26" s="1"/>
  <c r="AH76" i="23"/>
  <c r="C76" i="26" s="1"/>
  <c r="AH77" i="23"/>
  <c r="AH78" i="23"/>
  <c r="C78" i="26" s="1"/>
  <c r="AH79" i="23"/>
  <c r="C79" i="26" s="1"/>
  <c r="AH80" i="23"/>
  <c r="C80" i="26" s="1"/>
  <c r="AH81" i="23"/>
  <c r="C81" i="26" s="1"/>
  <c r="AH82" i="23"/>
  <c r="AH83" i="23"/>
  <c r="AH84" i="23"/>
  <c r="C84" i="26" s="1"/>
  <c r="AH85" i="23"/>
  <c r="C85" i="26" s="1"/>
  <c r="AH86" i="23"/>
  <c r="C86" i="26" s="1"/>
  <c r="AH87" i="23"/>
  <c r="AH88" i="23"/>
  <c r="C88" i="26" s="1"/>
  <c r="AH89" i="23"/>
  <c r="AH90" i="23"/>
  <c r="C90" i="26" s="1"/>
  <c r="AH91" i="23"/>
  <c r="C91" i="26" s="1"/>
  <c r="AH92" i="23"/>
  <c r="C92" i="26" s="1"/>
  <c r="AH93" i="23"/>
  <c r="C93" i="26" s="1"/>
  <c r="AH94" i="23"/>
  <c r="AH95" i="23"/>
  <c r="C95" i="26" s="1"/>
  <c r="AH96" i="23"/>
  <c r="AH97" i="23"/>
  <c r="C97" i="26" s="1"/>
  <c r="AH98" i="23"/>
  <c r="C98" i="26" s="1"/>
  <c r="AH99" i="23"/>
  <c r="C99" i="26" s="1"/>
  <c r="AH100" i="23"/>
  <c r="C100" i="26" s="1"/>
  <c r="AH101" i="23"/>
  <c r="C101" i="26" s="1"/>
  <c r="AH102" i="23"/>
  <c r="C102" i="26" s="1"/>
  <c r="AH103" i="23"/>
  <c r="C103" i="26" s="1"/>
  <c r="AH104" i="23"/>
  <c r="C104" i="26" s="1"/>
  <c r="AH105" i="23"/>
  <c r="AH106" i="23"/>
  <c r="C106" i="26" s="1"/>
  <c r="AH107" i="23"/>
  <c r="C107" i="26" s="1"/>
  <c r="AH108" i="23"/>
  <c r="C108" i="26" s="1"/>
  <c r="AH109" i="23"/>
  <c r="C109" i="26" s="1"/>
  <c r="AH110" i="23"/>
  <c r="C110" i="26" s="1"/>
  <c r="AH111" i="23"/>
  <c r="C111" i="26" s="1"/>
  <c r="AH112" i="23"/>
  <c r="C112" i="26" s="1"/>
  <c r="AH113" i="23"/>
  <c r="C113" i="26" s="1"/>
  <c r="AH114" i="23"/>
  <c r="C114" i="26" s="1"/>
  <c r="AH115" i="23"/>
  <c r="C115" i="26" s="1"/>
  <c r="AH116" i="23"/>
  <c r="C116" i="26" s="1"/>
  <c r="AH117" i="23"/>
  <c r="C117" i="26" s="1"/>
  <c r="AH118" i="23"/>
  <c r="C118" i="26" s="1"/>
  <c r="AH119" i="23"/>
  <c r="C119" i="26" s="1"/>
  <c r="AH120" i="23"/>
  <c r="C120" i="26" s="1"/>
  <c r="AH121" i="23"/>
  <c r="C121" i="26" s="1"/>
  <c r="AH122" i="23"/>
  <c r="C122" i="26" s="1"/>
  <c r="AH123" i="23"/>
  <c r="C123" i="26" s="1"/>
  <c r="AH124" i="23"/>
  <c r="C124" i="26" s="1"/>
  <c r="AH125" i="23"/>
  <c r="C125" i="26" s="1"/>
  <c r="AH126" i="23"/>
  <c r="C126" i="26" s="1"/>
  <c r="AH127" i="23"/>
  <c r="C127" i="26" s="1"/>
  <c r="AH128" i="23"/>
  <c r="C128" i="26" s="1"/>
  <c r="AH129" i="23"/>
  <c r="C129" i="26" s="1"/>
  <c r="AH130" i="23"/>
  <c r="C130" i="26" s="1"/>
  <c r="AH131" i="23"/>
  <c r="C131" i="26" s="1"/>
  <c r="AH132" i="23"/>
  <c r="AJ132" i="23" s="1"/>
  <c r="AH133" i="23"/>
  <c r="C133" i="26" s="1"/>
  <c r="AH134" i="23"/>
  <c r="AH135" i="23"/>
  <c r="AJ135" i="23" s="1"/>
  <c r="AH136" i="23"/>
  <c r="C136" i="26" s="1"/>
  <c r="AH137" i="23"/>
  <c r="AH138" i="23"/>
  <c r="AH139" i="23"/>
  <c r="C139" i="26" s="1"/>
  <c r="AH140" i="23"/>
  <c r="C140" i="26" s="1"/>
  <c r="AH141" i="23"/>
  <c r="C141" i="26" s="1"/>
  <c r="AH142" i="23"/>
  <c r="C142" i="26" s="1"/>
  <c r="AH143" i="23"/>
  <c r="C143" i="26" s="1"/>
  <c r="AH144" i="23"/>
  <c r="C144" i="26" s="1"/>
  <c r="AH145" i="23"/>
  <c r="C145" i="26" s="1"/>
  <c r="AH146" i="23"/>
  <c r="C146" i="26" s="1"/>
  <c r="AH147" i="23"/>
  <c r="C147" i="26" s="1"/>
  <c r="AH148" i="23"/>
  <c r="C148" i="26" s="1"/>
  <c r="AH149" i="23"/>
  <c r="C149" i="26" s="1"/>
  <c r="AH150" i="23"/>
  <c r="C150" i="26" s="1"/>
  <c r="AH151" i="23"/>
  <c r="C151" i="26" s="1"/>
  <c r="AH152" i="23"/>
  <c r="C152" i="26" s="1"/>
  <c r="AH153" i="23"/>
  <c r="C153" i="26" s="1"/>
  <c r="AH154" i="23"/>
  <c r="C154" i="26" s="1"/>
  <c r="AH155" i="23"/>
  <c r="A26" i="23"/>
  <c r="A26" i="27" s="1"/>
  <c r="A27" i="23"/>
  <c r="A27" i="27" s="1"/>
  <c r="A28" i="23"/>
  <c r="A28" i="27" s="1"/>
  <c r="A29" i="23"/>
  <c r="A29" i="27" s="1"/>
  <c r="A30" i="23"/>
  <c r="A30" i="27" s="1"/>
  <c r="A31" i="23"/>
  <c r="A31" i="27" s="1"/>
  <c r="A32" i="23"/>
  <c r="A32" i="27" s="1"/>
  <c r="A33" i="23"/>
  <c r="A33" i="27" s="1"/>
  <c r="A34" i="23"/>
  <c r="A34" i="27" s="1"/>
  <c r="A35" i="23"/>
  <c r="A35" i="27" s="1"/>
  <c r="A36" i="23"/>
  <c r="A36" i="27" s="1"/>
  <c r="A37" i="23"/>
  <c r="A37" i="27" s="1"/>
  <c r="A38" i="23"/>
  <c r="A38" i="27" s="1"/>
  <c r="A39" i="23"/>
  <c r="A39" i="27" s="1"/>
  <c r="A40" i="23"/>
  <c r="A40" i="27" s="1"/>
  <c r="A41" i="23"/>
  <c r="A41" i="27" s="1"/>
  <c r="A42" i="23"/>
  <c r="A42" i="27" s="1"/>
  <c r="A43" i="23"/>
  <c r="A43" i="27" s="1"/>
  <c r="A44" i="23"/>
  <c r="A44" i="27" s="1"/>
  <c r="A45" i="23"/>
  <c r="A45" i="27" s="1"/>
  <c r="A46" i="23"/>
  <c r="A46" i="27" s="1"/>
  <c r="A47" i="23"/>
  <c r="A47" i="27" s="1"/>
  <c r="A48" i="23"/>
  <c r="A48" i="27" s="1"/>
  <c r="A49" i="23"/>
  <c r="A49" i="27" s="1"/>
  <c r="A50" i="23"/>
  <c r="A50" i="27" s="1"/>
  <c r="A51" i="23"/>
  <c r="A51" i="27" s="1"/>
  <c r="A52" i="23"/>
  <c r="A52" i="27" s="1"/>
  <c r="A53" i="23"/>
  <c r="A53" i="27" s="1"/>
  <c r="A54" i="23"/>
  <c r="A54" i="27" s="1"/>
  <c r="A55" i="23"/>
  <c r="A55" i="27" s="1"/>
  <c r="A56" i="23"/>
  <c r="A56" i="27" s="1"/>
  <c r="A57" i="23"/>
  <c r="A57" i="27" s="1"/>
  <c r="A58" i="23"/>
  <c r="A58" i="27" s="1"/>
  <c r="A59" i="23"/>
  <c r="A59" i="27" s="1"/>
  <c r="A60" i="23"/>
  <c r="A60" i="27" s="1"/>
  <c r="A61" i="23"/>
  <c r="A62" i="23"/>
  <c r="D4" i="27" s="1"/>
  <c r="A63" i="23"/>
  <c r="D5" i="27" s="1"/>
  <c r="A64" i="23"/>
  <c r="D6" i="27" s="1"/>
  <c r="A65" i="23"/>
  <c r="D7" i="27" s="1"/>
  <c r="A66" i="23"/>
  <c r="D8" i="27" s="1"/>
  <c r="A67" i="23"/>
  <c r="D9" i="27" s="1"/>
  <c r="A68" i="23"/>
  <c r="D10" i="27" s="1"/>
  <c r="A69" i="23"/>
  <c r="D11" i="27" s="1"/>
  <c r="A70" i="23"/>
  <c r="D12" i="27" s="1"/>
  <c r="A71" i="23"/>
  <c r="D13" i="27" s="1"/>
  <c r="A72" i="23"/>
  <c r="D14" i="27" s="1"/>
  <c r="A73" i="23"/>
  <c r="D15" i="27" s="1"/>
  <c r="A74" i="23"/>
  <c r="D16" i="27" s="1"/>
  <c r="A75" i="23"/>
  <c r="D17" i="27" s="1"/>
  <c r="A76" i="23"/>
  <c r="D18" i="27" s="1"/>
  <c r="A77" i="23"/>
  <c r="D19" i="27" s="1"/>
  <c r="A78" i="23"/>
  <c r="D20" i="27" s="1"/>
  <c r="A79" i="23"/>
  <c r="D21" i="27" s="1"/>
  <c r="A80" i="23"/>
  <c r="D22" i="27" s="1"/>
  <c r="A81" i="23"/>
  <c r="D23" i="27" s="1"/>
  <c r="A82" i="23"/>
  <c r="D24" i="27" s="1"/>
  <c r="A83" i="23"/>
  <c r="D25" i="27" s="1"/>
  <c r="A84" i="23"/>
  <c r="D26" i="27" s="1"/>
  <c r="A85" i="23"/>
  <c r="D27" i="27" s="1"/>
  <c r="A86" i="23"/>
  <c r="D28" i="27" s="1"/>
  <c r="A87" i="23"/>
  <c r="D29" i="27" s="1"/>
  <c r="A88" i="23"/>
  <c r="D30" i="27" s="1"/>
  <c r="A89" i="23"/>
  <c r="D31" i="27" s="1"/>
  <c r="A90" i="23"/>
  <c r="D32" i="27" s="1"/>
  <c r="A91" i="23"/>
  <c r="D33" i="27" s="1"/>
  <c r="A92" i="23"/>
  <c r="D34" i="27" s="1"/>
  <c r="A93" i="23"/>
  <c r="D35" i="27" s="1"/>
  <c r="A94" i="23"/>
  <c r="D36" i="27" s="1"/>
  <c r="A95" i="23"/>
  <c r="D37" i="27" s="1"/>
  <c r="A96" i="23"/>
  <c r="D38" i="27" s="1"/>
  <c r="A97" i="23"/>
  <c r="D39" i="27" s="1"/>
  <c r="A98" i="23"/>
  <c r="D40" i="27" s="1"/>
  <c r="A99" i="23"/>
  <c r="D41" i="27" s="1"/>
  <c r="A100" i="23"/>
  <c r="D42" i="27" s="1"/>
  <c r="A101" i="23"/>
  <c r="D43" i="27" s="1"/>
  <c r="A102" i="23"/>
  <c r="D44" i="27" s="1"/>
  <c r="A103" i="23"/>
  <c r="D45" i="27" s="1"/>
  <c r="A104" i="23"/>
  <c r="D46" i="27" s="1"/>
  <c r="A105" i="23"/>
  <c r="D47" i="27" s="1"/>
  <c r="A106" i="23"/>
  <c r="D48" i="27" s="1"/>
  <c r="A107" i="23"/>
  <c r="D49" i="27" s="1"/>
  <c r="A108" i="23"/>
  <c r="D50" i="27" s="1"/>
  <c r="A109" i="23"/>
  <c r="D51" i="27" s="1"/>
  <c r="A110" i="23"/>
  <c r="D52" i="27" s="1"/>
  <c r="A111" i="23"/>
  <c r="D53" i="27" s="1"/>
  <c r="A112" i="23"/>
  <c r="D54" i="27" s="1"/>
  <c r="A113" i="23"/>
  <c r="D55" i="27" s="1"/>
  <c r="A114" i="23"/>
  <c r="D56" i="27" s="1"/>
  <c r="A115" i="23"/>
  <c r="D57" i="27" s="1"/>
  <c r="A116" i="23"/>
  <c r="D58" i="27" s="1"/>
  <c r="A117" i="23"/>
  <c r="D59" i="27" s="1"/>
  <c r="A118" i="23"/>
  <c r="D60" i="27" s="1"/>
  <c r="A119" i="23"/>
  <c r="A120" i="23"/>
  <c r="G4" i="27" s="1"/>
  <c r="A121" i="23"/>
  <c r="G5" i="27" s="1"/>
  <c r="A122" i="23"/>
  <c r="G6" i="27" s="1"/>
  <c r="A123" i="23"/>
  <c r="G7" i="27" s="1"/>
  <c r="A124" i="23"/>
  <c r="G8" i="27" s="1"/>
  <c r="A125" i="23"/>
  <c r="G9" i="27" s="1"/>
  <c r="A126" i="23"/>
  <c r="G10" i="27" s="1"/>
  <c r="A127" i="23"/>
  <c r="G11" i="27" s="1"/>
  <c r="A128" i="23"/>
  <c r="G12" i="27" s="1"/>
  <c r="A129" i="23"/>
  <c r="G13" i="27" s="1"/>
  <c r="A130" i="23"/>
  <c r="G14" i="27" s="1"/>
  <c r="A131" i="23"/>
  <c r="G15" i="27" s="1"/>
  <c r="A132" i="23"/>
  <c r="G16" i="27" s="1"/>
  <c r="A133" i="23"/>
  <c r="G17" i="27" s="1"/>
  <c r="A134" i="23"/>
  <c r="G18" i="27" s="1"/>
  <c r="A135" i="23"/>
  <c r="G19" i="27" s="1"/>
  <c r="A136" i="23"/>
  <c r="G20" i="27" s="1"/>
  <c r="A137" i="23"/>
  <c r="G21" i="27" s="1"/>
  <c r="A138" i="23"/>
  <c r="G22" i="27" s="1"/>
  <c r="A139" i="23"/>
  <c r="G23" i="27" s="1"/>
  <c r="A140" i="23"/>
  <c r="G24" i="27" s="1"/>
  <c r="A141" i="23"/>
  <c r="G25" i="27" s="1"/>
  <c r="A142" i="23"/>
  <c r="G26" i="27" s="1"/>
  <c r="A143" i="23"/>
  <c r="G27" i="27" s="1"/>
  <c r="A144" i="23"/>
  <c r="G28" i="27" s="1"/>
  <c r="A145" i="23"/>
  <c r="G29" i="27" s="1"/>
  <c r="A146" i="23"/>
  <c r="G30" i="27" s="1"/>
  <c r="A147" i="23"/>
  <c r="G31" i="27" s="1"/>
  <c r="A148" i="23"/>
  <c r="G32" i="27" s="1"/>
  <c r="A149" i="23"/>
  <c r="G33" i="27" s="1"/>
  <c r="A150" i="23"/>
  <c r="G34" i="27" s="1"/>
  <c r="A151" i="23"/>
  <c r="G35" i="27" s="1"/>
  <c r="A152" i="23"/>
  <c r="G36" i="27" s="1"/>
  <c r="A153" i="23"/>
  <c r="G37" i="27" s="1"/>
  <c r="A154" i="23"/>
  <c r="G38" i="27" s="1"/>
  <c r="A155" i="23"/>
  <c r="G39" i="27" s="1"/>
  <c r="B26" i="26"/>
  <c r="B27" i="26"/>
  <c r="B28" i="26"/>
  <c r="B29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B104" i="26"/>
  <c r="B105" i="26"/>
  <c r="B106" i="26"/>
  <c r="B107" i="26"/>
  <c r="B108" i="26"/>
  <c r="B109" i="26"/>
  <c r="B110" i="26"/>
  <c r="B111" i="26"/>
  <c r="B112" i="26"/>
  <c r="B113" i="26"/>
  <c r="B114" i="26"/>
  <c r="B115" i="26"/>
  <c r="B116" i="26"/>
  <c r="B117" i="26"/>
  <c r="B118" i="26"/>
  <c r="B119" i="26"/>
  <c r="B120" i="26"/>
  <c r="B121" i="26"/>
  <c r="B122" i="26"/>
  <c r="B123" i="26"/>
  <c r="B124" i="26"/>
  <c r="B125" i="26"/>
  <c r="B126" i="26"/>
  <c r="B127" i="26"/>
  <c r="B128" i="26"/>
  <c r="B129" i="26"/>
  <c r="B130" i="26"/>
  <c r="B131" i="26"/>
  <c r="B132" i="26"/>
  <c r="B133" i="26"/>
  <c r="B134" i="26"/>
  <c r="B135" i="26"/>
  <c r="B136" i="26"/>
  <c r="B137" i="26"/>
  <c r="B138" i="26"/>
  <c r="B139" i="26"/>
  <c r="B140" i="26"/>
  <c r="B141" i="26"/>
  <c r="B142" i="26"/>
  <c r="B143" i="26"/>
  <c r="B144" i="26"/>
  <c r="B145" i="26"/>
  <c r="B146" i="26"/>
  <c r="B147" i="26"/>
  <c r="B148" i="26"/>
  <c r="B149" i="26"/>
  <c r="B150" i="26"/>
  <c r="B151" i="26"/>
  <c r="B152" i="26"/>
  <c r="B153" i="26"/>
  <c r="B154" i="26"/>
  <c r="B155" i="26"/>
  <c r="AJ153" i="24" l="1"/>
  <c r="AJ151" i="24"/>
  <c r="AJ149" i="24"/>
  <c r="AJ147" i="24"/>
  <c r="AJ145" i="24"/>
  <c r="AJ143" i="24"/>
  <c r="AJ141" i="24"/>
  <c r="AJ139" i="24"/>
  <c r="AJ137" i="24"/>
  <c r="AJ133" i="24"/>
  <c r="AJ131" i="24"/>
  <c r="AJ129" i="24"/>
  <c r="AJ127" i="24"/>
  <c r="AJ125" i="24"/>
  <c r="AJ123" i="24"/>
  <c r="AJ121" i="24"/>
  <c r="AJ119" i="24"/>
  <c r="AJ117" i="24"/>
  <c r="AJ115" i="24"/>
  <c r="AJ113" i="24"/>
  <c r="AJ111" i="24"/>
  <c r="AJ109" i="24"/>
  <c r="AJ107" i="24"/>
  <c r="AJ105" i="24"/>
  <c r="AJ103" i="24"/>
  <c r="AJ101" i="24"/>
  <c r="AJ99" i="24"/>
  <c r="AJ97" i="24"/>
  <c r="AJ95" i="24"/>
  <c r="AJ91" i="24"/>
  <c r="AJ89" i="24"/>
  <c r="AJ87" i="24"/>
  <c r="AJ85" i="24"/>
  <c r="AJ83" i="24"/>
  <c r="AJ81" i="24"/>
  <c r="AJ79" i="24"/>
  <c r="AJ77" i="24"/>
  <c r="AJ75" i="24"/>
  <c r="AJ73" i="24"/>
  <c r="AJ71" i="24"/>
  <c r="AJ69" i="24"/>
  <c r="AJ67" i="24"/>
  <c r="AJ65" i="24"/>
  <c r="AJ63" i="24"/>
  <c r="AJ61" i="24"/>
  <c r="AJ59" i="24"/>
  <c r="AJ57" i="24"/>
  <c r="AJ55" i="24"/>
  <c r="AJ53" i="24"/>
  <c r="AJ49" i="24"/>
  <c r="AJ47" i="24"/>
  <c r="AJ45" i="24"/>
  <c r="AJ43" i="24"/>
  <c r="AJ41" i="24"/>
  <c r="AJ39" i="24"/>
  <c r="AJ37" i="24"/>
  <c r="AJ35" i="24"/>
  <c r="AJ33" i="24"/>
  <c r="AJ31" i="24"/>
  <c r="AJ29" i="24"/>
  <c r="AJ27" i="24"/>
  <c r="AJ25" i="24"/>
  <c r="AJ23" i="24"/>
  <c r="AJ21" i="24"/>
  <c r="AJ19" i="24"/>
  <c r="AJ17" i="24"/>
  <c r="AJ15" i="24"/>
  <c r="AJ13" i="24"/>
  <c r="AJ11" i="24"/>
  <c r="AJ9" i="24"/>
  <c r="AJ7" i="24"/>
  <c r="AJ5" i="24"/>
  <c r="AJ154" i="24"/>
  <c r="AJ152" i="24"/>
  <c r="AJ150" i="24"/>
  <c r="AJ148" i="24"/>
  <c r="AJ146" i="24"/>
  <c r="AJ144" i="24"/>
  <c r="AJ142" i="24"/>
  <c r="AJ140" i="24"/>
  <c r="AJ136" i="24"/>
  <c r="AJ132" i="24"/>
  <c r="AJ130" i="24"/>
  <c r="AJ128" i="24"/>
  <c r="AJ126" i="24"/>
  <c r="AJ124" i="24"/>
  <c r="AJ122" i="24"/>
  <c r="AJ120" i="24"/>
  <c r="AJ118" i="24"/>
  <c r="AJ116" i="24"/>
  <c r="AJ114" i="24"/>
  <c r="AJ112" i="24"/>
  <c r="AJ110" i="24"/>
  <c r="AJ108" i="24"/>
  <c r="AJ106" i="24"/>
  <c r="AJ104" i="24"/>
  <c r="AJ102" i="24"/>
  <c r="AJ100" i="24"/>
  <c r="AJ98" i="24"/>
  <c r="AJ96" i="24"/>
  <c r="AJ94" i="24"/>
  <c r="AJ92" i="24"/>
  <c r="AJ90" i="24"/>
  <c r="AJ88" i="24"/>
  <c r="AJ86" i="24"/>
  <c r="AJ84" i="24"/>
  <c r="AJ82" i="24"/>
  <c r="AJ80" i="24"/>
  <c r="AJ78" i="24"/>
  <c r="AJ76" i="24"/>
  <c r="AJ74" i="24"/>
  <c r="AJ72" i="24"/>
  <c r="AJ70" i="24"/>
  <c r="AJ68" i="24"/>
  <c r="AJ66" i="24"/>
  <c r="AJ64" i="24"/>
  <c r="AJ62" i="24"/>
  <c r="AJ60" i="24"/>
  <c r="AJ58" i="24"/>
  <c r="AJ56" i="24"/>
  <c r="AJ54" i="24"/>
  <c r="AJ52" i="24"/>
  <c r="AJ50" i="24"/>
  <c r="AJ48" i="24"/>
  <c r="AJ46" i="24"/>
  <c r="AJ44" i="24"/>
  <c r="AJ42" i="24"/>
  <c r="AJ40" i="24"/>
  <c r="AJ38" i="24"/>
  <c r="AJ36" i="24"/>
  <c r="AJ34" i="24"/>
  <c r="AJ32" i="24"/>
  <c r="AJ28" i="24"/>
  <c r="AJ26" i="24"/>
  <c r="AJ24" i="24"/>
  <c r="AJ22" i="24"/>
  <c r="AJ20" i="24"/>
  <c r="AJ18" i="24"/>
  <c r="AJ16" i="24"/>
  <c r="AJ14" i="24"/>
  <c r="AJ12" i="24"/>
  <c r="AJ10" i="24"/>
  <c r="AJ8" i="24"/>
  <c r="AJ6" i="24"/>
  <c r="AJ4" i="24"/>
  <c r="AJ153" i="22"/>
  <c r="AJ151" i="22"/>
  <c r="AJ149" i="22"/>
  <c r="AJ147" i="22"/>
  <c r="AJ145" i="22"/>
  <c r="AJ143" i="22"/>
  <c r="AJ141" i="22"/>
  <c r="AJ139" i="22"/>
  <c r="AJ135" i="22"/>
  <c r="AJ133" i="22"/>
  <c r="AJ131" i="22"/>
  <c r="AJ129" i="22"/>
  <c r="AJ127" i="22"/>
  <c r="AJ125" i="22"/>
  <c r="AJ123" i="22"/>
  <c r="AJ121" i="22"/>
  <c r="AJ119" i="22"/>
  <c r="AJ117" i="22"/>
  <c r="AJ115" i="22"/>
  <c r="AJ113" i="22"/>
  <c r="AJ111" i="22"/>
  <c r="AJ109" i="22"/>
  <c r="AJ107" i="22"/>
  <c r="AJ105" i="22"/>
  <c r="AJ103" i="22"/>
  <c r="AJ101" i="22"/>
  <c r="AJ99" i="22"/>
  <c r="AJ97" i="22"/>
  <c r="AJ95" i="22"/>
  <c r="AJ93" i="22"/>
  <c r="AJ91" i="22"/>
  <c r="AJ89" i="22"/>
  <c r="AJ87" i="22"/>
  <c r="AJ85" i="22"/>
  <c r="AJ83" i="22"/>
  <c r="AJ81" i="22"/>
  <c r="AJ79" i="22"/>
  <c r="AJ77" i="22"/>
  <c r="AJ75" i="22"/>
  <c r="AJ73" i="22"/>
  <c r="AJ71" i="22"/>
  <c r="AJ69" i="22"/>
  <c r="AJ67" i="22"/>
  <c r="AJ65" i="22"/>
  <c r="AJ63" i="22"/>
  <c r="AJ61" i="22"/>
  <c r="AJ57" i="22"/>
  <c r="AJ55" i="22"/>
  <c r="AJ53" i="22"/>
  <c r="AJ51" i="22"/>
  <c r="AJ49" i="22"/>
  <c r="AJ47" i="22"/>
  <c r="AJ45" i="22"/>
  <c r="AJ43" i="22"/>
  <c r="AJ41" i="22"/>
  <c r="AJ39" i="22"/>
  <c r="AJ37" i="22"/>
  <c r="AJ35" i="22"/>
  <c r="AJ33" i="22"/>
  <c r="AJ31" i="22"/>
  <c r="AJ29" i="22"/>
  <c r="AJ27" i="22"/>
  <c r="AJ25" i="22"/>
  <c r="AJ23" i="22"/>
  <c r="AJ21" i="22"/>
  <c r="AJ19" i="22"/>
  <c r="AJ17" i="22"/>
  <c r="AJ15" i="22"/>
  <c r="AJ13" i="22"/>
  <c r="AJ11" i="22"/>
  <c r="AJ9" i="22"/>
  <c r="AJ7" i="22"/>
  <c r="AJ5" i="22"/>
  <c r="AJ154" i="22"/>
  <c r="AJ152" i="22"/>
  <c r="AJ150" i="22"/>
  <c r="AJ148" i="22"/>
  <c r="AJ146" i="22"/>
  <c r="AJ144" i="22"/>
  <c r="AJ140" i="22"/>
  <c r="AJ138" i="22"/>
  <c r="AJ136" i="22"/>
  <c r="AJ134" i="22"/>
  <c r="AJ130" i="22"/>
  <c r="AJ128" i="22"/>
  <c r="AJ126" i="22"/>
  <c r="AJ124" i="22"/>
  <c r="AJ122" i="22"/>
  <c r="AJ120" i="22"/>
  <c r="AJ118" i="22"/>
  <c r="AJ116" i="22"/>
  <c r="AJ114" i="22"/>
  <c r="AJ112" i="22"/>
  <c r="AJ110" i="22"/>
  <c r="AJ108" i="22"/>
  <c r="AJ106" i="22"/>
  <c r="AJ104" i="22"/>
  <c r="AJ102" i="22"/>
  <c r="AJ100" i="22"/>
  <c r="AJ98" i="22"/>
  <c r="AJ96" i="22"/>
  <c r="AJ94" i="22"/>
  <c r="AJ92" i="22"/>
  <c r="AJ90" i="22"/>
  <c r="AJ88" i="22"/>
  <c r="AJ86" i="22"/>
  <c r="AJ84" i="22"/>
  <c r="AJ82" i="22"/>
  <c r="AJ80" i="22"/>
  <c r="AJ78" i="22"/>
  <c r="AJ76" i="22"/>
  <c r="AJ74" i="22"/>
  <c r="AJ72" i="22"/>
  <c r="AJ70" i="22"/>
  <c r="AJ68" i="22"/>
  <c r="AJ66" i="22"/>
  <c r="AJ64" i="22"/>
  <c r="AJ62" i="22"/>
  <c r="AJ60" i="22"/>
  <c r="AJ56" i="22"/>
  <c r="AJ54" i="22"/>
  <c r="AJ52" i="22"/>
  <c r="AJ50" i="22"/>
  <c r="AJ48" i="22"/>
  <c r="AJ46" i="22"/>
  <c r="AJ44" i="22"/>
  <c r="AJ42" i="22"/>
  <c r="AJ40" i="22"/>
  <c r="AJ38" i="22"/>
  <c r="AJ36" i="22"/>
  <c r="AJ34" i="22"/>
  <c r="AJ32" i="22"/>
  <c r="AJ30" i="22"/>
  <c r="AJ28" i="22"/>
  <c r="AJ26" i="22"/>
  <c r="AJ24" i="22"/>
  <c r="AJ22" i="22"/>
  <c r="AJ20" i="22"/>
  <c r="AJ18" i="22"/>
  <c r="AJ16" i="22"/>
  <c r="AJ14" i="22"/>
  <c r="AJ12" i="22"/>
  <c r="AJ10" i="22"/>
  <c r="AJ8" i="22"/>
  <c r="AJ6" i="22"/>
  <c r="AJ4" i="22"/>
  <c r="AJ153" i="29"/>
  <c r="AJ151" i="29"/>
  <c r="AJ149" i="29"/>
  <c r="AJ147" i="29"/>
  <c r="AJ145" i="29"/>
  <c r="AJ143" i="29"/>
  <c r="AJ141" i="29"/>
  <c r="AJ139" i="29"/>
  <c r="AJ137" i="29"/>
  <c r="AJ133" i="29"/>
  <c r="AJ127" i="29"/>
  <c r="AJ125" i="29"/>
  <c r="AJ121" i="29"/>
  <c r="AJ119" i="29"/>
  <c r="AJ115" i="29"/>
  <c r="AJ113" i="29"/>
  <c r="AJ111" i="29"/>
  <c r="AJ109" i="29"/>
  <c r="AJ107" i="29"/>
  <c r="AJ103" i="29"/>
  <c r="AJ101" i="29"/>
  <c r="AJ97" i="29"/>
  <c r="AJ95" i="29"/>
  <c r="AJ91" i="29"/>
  <c r="AJ85" i="29"/>
  <c r="AJ81" i="29"/>
  <c r="AJ79" i="29"/>
  <c r="AJ75" i="29"/>
  <c r="AJ65" i="29"/>
  <c r="AJ63" i="29"/>
  <c r="AJ61" i="29"/>
  <c r="AJ59" i="29"/>
  <c r="AJ57" i="29"/>
  <c r="AJ55" i="29"/>
  <c r="AJ53" i="29"/>
  <c r="AJ51" i="29"/>
  <c r="AJ49" i="29"/>
  <c r="AJ47" i="29"/>
  <c r="AJ45" i="29"/>
  <c r="AJ41" i="29"/>
  <c r="AJ39" i="29"/>
  <c r="AJ35" i="29"/>
  <c r="AJ31" i="29"/>
  <c r="AJ29" i="29"/>
  <c r="AJ27" i="29"/>
  <c r="AJ25" i="29"/>
  <c r="AJ23" i="29"/>
  <c r="AJ21" i="29"/>
  <c r="AJ19" i="29"/>
  <c r="AJ17" i="29"/>
  <c r="AJ15" i="29"/>
  <c r="AJ13" i="29"/>
  <c r="AJ11" i="29"/>
  <c r="AJ9" i="29"/>
  <c r="AJ7" i="29"/>
  <c r="AJ5" i="29"/>
  <c r="AJ154" i="29"/>
  <c r="AJ152" i="29"/>
  <c r="AJ150" i="29"/>
  <c r="AJ148" i="29"/>
  <c r="AJ146" i="29"/>
  <c r="AJ144" i="29"/>
  <c r="AJ140" i="29"/>
  <c r="AJ138" i="29"/>
  <c r="AJ136" i="29"/>
  <c r="AJ132" i="29"/>
  <c r="AJ130" i="29"/>
  <c r="AJ128" i="29"/>
  <c r="AJ126" i="29"/>
  <c r="AJ122" i="29"/>
  <c r="AJ120" i="29"/>
  <c r="AJ118" i="29"/>
  <c r="AJ110" i="29"/>
  <c r="AJ108" i="29"/>
  <c r="AJ106" i="29"/>
  <c r="AJ104" i="29"/>
  <c r="AJ102" i="29"/>
  <c r="AJ100" i="29"/>
  <c r="AJ98" i="29"/>
  <c r="AJ90" i="29"/>
  <c r="AJ88" i="29"/>
  <c r="AJ84" i="29"/>
  <c r="AJ80" i="29"/>
  <c r="AJ78" i="29"/>
  <c r="AJ76" i="29"/>
  <c r="AJ70" i="29"/>
  <c r="AJ68" i="29"/>
  <c r="AJ66" i="29"/>
  <c r="AJ64" i="29"/>
  <c r="AJ62" i="29"/>
  <c r="AJ60" i="29"/>
  <c r="AJ58" i="29"/>
  <c r="AJ54" i="29"/>
  <c r="AJ52" i="29"/>
  <c r="AJ42" i="29"/>
  <c r="AJ40" i="29"/>
  <c r="AJ34" i="29"/>
  <c r="AJ30" i="29"/>
  <c r="AJ28" i="29"/>
  <c r="AJ26" i="29"/>
  <c r="AJ22" i="29"/>
  <c r="AJ20" i="29"/>
  <c r="AJ18" i="29"/>
  <c r="AJ16" i="29"/>
  <c r="AJ14" i="29"/>
  <c r="AJ12" i="29"/>
  <c r="AJ10" i="29"/>
  <c r="AJ8" i="29"/>
  <c r="AJ6" i="29"/>
  <c r="AJ4" i="29"/>
  <c r="AJ119" i="23"/>
  <c r="AJ61" i="23"/>
  <c r="AJ25" i="23"/>
  <c r="AJ23" i="23"/>
  <c r="AJ21" i="23"/>
  <c r="AJ19" i="23"/>
  <c r="AJ17" i="23"/>
  <c r="AJ15" i="23"/>
  <c r="AJ13" i="23"/>
  <c r="AJ11" i="23"/>
  <c r="AJ9" i="23"/>
  <c r="AJ7" i="23"/>
  <c r="AJ5" i="23"/>
  <c r="C105" i="26"/>
  <c r="C89" i="26"/>
  <c r="C87" i="26"/>
  <c r="C83" i="26"/>
  <c r="C71" i="26"/>
  <c r="C69" i="26"/>
  <c r="C23" i="26"/>
  <c r="C137" i="26"/>
  <c r="C59" i="26"/>
  <c r="C51" i="26"/>
  <c r="AJ24" i="23"/>
  <c r="AJ22" i="23"/>
  <c r="AJ20" i="23"/>
  <c r="AJ18" i="23"/>
  <c r="AJ16" i="23"/>
  <c r="AJ14" i="23"/>
  <c r="AJ12" i="23"/>
  <c r="AJ10" i="23"/>
  <c r="AJ8" i="23"/>
  <c r="AJ6" i="23"/>
  <c r="AJ4" i="23"/>
  <c r="C96" i="26"/>
  <c r="C94" i="26"/>
  <c r="C82" i="26"/>
  <c r="C74" i="26"/>
  <c r="C72" i="26"/>
  <c r="C56" i="26"/>
  <c r="C50" i="26"/>
  <c r="C48" i="26"/>
  <c r="C44" i="26"/>
  <c r="C58" i="26"/>
  <c r="C138" i="26"/>
  <c r="C30" i="26"/>
  <c r="AJ110" i="23"/>
  <c r="AJ96" i="23"/>
  <c r="AL96" i="23" s="1"/>
  <c r="AJ80" i="23"/>
  <c r="AJ76" i="23"/>
  <c r="AL76" i="23" s="1"/>
  <c r="AJ70" i="23"/>
  <c r="AL70" i="23" s="1"/>
  <c r="AJ62" i="23"/>
  <c r="AL62" i="23" s="1"/>
  <c r="AJ58" i="23"/>
  <c r="AJ50" i="23"/>
  <c r="AL50" i="23" s="1"/>
  <c r="AN50" i="23" s="1"/>
  <c r="AJ30" i="23"/>
  <c r="AJ26" i="23"/>
  <c r="AL26" i="23" s="1"/>
  <c r="AJ120" i="23"/>
  <c r="AL120" i="23" s="1"/>
  <c r="AJ100" i="23"/>
  <c r="AL100" i="23" s="1"/>
  <c r="AJ90" i="23"/>
  <c r="AJ78" i="23"/>
  <c r="AL78" i="23" s="1"/>
  <c r="AJ72" i="23"/>
  <c r="AJ66" i="23"/>
  <c r="AL66" i="23" s="1"/>
  <c r="AJ60" i="23"/>
  <c r="AL60" i="23" s="1"/>
  <c r="AJ52" i="23"/>
  <c r="AL52" i="23" s="1"/>
  <c r="AJ48" i="23"/>
  <c r="AJ28" i="23"/>
  <c r="D28" i="26" s="1"/>
  <c r="F28" i="26" s="1"/>
  <c r="H28" i="26" s="1"/>
  <c r="AL155" i="29"/>
  <c r="AL153" i="29"/>
  <c r="AN153" i="29" s="1"/>
  <c r="AO153" i="29" s="1"/>
  <c r="AL151" i="29"/>
  <c r="AL149" i="29"/>
  <c r="AN149" i="29" s="1"/>
  <c r="AO149" i="29" s="1"/>
  <c r="AL147" i="29"/>
  <c r="AL143" i="29"/>
  <c r="AN143" i="29" s="1"/>
  <c r="AO143" i="29" s="1"/>
  <c r="AL139" i="29"/>
  <c r="AL137" i="29"/>
  <c r="AN137" i="29" s="1"/>
  <c r="AO137" i="29" s="1"/>
  <c r="AL133" i="29"/>
  <c r="AL127" i="29"/>
  <c r="AN127" i="29" s="1"/>
  <c r="AO127" i="29" s="1"/>
  <c r="AL125" i="29"/>
  <c r="AL121" i="29"/>
  <c r="AN121" i="29" s="1"/>
  <c r="AO121" i="29" s="1"/>
  <c r="AL119" i="29"/>
  <c r="AL115" i="29"/>
  <c r="AN115" i="29" s="1"/>
  <c r="AO115" i="29" s="1"/>
  <c r="AL113" i="29"/>
  <c r="AL111" i="29"/>
  <c r="AN111" i="29" s="1"/>
  <c r="AO111" i="29" s="1"/>
  <c r="AL109" i="29"/>
  <c r="AL107" i="29"/>
  <c r="AN107" i="29" s="1"/>
  <c r="AO107" i="29" s="1"/>
  <c r="AL103" i="29"/>
  <c r="AL101" i="29"/>
  <c r="AN101" i="29" s="1"/>
  <c r="AO101" i="29" s="1"/>
  <c r="AL97" i="29"/>
  <c r="AL95" i="29"/>
  <c r="AN95" i="29" s="1"/>
  <c r="AO95" i="29" s="1"/>
  <c r="AL91" i="29"/>
  <c r="AL85" i="29"/>
  <c r="AN85" i="29" s="1"/>
  <c r="AO85" i="29" s="1"/>
  <c r="AL81" i="29"/>
  <c r="AL79" i="29"/>
  <c r="AN79" i="29" s="1"/>
  <c r="AO79" i="29" s="1"/>
  <c r="AL75" i="29"/>
  <c r="AL65" i="29"/>
  <c r="AN65" i="29" s="1"/>
  <c r="AO65" i="29" s="1"/>
  <c r="AL63" i="29"/>
  <c r="AL61" i="29"/>
  <c r="AN61" i="29" s="1"/>
  <c r="AO61" i="29" s="1"/>
  <c r="AL59" i="29"/>
  <c r="AL57" i="29"/>
  <c r="AN57" i="29" s="1"/>
  <c r="AO57" i="29" s="1"/>
  <c r="AL55" i="29"/>
  <c r="AL53" i="29"/>
  <c r="AN53" i="29" s="1"/>
  <c r="AO53" i="29" s="1"/>
  <c r="AL51" i="29"/>
  <c r="AL49" i="29"/>
  <c r="AN49" i="29" s="1"/>
  <c r="AO49" i="29" s="1"/>
  <c r="AL47" i="29"/>
  <c r="D23" i="26"/>
  <c r="F23" i="26" s="1"/>
  <c r="H23" i="26" s="1"/>
  <c r="D119" i="26"/>
  <c r="AL119" i="23"/>
  <c r="D61" i="26"/>
  <c r="AL61" i="23"/>
  <c r="D25" i="26"/>
  <c r="D21" i="26"/>
  <c r="D19" i="26"/>
  <c r="D17" i="26"/>
  <c r="D15" i="26"/>
  <c r="D13" i="26"/>
  <c r="D11" i="26"/>
  <c r="D9" i="26"/>
  <c r="D7" i="26"/>
  <c r="D5" i="26"/>
  <c r="AL154" i="29"/>
  <c r="AN154" i="29" s="1"/>
  <c r="AO154" i="29" s="1"/>
  <c r="AL152" i="29"/>
  <c r="AL150" i="29"/>
  <c r="AN150" i="29" s="1"/>
  <c r="AO150" i="29" s="1"/>
  <c r="AL148" i="29"/>
  <c r="AL144" i="29"/>
  <c r="AN144" i="29" s="1"/>
  <c r="AO144" i="29" s="1"/>
  <c r="AL140" i="29"/>
  <c r="AL138" i="29"/>
  <c r="AN138" i="29" s="1"/>
  <c r="AO138" i="29" s="1"/>
  <c r="AL136" i="29"/>
  <c r="AL132" i="29"/>
  <c r="AN132" i="29" s="1"/>
  <c r="AO132" i="29" s="1"/>
  <c r="AL130" i="29"/>
  <c r="AL128" i="29"/>
  <c r="AN128" i="29" s="1"/>
  <c r="AO128" i="29" s="1"/>
  <c r="AL126" i="29"/>
  <c r="AL122" i="29"/>
  <c r="AN122" i="29" s="1"/>
  <c r="AO122" i="29" s="1"/>
  <c r="AL120" i="29"/>
  <c r="AL118" i="29"/>
  <c r="AN118" i="29" s="1"/>
  <c r="AO118" i="29" s="1"/>
  <c r="AL110" i="29"/>
  <c r="AL108" i="29"/>
  <c r="AN108" i="29" s="1"/>
  <c r="AO108" i="29" s="1"/>
  <c r="AL106" i="29"/>
  <c r="AL104" i="29"/>
  <c r="AN104" i="29" s="1"/>
  <c r="AO104" i="29" s="1"/>
  <c r="AL102" i="29"/>
  <c r="AL100" i="29"/>
  <c r="AN100" i="29" s="1"/>
  <c r="AO100" i="29" s="1"/>
  <c r="AL98" i="29"/>
  <c r="AL90" i="29"/>
  <c r="AN90" i="29" s="1"/>
  <c r="AO90" i="29" s="1"/>
  <c r="AL88" i="29"/>
  <c r="AL84" i="29"/>
  <c r="AN84" i="29" s="1"/>
  <c r="AO84" i="29" s="1"/>
  <c r="AL80" i="29"/>
  <c r="AL78" i="29"/>
  <c r="AN78" i="29" s="1"/>
  <c r="AO78" i="29" s="1"/>
  <c r="AL76" i="29"/>
  <c r="AL70" i="29"/>
  <c r="AN70" i="29" s="1"/>
  <c r="AO70" i="29" s="1"/>
  <c r="AL68" i="29"/>
  <c r="AL66" i="29"/>
  <c r="AN66" i="29" s="1"/>
  <c r="AO66" i="29" s="1"/>
  <c r="AL64" i="29"/>
  <c r="AL62" i="29"/>
  <c r="AN62" i="29" s="1"/>
  <c r="AO62" i="29" s="1"/>
  <c r="AL60" i="29"/>
  <c r="AL58" i="29"/>
  <c r="AN58" i="29" s="1"/>
  <c r="AO58" i="29" s="1"/>
  <c r="AL54" i="29"/>
  <c r="AL52" i="29"/>
  <c r="AN52" i="29" s="1"/>
  <c r="AO52" i="29" s="1"/>
  <c r="AJ154" i="23"/>
  <c r="AJ152" i="23"/>
  <c r="AJ150" i="23"/>
  <c r="AJ148" i="23"/>
  <c r="AJ144" i="23"/>
  <c r="AJ140" i="23"/>
  <c r="AJ138" i="23"/>
  <c r="AJ134" i="23"/>
  <c r="AJ130" i="23"/>
  <c r="AJ122" i="23"/>
  <c r="AJ111" i="23"/>
  <c r="AJ109" i="23"/>
  <c r="AJ106" i="23"/>
  <c r="AJ104" i="23"/>
  <c r="AJ102" i="23"/>
  <c r="AJ98" i="23"/>
  <c r="AJ94" i="23"/>
  <c r="AJ89" i="23"/>
  <c r="AJ86" i="23"/>
  <c r="AJ82" i="23"/>
  <c r="AJ79" i="23"/>
  <c r="AJ77" i="23"/>
  <c r="AJ74" i="23"/>
  <c r="AJ71" i="23"/>
  <c r="AJ69" i="23"/>
  <c r="AJ63" i="23"/>
  <c r="AJ59" i="23"/>
  <c r="AJ56" i="23"/>
  <c r="AJ54" i="23"/>
  <c r="AJ51" i="23"/>
  <c r="AJ49" i="23"/>
  <c r="AJ46" i="23"/>
  <c r="AL46" i="23" s="1"/>
  <c r="AJ44" i="23"/>
  <c r="AL44" i="23" s="1"/>
  <c r="AN44" i="23" s="1"/>
  <c r="AJ42" i="23"/>
  <c r="AL42" i="23" s="1"/>
  <c r="AN42" i="23" s="1"/>
  <c r="AJ40" i="23"/>
  <c r="AL40" i="23" s="1"/>
  <c r="AN40" i="23" s="1"/>
  <c r="AJ36" i="23"/>
  <c r="D36" i="26" s="1"/>
  <c r="AJ34" i="23"/>
  <c r="AL34" i="23" s="1"/>
  <c r="AN34" i="23" s="1"/>
  <c r="AJ29" i="23"/>
  <c r="AL29" i="23" s="1"/>
  <c r="AN29" i="23" s="1"/>
  <c r="AJ27" i="23"/>
  <c r="AL27" i="23" s="1"/>
  <c r="AN27" i="23" s="1"/>
  <c r="AN120" i="23"/>
  <c r="AL110" i="23"/>
  <c r="AL90" i="23"/>
  <c r="AL72" i="23"/>
  <c r="AN70" i="23"/>
  <c r="AO70" i="23" s="1"/>
  <c r="AN62" i="23"/>
  <c r="AN60" i="23"/>
  <c r="AL58" i="23"/>
  <c r="AL48" i="23"/>
  <c r="AN48" i="23" s="1"/>
  <c r="AL30" i="23"/>
  <c r="AN30" i="23" s="1"/>
  <c r="AL25" i="23"/>
  <c r="AN25" i="23" s="1"/>
  <c r="AL24" i="23"/>
  <c r="AN24" i="23" s="1"/>
  <c r="AL23" i="23"/>
  <c r="AN23" i="23" s="1"/>
  <c r="AL22" i="23"/>
  <c r="AN22" i="23" s="1"/>
  <c r="AL21" i="23"/>
  <c r="AN21" i="23" s="1"/>
  <c r="AL20" i="23"/>
  <c r="AN20" i="23" s="1"/>
  <c r="AL19" i="23"/>
  <c r="AN19" i="23" s="1"/>
  <c r="AL18" i="23"/>
  <c r="AN18" i="23" s="1"/>
  <c r="AL17" i="23"/>
  <c r="AN17" i="23" s="1"/>
  <c r="AL16" i="23"/>
  <c r="AN16" i="23" s="1"/>
  <c r="AL15" i="23"/>
  <c r="AN15" i="23" s="1"/>
  <c r="AL14" i="23"/>
  <c r="AN14" i="23" s="1"/>
  <c r="AL13" i="23"/>
  <c r="AN13" i="23" s="1"/>
  <c r="AL12" i="23"/>
  <c r="AN12" i="23" s="1"/>
  <c r="AL11" i="23"/>
  <c r="AN11" i="23" s="1"/>
  <c r="AL10" i="23"/>
  <c r="AN10" i="23" s="1"/>
  <c r="AL9" i="23"/>
  <c r="AN9" i="23" s="1"/>
  <c r="AL8" i="23"/>
  <c r="AN8" i="23" s="1"/>
  <c r="AL7" i="23"/>
  <c r="AN7" i="23" s="1"/>
  <c r="AL6" i="23"/>
  <c r="AN6" i="23" s="1"/>
  <c r="AL5" i="23"/>
  <c r="AN5" i="23" s="1"/>
  <c r="AL4" i="23"/>
  <c r="AN4" i="23" s="1"/>
  <c r="AL155" i="28"/>
  <c r="AN155" i="28" s="1"/>
  <c r="AO155" i="28" s="1"/>
  <c r="AL153" i="28"/>
  <c r="AL151" i="28"/>
  <c r="AN151" i="28" s="1"/>
  <c r="AO151" i="28" s="1"/>
  <c r="AL149" i="28"/>
  <c r="AL147" i="28"/>
  <c r="AN147" i="28" s="1"/>
  <c r="AO147" i="28" s="1"/>
  <c r="AL143" i="28"/>
  <c r="AL139" i="28"/>
  <c r="AN139" i="28" s="1"/>
  <c r="AO139" i="28" s="1"/>
  <c r="AL137" i="28"/>
  <c r="AL135" i="28"/>
  <c r="AN135" i="28" s="1"/>
  <c r="AO135" i="28" s="1"/>
  <c r="AL133" i="28"/>
  <c r="AL131" i="28"/>
  <c r="AN131" i="28" s="1"/>
  <c r="AO131" i="28" s="1"/>
  <c r="AL129" i="28"/>
  <c r="AL127" i="28"/>
  <c r="AN127" i="28" s="1"/>
  <c r="AO127" i="28" s="1"/>
  <c r="AL125" i="28"/>
  <c r="AL123" i="28"/>
  <c r="AN123" i="28" s="1"/>
  <c r="AO123" i="28" s="1"/>
  <c r="AL121" i="28"/>
  <c r="AL119" i="28"/>
  <c r="AN119" i="28" s="1"/>
  <c r="AO119" i="28" s="1"/>
  <c r="AL117" i="28"/>
  <c r="AL115" i="28"/>
  <c r="AN115" i="28" s="1"/>
  <c r="AO115" i="28" s="1"/>
  <c r="AL113" i="28"/>
  <c r="AL111" i="28"/>
  <c r="AN111" i="28" s="1"/>
  <c r="AO111" i="28" s="1"/>
  <c r="AL109" i="28"/>
  <c r="AL107" i="28"/>
  <c r="AN107" i="28" s="1"/>
  <c r="AO107" i="28" s="1"/>
  <c r="AL105" i="28"/>
  <c r="AL103" i="28"/>
  <c r="AN103" i="28" s="1"/>
  <c r="AO103" i="28" s="1"/>
  <c r="AL101" i="28"/>
  <c r="AL99" i="28"/>
  <c r="AN99" i="28" s="1"/>
  <c r="AO99" i="28" s="1"/>
  <c r="AL97" i="28"/>
  <c r="AL95" i="28"/>
  <c r="AN95" i="28" s="1"/>
  <c r="AO95" i="28" s="1"/>
  <c r="AL93" i="28"/>
  <c r="AL91" i="28"/>
  <c r="AN91" i="28" s="1"/>
  <c r="AO91" i="28" s="1"/>
  <c r="AL89" i="28"/>
  <c r="AL87" i="28"/>
  <c r="AN87" i="28" s="1"/>
  <c r="AO87" i="28" s="1"/>
  <c r="AL85" i="28"/>
  <c r="AL83" i="28"/>
  <c r="AN83" i="28" s="1"/>
  <c r="AO83" i="28" s="1"/>
  <c r="AL81" i="28"/>
  <c r="AL79" i="28"/>
  <c r="AN79" i="28" s="1"/>
  <c r="AO79" i="28" s="1"/>
  <c r="AL77" i="28"/>
  <c r="AL75" i="28"/>
  <c r="AN75" i="28" s="1"/>
  <c r="AO75" i="28" s="1"/>
  <c r="AL73" i="28"/>
  <c r="AL71" i="28"/>
  <c r="AN71" i="28" s="1"/>
  <c r="AO71" i="28" s="1"/>
  <c r="AL69" i="28"/>
  <c r="AL67" i="28"/>
  <c r="AN67" i="28" s="1"/>
  <c r="AO67" i="28" s="1"/>
  <c r="AL65" i="28"/>
  <c r="AL63" i="28"/>
  <c r="AN63" i="28" s="1"/>
  <c r="AO63" i="28" s="1"/>
  <c r="AL61" i="28"/>
  <c r="AL59" i="28"/>
  <c r="AN59" i="28" s="1"/>
  <c r="AO59" i="28" s="1"/>
  <c r="AL57" i="28"/>
  <c r="AL55" i="28"/>
  <c r="AN55" i="28" s="1"/>
  <c r="AO55" i="28" s="1"/>
  <c r="AL53" i="28"/>
  <c r="AL51" i="28"/>
  <c r="AN51" i="28" s="1"/>
  <c r="AO51" i="28" s="1"/>
  <c r="AL49" i="28"/>
  <c r="AL47" i="28"/>
  <c r="AN47" i="28" s="1"/>
  <c r="AO47" i="28" s="1"/>
  <c r="AL155" i="22"/>
  <c r="AN155" i="22" s="1"/>
  <c r="AO155" i="22" s="1"/>
  <c r="AL153" i="22"/>
  <c r="AN153" i="22" s="1"/>
  <c r="AO153" i="22" s="1"/>
  <c r="AL151" i="22"/>
  <c r="AN151" i="22" s="1"/>
  <c r="AO151" i="22" s="1"/>
  <c r="AL149" i="22"/>
  <c r="AN149" i="22" s="1"/>
  <c r="AO149" i="22" s="1"/>
  <c r="AL147" i="22"/>
  <c r="AN147" i="22" s="1"/>
  <c r="AO147" i="22" s="1"/>
  <c r="AL143" i="22"/>
  <c r="AN143" i="22" s="1"/>
  <c r="AO143" i="22" s="1"/>
  <c r="AL139" i="22"/>
  <c r="AN139" i="22" s="1"/>
  <c r="AO139" i="22" s="1"/>
  <c r="AL135" i="22"/>
  <c r="AL133" i="22"/>
  <c r="AN133" i="22" s="1"/>
  <c r="AO133" i="22" s="1"/>
  <c r="AL131" i="22"/>
  <c r="AN131" i="22" s="1"/>
  <c r="AO131" i="22" s="1"/>
  <c r="AL129" i="22"/>
  <c r="AN129" i="22" s="1"/>
  <c r="AO129" i="22" s="1"/>
  <c r="AL127" i="22"/>
  <c r="AN127" i="22" s="1"/>
  <c r="AO127" i="22" s="1"/>
  <c r="AL125" i="22"/>
  <c r="AN125" i="22" s="1"/>
  <c r="AO125" i="22" s="1"/>
  <c r="AL123" i="22"/>
  <c r="AN123" i="22" s="1"/>
  <c r="AO123" i="22" s="1"/>
  <c r="AL121" i="22"/>
  <c r="AN121" i="22" s="1"/>
  <c r="AO121" i="22" s="1"/>
  <c r="AL119" i="22"/>
  <c r="AN119" i="22" s="1"/>
  <c r="AO119" i="22" s="1"/>
  <c r="AL117" i="22"/>
  <c r="AN117" i="22" s="1"/>
  <c r="AO117" i="22" s="1"/>
  <c r="AL115" i="22"/>
  <c r="AN115" i="22" s="1"/>
  <c r="AO115" i="22" s="1"/>
  <c r="AL113" i="22"/>
  <c r="AN113" i="22" s="1"/>
  <c r="AO113" i="22" s="1"/>
  <c r="AL111" i="22"/>
  <c r="AN111" i="22" s="1"/>
  <c r="AO111" i="22" s="1"/>
  <c r="AL109" i="22"/>
  <c r="AN109" i="22" s="1"/>
  <c r="AO109" i="22" s="1"/>
  <c r="AL107" i="22"/>
  <c r="AN107" i="22" s="1"/>
  <c r="AO107" i="22" s="1"/>
  <c r="AL105" i="22"/>
  <c r="AN105" i="22" s="1"/>
  <c r="AO105" i="22" s="1"/>
  <c r="AL103" i="22"/>
  <c r="AN103" i="22" s="1"/>
  <c r="AO103" i="22" s="1"/>
  <c r="AL101" i="22"/>
  <c r="AN101" i="22" s="1"/>
  <c r="AO101" i="22" s="1"/>
  <c r="AL99" i="22"/>
  <c r="AN99" i="22" s="1"/>
  <c r="AO99" i="22" s="1"/>
  <c r="AL97" i="22"/>
  <c r="AN97" i="22" s="1"/>
  <c r="AO97" i="22" s="1"/>
  <c r="AL95" i="22"/>
  <c r="AN95" i="22" s="1"/>
  <c r="AO95" i="22" s="1"/>
  <c r="AL93" i="22"/>
  <c r="AN93" i="22" s="1"/>
  <c r="AO93" i="22" s="1"/>
  <c r="AL91" i="22"/>
  <c r="AN91" i="22" s="1"/>
  <c r="AO91" i="22" s="1"/>
  <c r="AL89" i="22"/>
  <c r="AN89" i="22" s="1"/>
  <c r="AO89" i="22" s="1"/>
  <c r="AL87" i="22"/>
  <c r="AN87" i="22" s="1"/>
  <c r="AO87" i="22" s="1"/>
  <c r="AL85" i="22"/>
  <c r="AN85" i="22" s="1"/>
  <c r="AO85" i="22" s="1"/>
  <c r="AL83" i="22"/>
  <c r="AN83" i="22" s="1"/>
  <c r="AO83" i="22" s="1"/>
  <c r="AL81" i="22"/>
  <c r="AN81" i="22" s="1"/>
  <c r="AO81" i="22" s="1"/>
  <c r="AL79" i="22"/>
  <c r="AN79" i="22" s="1"/>
  <c r="AO79" i="22" s="1"/>
  <c r="AL77" i="22"/>
  <c r="AN77" i="22" s="1"/>
  <c r="AO77" i="22" s="1"/>
  <c r="AL75" i="22"/>
  <c r="AN75" i="22" s="1"/>
  <c r="AO75" i="22" s="1"/>
  <c r="AL73" i="22"/>
  <c r="AN73" i="22" s="1"/>
  <c r="AO73" i="22" s="1"/>
  <c r="AL71" i="22"/>
  <c r="AN71" i="22" s="1"/>
  <c r="AO71" i="22" s="1"/>
  <c r="AL69" i="22"/>
  <c r="AN69" i="22" s="1"/>
  <c r="AO69" i="22" s="1"/>
  <c r="AL67" i="22"/>
  <c r="AN67" i="22" s="1"/>
  <c r="AO67" i="22" s="1"/>
  <c r="AL65" i="22"/>
  <c r="AN65" i="22" s="1"/>
  <c r="AO65" i="22" s="1"/>
  <c r="AL63" i="22"/>
  <c r="AN63" i="22" s="1"/>
  <c r="AO63" i="22" s="1"/>
  <c r="AL61" i="22"/>
  <c r="AN61" i="22" s="1"/>
  <c r="AO61" i="22" s="1"/>
  <c r="AL57" i="22"/>
  <c r="AN57" i="22" s="1"/>
  <c r="AO57" i="22" s="1"/>
  <c r="AL55" i="22"/>
  <c r="AN55" i="22" s="1"/>
  <c r="AO55" i="22" s="1"/>
  <c r="AL53" i="22"/>
  <c r="AN53" i="22" s="1"/>
  <c r="AO53" i="22" s="1"/>
  <c r="AL51" i="22"/>
  <c r="AN51" i="22" s="1"/>
  <c r="AO51" i="22" s="1"/>
  <c r="AL49" i="22"/>
  <c r="AN49" i="22" s="1"/>
  <c r="AO49" i="22" s="1"/>
  <c r="AL47" i="22"/>
  <c r="AN47" i="22" s="1"/>
  <c r="AO47" i="22" s="1"/>
  <c r="AL155" i="24"/>
  <c r="AN155" i="24" s="1"/>
  <c r="AO155" i="24" s="1"/>
  <c r="AL153" i="24"/>
  <c r="AL151" i="24"/>
  <c r="AN151" i="24" s="1"/>
  <c r="AO151" i="24" s="1"/>
  <c r="AL149" i="24"/>
  <c r="AL147" i="24"/>
  <c r="AN147" i="24" s="1"/>
  <c r="AO147" i="24" s="1"/>
  <c r="AL143" i="24"/>
  <c r="AL139" i="24"/>
  <c r="AN139" i="24" s="1"/>
  <c r="AO139" i="24" s="1"/>
  <c r="AL91" i="24"/>
  <c r="AL89" i="24"/>
  <c r="AN89" i="24" s="1"/>
  <c r="AO89" i="24" s="1"/>
  <c r="AL87" i="24"/>
  <c r="AL85" i="24"/>
  <c r="AN85" i="24" s="1"/>
  <c r="AO85" i="24" s="1"/>
  <c r="AL83" i="24"/>
  <c r="AL81" i="24"/>
  <c r="AN81" i="24" s="1"/>
  <c r="AO81" i="24" s="1"/>
  <c r="AL79" i="24"/>
  <c r="AL77" i="24"/>
  <c r="AN77" i="24" s="1"/>
  <c r="AO77" i="24" s="1"/>
  <c r="AL75" i="24"/>
  <c r="AL73" i="24"/>
  <c r="AN73" i="24" s="1"/>
  <c r="AO73" i="24" s="1"/>
  <c r="AJ155" i="23"/>
  <c r="AJ153" i="23"/>
  <c r="AJ151" i="23"/>
  <c r="AJ149" i="23"/>
  <c r="AJ147" i="23"/>
  <c r="AJ143" i="23"/>
  <c r="AJ139" i="23"/>
  <c r="AJ137" i="23"/>
  <c r="AJ133" i="23"/>
  <c r="AJ123" i="23"/>
  <c r="D120" i="26"/>
  <c r="AJ117" i="23"/>
  <c r="D110" i="26"/>
  <c r="AJ107" i="23"/>
  <c r="AJ105" i="23"/>
  <c r="AJ103" i="23"/>
  <c r="D90" i="26"/>
  <c r="AJ87" i="23"/>
  <c r="AJ83" i="23"/>
  <c r="D80" i="26"/>
  <c r="F80" i="26" s="1"/>
  <c r="H80" i="26" s="1"/>
  <c r="I80" i="26" s="1"/>
  <c r="D76" i="26"/>
  <c r="D70" i="26"/>
  <c r="D66" i="26"/>
  <c r="D60" i="26"/>
  <c r="AJ55" i="23"/>
  <c r="AJ45" i="23"/>
  <c r="AL45" i="23" s="1"/>
  <c r="AN45" i="23" s="1"/>
  <c r="AJ43" i="23"/>
  <c r="AJ41" i="23"/>
  <c r="AL41" i="23" s="1"/>
  <c r="AN41" i="23" s="1"/>
  <c r="AJ39" i="23"/>
  <c r="AJ35" i="23"/>
  <c r="D22" i="26"/>
  <c r="D20" i="26"/>
  <c r="D18" i="26"/>
  <c r="D16" i="26"/>
  <c r="D14" i="26"/>
  <c r="D12" i="26"/>
  <c r="D10" i="26"/>
  <c r="D8" i="26"/>
  <c r="D6" i="26"/>
  <c r="D4" i="26"/>
  <c r="AO120" i="23"/>
  <c r="AO60" i="23"/>
  <c r="AO22" i="23"/>
  <c r="AO20" i="23"/>
  <c r="AO18" i="23"/>
  <c r="AO16" i="23"/>
  <c r="AO14" i="23"/>
  <c r="AO12" i="23"/>
  <c r="AO10" i="23"/>
  <c r="AO8" i="23"/>
  <c r="AO6" i="23"/>
  <c r="AO4" i="23"/>
  <c r="AL45" i="29"/>
  <c r="AN45" i="29" s="1"/>
  <c r="AL154" i="28"/>
  <c r="AL152" i="28"/>
  <c r="AN152" i="28" s="1"/>
  <c r="AO152" i="28" s="1"/>
  <c r="AL150" i="28"/>
  <c r="AL148" i="28"/>
  <c r="AN148" i="28" s="1"/>
  <c r="AO148" i="28" s="1"/>
  <c r="AL144" i="28"/>
  <c r="AL140" i="28"/>
  <c r="AN140" i="28" s="1"/>
  <c r="AO140" i="28" s="1"/>
  <c r="AL138" i="28"/>
  <c r="AL136" i="28"/>
  <c r="AN136" i="28" s="1"/>
  <c r="AO136" i="28" s="1"/>
  <c r="AL134" i="28"/>
  <c r="AL132" i="28"/>
  <c r="AN132" i="28" s="1"/>
  <c r="AO132" i="28" s="1"/>
  <c r="AL130" i="28"/>
  <c r="AL128" i="28"/>
  <c r="AN128" i="28" s="1"/>
  <c r="AO128" i="28" s="1"/>
  <c r="AL126" i="28"/>
  <c r="AL124" i="28"/>
  <c r="AN124" i="28" s="1"/>
  <c r="AO124" i="28" s="1"/>
  <c r="AL122" i="28"/>
  <c r="AL120" i="28"/>
  <c r="AN120" i="28" s="1"/>
  <c r="AO120" i="28" s="1"/>
  <c r="AL118" i="28"/>
  <c r="AL116" i="28"/>
  <c r="AN116" i="28" s="1"/>
  <c r="AO116" i="28" s="1"/>
  <c r="AL114" i="28"/>
  <c r="AL112" i="28"/>
  <c r="AN112" i="28" s="1"/>
  <c r="AO112" i="28" s="1"/>
  <c r="AL110" i="28"/>
  <c r="AL108" i="28"/>
  <c r="AN108" i="28" s="1"/>
  <c r="AO108" i="28" s="1"/>
  <c r="AL106" i="28"/>
  <c r="AL104" i="28"/>
  <c r="AN104" i="28" s="1"/>
  <c r="AO104" i="28" s="1"/>
  <c r="AL102" i="28"/>
  <c r="AL100" i="28"/>
  <c r="AN100" i="28" s="1"/>
  <c r="AO100" i="28" s="1"/>
  <c r="AL98" i="28"/>
  <c r="AL96" i="28"/>
  <c r="AN96" i="28" s="1"/>
  <c r="AO96" i="28" s="1"/>
  <c r="AL94" i="28"/>
  <c r="AL92" i="28"/>
  <c r="AN92" i="28" s="1"/>
  <c r="AO92" i="28" s="1"/>
  <c r="AL90" i="28"/>
  <c r="AL88" i="28"/>
  <c r="AN88" i="28" s="1"/>
  <c r="AO88" i="28" s="1"/>
  <c r="AL86" i="28"/>
  <c r="AL84" i="28"/>
  <c r="AN84" i="28" s="1"/>
  <c r="AO84" i="28" s="1"/>
  <c r="AL82" i="28"/>
  <c r="AL80" i="28"/>
  <c r="AN80" i="28" s="1"/>
  <c r="AO80" i="28" s="1"/>
  <c r="AL78" i="28"/>
  <c r="AL76" i="28"/>
  <c r="AN76" i="28" s="1"/>
  <c r="AO76" i="28" s="1"/>
  <c r="AL74" i="28"/>
  <c r="AL72" i="28"/>
  <c r="AN72" i="28" s="1"/>
  <c r="AO72" i="28" s="1"/>
  <c r="AL70" i="28"/>
  <c r="AL68" i="28"/>
  <c r="AN68" i="28" s="1"/>
  <c r="AO68" i="28" s="1"/>
  <c r="AL66" i="28"/>
  <c r="AL64" i="28"/>
  <c r="AN64" i="28" s="1"/>
  <c r="AO64" i="28" s="1"/>
  <c r="AL62" i="28"/>
  <c r="AL60" i="28"/>
  <c r="AN60" i="28" s="1"/>
  <c r="AO60" i="28" s="1"/>
  <c r="AL58" i="28"/>
  <c r="AL56" i="28"/>
  <c r="AN56" i="28" s="1"/>
  <c r="AO56" i="28" s="1"/>
  <c r="AL54" i="28"/>
  <c r="AL52" i="28"/>
  <c r="AN52" i="28" s="1"/>
  <c r="AO52" i="28" s="1"/>
  <c r="AL50" i="28"/>
  <c r="AL48" i="28"/>
  <c r="AN48" i="28" s="1"/>
  <c r="AO48" i="28" s="1"/>
  <c r="AL154" i="22"/>
  <c r="AN154" i="22" s="1"/>
  <c r="AO154" i="22" s="1"/>
  <c r="AL152" i="22"/>
  <c r="AL150" i="22"/>
  <c r="AN150" i="22" s="1"/>
  <c r="AO150" i="22" s="1"/>
  <c r="AL148" i="22"/>
  <c r="AL144" i="22"/>
  <c r="AN144" i="22" s="1"/>
  <c r="AO144" i="22" s="1"/>
  <c r="AL140" i="22"/>
  <c r="AL138" i="22"/>
  <c r="AN138" i="22" s="1"/>
  <c r="AO138" i="22" s="1"/>
  <c r="AL136" i="22"/>
  <c r="AN136" i="22" s="1"/>
  <c r="AO136" i="22" s="1"/>
  <c r="AL134" i="22"/>
  <c r="AN134" i="22" s="1"/>
  <c r="AO134" i="22" s="1"/>
  <c r="AL130" i="22"/>
  <c r="AL128" i="22"/>
  <c r="AN128" i="22" s="1"/>
  <c r="AO128" i="22" s="1"/>
  <c r="AL126" i="22"/>
  <c r="AL124" i="22"/>
  <c r="AN124" i="22" s="1"/>
  <c r="AO124" i="22" s="1"/>
  <c r="AL122" i="22"/>
  <c r="AL120" i="22"/>
  <c r="AN120" i="22" s="1"/>
  <c r="AO120" i="22" s="1"/>
  <c r="AL118" i="22"/>
  <c r="AL116" i="22"/>
  <c r="AN116" i="22" s="1"/>
  <c r="AO116" i="22" s="1"/>
  <c r="AL114" i="22"/>
  <c r="AL112" i="22"/>
  <c r="AN112" i="22" s="1"/>
  <c r="AO112" i="22" s="1"/>
  <c r="AL110" i="22"/>
  <c r="AL108" i="22"/>
  <c r="AN108" i="22" s="1"/>
  <c r="AO108" i="22" s="1"/>
  <c r="AL106" i="22"/>
  <c r="AL104" i="22"/>
  <c r="AN104" i="22" s="1"/>
  <c r="AO104" i="22" s="1"/>
  <c r="AL102" i="22"/>
  <c r="AL100" i="22"/>
  <c r="AN100" i="22" s="1"/>
  <c r="AO100" i="22" s="1"/>
  <c r="AL98" i="22"/>
  <c r="AL96" i="22"/>
  <c r="AN96" i="22" s="1"/>
  <c r="AO96" i="22" s="1"/>
  <c r="AL94" i="22"/>
  <c r="AL92" i="22"/>
  <c r="AN92" i="22" s="1"/>
  <c r="AO92" i="22" s="1"/>
  <c r="AL90" i="22"/>
  <c r="AL88" i="22"/>
  <c r="AN88" i="22" s="1"/>
  <c r="AO88" i="22" s="1"/>
  <c r="AL86" i="22"/>
  <c r="AL84" i="22"/>
  <c r="AN84" i="22" s="1"/>
  <c r="AO84" i="22" s="1"/>
  <c r="AL82" i="22"/>
  <c r="AL80" i="22"/>
  <c r="AN80" i="22" s="1"/>
  <c r="AO80" i="22" s="1"/>
  <c r="AL78" i="22"/>
  <c r="AL76" i="22"/>
  <c r="AN76" i="22" s="1"/>
  <c r="AO76" i="22" s="1"/>
  <c r="AL74" i="22"/>
  <c r="AL72" i="22"/>
  <c r="AN72" i="22" s="1"/>
  <c r="AO72" i="22" s="1"/>
  <c r="AL70" i="22"/>
  <c r="AL68" i="22"/>
  <c r="AN68" i="22" s="1"/>
  <c r="AO68" i="22" s="1"/>
  <c r="AL66" i="22"/>
  <c r="AL64" i="22"/>
  <c r="AN64" i="22" s="1"/>
  <c r="AO64" i="22" s="1"/>
  <c r="AL62" i="22"/>
  <c r="AL60" i="22"/>
  <c r="AN60" i="22" s="1"/>
  <c r="AO60" i="22" s="1"/>
  <c r="AL56" i="22"/>
  <c r="AL54" i="22"/>
  <c r="AN54" i="22" s="1"/>
  <c r="AO54" i="22" s="1"/>
  <c r="AL52" i="22"/>
  <c r="AL50" i="22"/>
  <c r="AN50" i="22" s="1"/>
  <c r="AO50" i="22" s="1"/>
  <c r="AL48" i="22"/>
  <c r="AL136" i="24"/>
  <c r="AL132" i="24"/>
  <c r="AN132" i="24" s="1"/>
  <c r="AO132" i="24" s="1"/>
  <c r="AL130" i="24"/>
  <c r="AL128" i="24"/>
  <c r="AN128" i="24" s="1"/>
  <c r="AO128" i="24" s="1"/>
  <c r="AL126" i="24"/>
  <c r="AL124" i="24"/>
  <c r="AN124" i="24" s="1"/>
  <c r="AO124" i="24" s="1"/>
  <c r="AL122" i="24"/>
  <c r="AL120" i="24"/>
  <c r="AN120" i="24" s="1"/>
  <c r="AO120" i="24" s="1"/>
  <c r="AL118" i="24"/>
  <c r="AL116" i="24"/>
  <c r="AN116" i="24" s="1"/>
  <c r="AO116" i="24" s="1"/>
  <c r="AL114" i="24"/>
  <c r="AL112" i="24"/>
  <c r="AN112" i="24" s="1"/>
  <c r="AO112" i="24" s="1"/>
  <c r="AL110" i="24"/>
  <c r="AL108" i="24"/>
  <c r="AN108" i="24" s="1"/>
  <c r="AO108" i="24" s="1"/>
  <c r="AL106" i="24"/>
  <c r="AL104" i="24"/>
  <c r="AN104" i="24" s="1"/>
  <c r="AO104" i="24" s="1"/>
  <c r="AL102" i="24"/>
  <c r="AL100" i="24"/>
  <c r="AN100" i="24" s="1"/>
  <c r="AO100" i="24" s="1"/>
  <c r="AL98" i="24"/>
  <c r="AL96" i="24"/>
  <c r="AN96" i="24" s="1"/>
  <c r="AO96" i="24" s="1"/>
  <c r="AL94" i="24"/>
  <c r="AL42" i="29"/>
  <c r="AN42" i="29" s="1"/>
  <c r="AL41" i="29"/>
  <c r="AN41" i="29" s="1"/>
  <c r="AL40" i="29"/>
  <c r="AN40" i="29" s="1"/>
  <c r="AL39" i="29"/>
  <c r="AN39" i="29" s="1"/>
  <c r="AL35" i="29"/>
  <c r="AN35" i="29" s="1"/>
  <c r="AL34" i="29"/>
  <c r="AN34" i="29" s="1"/>
  <c r="AL31" i="29"/>
  <c r="AN31" i="29" s="1"/>
  <c r="AL30" i="29"/>
  <c r="AN30" i="29" s="1"/>
  <c r="AL29" i="29"/>
  <c r="AN29" i="29" s="1"/>
  <c r="AL28" i="29"/>
  <c r="AN28" i="29" s="1"/>
  <c r="AL27" i="29"/>
  <c r="AN27" i="29" s="1"/>
  <c r="AL26" i="29"/>
  <c r="AN26" i="29" s="1"/>
  <c r="AL25" i="29"/>
  <c r="AN25" i="29" s="1"/>
  <c r="AL22" i="29"/>
  <c r="AN22" i="29" s="1"/>
  <c r="AL21" i="29"/>
  <c r="AN21" i="29" s="1"/>
  <c r="AL20" i="29"/>
  <c r="AN20" i="29" s="1"/>
  <c r="AL19" i="29"/>
  <c r="AN19" i="29" s="1"/>
  <c r="AL18" i="29"/>
  <c r="AN18" i="29" s="1"/>
  <c r="AL17" i="29"/>
  <c r="AN17" i="29" s="1"/>
  <c r="AL16" i="29"/>
  <c r="AN16" i="29" s="1"/>
  <c r="AL15" i="29"/>
  <c r="AN15" i="29" s="1"/>
  <c r="AL14" i="29"/>
  <c r="AN14" i="29" s="1"/>
  <c r="AL13" i="29"/>
  <c r="AN13" i="29" s="1"/>
  <c r="AL12" i="29"/>
  <c r="AN12" i="29" s="1"/>
  <c r="AL11" i="29"/>
  <c r="AN11" i="29" s="1"/>
  <c r="AL10" i="29"/>
  <c r="AN10" i="29" s="1"/>
  <c r="AL9" i="29"/>
  <c r="AN9" i="29" s="1"/>
  <c r="AL8" i="29"/>
  <c r="AN8" i="29" s="1"/>
  <c r="AL7" i="29"/>
  <c r="AN7" i="29" s="1"/>
  <c r="AL6" i="29"/>
  <c r="AN6" i="29" s="1"/>
  <c r="AL5" i="29"/>
  <c r="AN5" i="29" s="1"/>
  <c r="AL4" i="29"/>
  <c r="AN4" i="29" s="1"/>
  <c r="AL46" i="28"/>
  <c r="AN46" i="28" s="1"/>
  <c r="AL45" i="28"/>
  <c r="AN45" i="28" s="1"/>
  <c r="AL44" i="28"/>
  <c r="AN44" i="28" s="1"/>
  <c r="AL43" i="28"/>
  <c r="AN43" i="28" s="1"/>
  <c r="AL42" i="28"/>
  <c r="AN42" i="28" s="1"/>
  <c r="AL41" i="28"/>
  <c r="AN41" i="28" s="1"/>
  <c r="AL40" i="28"/>
  <c r="AN40" i="28" s="1"/>
  <c r="AL39" i="28"/>
  <c r="AN39" i="28" s="1"/>
  <c r="AL38" i="28"/>
  <c r="AN38" i="28" s="1"/>
  <c r="AL37" i="28"/>
  <c r="AN37" i="28" s="1"/>
  <c r="AL36" i="28"/>
  <c r="AN36" i="28" s="1"/>
  <c r="AL35" i="28"/>
  <c r="AN35" i="28" s="1"/>
  <c r="AL34" i="28"/>
  <c r="AN34" i="28" s="1"/>
  <c r="AL33" i="28"/>
  <c r="AN33" i="28" s="1"/>
  <c r="AL32" i="28"/>
  <c r="AN32" i="28" s="1"/>
  <c r="AL31" i="28"/>
  <c r="AN31" i="28" s="1"/>
  <c r="AL30" i="28"/>
  <c r="AN30" i="28" s="1"/>
  <c r="AL29" i="28"/>
  <c r="AN29" i="28" s="1"/>
  <c r="AL28" i="28"/>
  <c r="AN28" i="28" s="1"/>
  <c r="AL27" i="28"/>
  <c r="AN27" i="28" s="1"/>
  <c r="AL26" i="28"/>
  <c r="AN26" i="28" s="1"/>
  <c r="AL25" i="28"/>
  <c r="AN25" i="28" s="1"/>
  <c r="AL24" i="28"/>
  <c r="AN24" i="28" s="1"/>
  <c r="AL23" i="28"/>
  <c r="AN23" i="28" s="1"/>
  <c r="AL22" i="28"/>
  <c r="AN22" i="28" s="1"/>
  <c r="AL21" i="28"/>
  <c r="AN21" i="28" s="1"/>
  <c r="AL20" i="28"/>
  <c r="AN20" i="28" s="1"/>
  <c r="AL19" i="28"/>
  <c r="AN19" i="28" s="1"/>
  <c r="AL18" i="28"/>
  <c r="AN18" i="28" s="1"/>
  <c r="AL17" i="28"/>
  <c r="AN17" i="28" s="1"/>
  <c r="AL16" i="28"/>
  <c r="AN16" i="28" s="1"/>
  <c r="AL15" i="28"/>
  <c r="AN15" i="28" s="1"/>
  <c r="AL14" i="28"/>
  <c r="AN14" i="28" s="1"/>
  <c r="AL13" i="28"/>
  <c r="AN13" i="28" s="1"/>
  <c r="AL12" i="28"/>
  <c r="AN12" i="28" s="1"/>
  <c r="AL11" i="28"/>
  <c r="AN11" i="28" s="1"/>
  <c r="AL10" i="28"/>
  <c r="AN10" i="28" s="1"/>
  <c r="AL9" i="28"/>
  <c r="AN9" i="28" s="1"/>
  <c r="AL8" i="28"/>
  <c r="AN8" i="28" s="1"/>
  <c r="AL7" i="28"/>
  <c r="AN7" i="28" s="1"/>
  <c r="AL6" i="28"/>
  <c r="AN6" i="28" s="1"/>
  <c r="AL5" i="28"/>
  <c r="AN5" i="28" s="1"/>
  <c r="AL4" i="28"/>
  <c r="AN4" i="28" s="1"/>
  <c r="AL137" i="24"/>
  <c r="AN137" i="24" s="1"/>
  <c r="AO137" i="24" s="1"/>
  <c r="AL133" i="24"/>
  <c r="AN133" i="24" s="1"/>
  <c r="AO133" i="24" s="1"/>
  <c r="AL131" i="24"/>
  <c r="AN131" i="24" s="1"/>
  <c r="AO131" i="24" s="1"/>
  <c r="AL129" i="24"/>
  <c r="AN129" i="24" s="1"/>
  <c r="AO129" i="24" s="1"/>
  <c r="AL127" i="24"/>
  <c r="AN127" i="24" s="1"/>
  <c r="AO127" i="24" s="1"/>
  <c r="AL125" i="24"/>
  <c r="AN125" i="24" s="1"/>
  <c r="AO125" i="24" s="1"/>
  <c r="AL123" i="24"/>
  <c r="AN123" i="24" s="1"/>
  <c r="AO123" i="24" s="1"/>
  <c r="AL121" i="24"/>
  <c r="AN121" i="24" s="1"/>
  <c r="AO121" i="24" s="1"/>
  <c r="AL119" i="24"/>
  <c r="AN119" i="24" s="1"/>
  <c r="AO119" i="24" s="1"/>
  <c r="AL117" i="24"/>
  <c r="AN117" i="24" s="1"/>
  <c r="AO117" i="24" s="1"/>
  <c r="AL115" i="24"/>
  <c r="AN115" i="24" s="1"/>
  <c r="AO115" i="24" s="1"/>
  <c r="AL113" i="24"/>
  <c r="AN113" i="24" s="1"/>
  <c r="AO113" i="24" s="1"/>
  <c r="AL111" i="24"/>
  <c r="AN111" i="24" s="1"/>
  <c r="AO111" i="24" s="1"/>
  <c r="AL109" i="24"/>
  <c r="AN109" i="24" s="1"/>
  <c r="AO109" i="24" s="1"/>
  <c r="AL107" i="24"/>
  <c r="AN107" i="24" s="1"/>
  <c r="AO107" i="24" s="1"/>
  <c r="AL105" i="24"/>
  <c r="AN105" i="24" s="1"/>
  <c r="AO105" i="24" s="1"/>
  <c r="AL103" i="24"/>
  <c r="AN103" i="24" s="1"/>
  <c r="AO103" i="24" s="1"/>
  <c r="AL101" i="24"/>
  <c r="AN101" i="24" s="1"/>
  <c r="AO101" i="24" s="1"/>
  <c r="AL99" i="24"/>
  <c r="AN99" i="24" s="1"/>
  <c r="AO99" i="24" s="1"/>
  <c r="AL97" i="24"/>
  <c r="AN97" i="24" s="1"/>
  <c r="AO97" i="24" s="1"/>
  <c r="AL95" i="24"/>
  <c r="AN95" i="24" s="1"/>
  <c r="AO95" i="24" s="1"/>
  <c r="AL71" i="24"/>
  <c r="AN71" i="24" s="1"/>
  <c r="AO71" i="24" s="1"/>
  <c r="AL69" i="24"/>
  <c r="AL67" i="24"/>
  <c r="AN67" i="24" s="1"/>
  <c r="AO67" i="24" s="1"/>
  <c r="AL65" i="24"/>
  <c r="AL63" i="24"/>
  <c r="AN63" i="24" s="1"/>
  <c r="AO63" i="24" s="1"/>
  <c r="AL61" i="24"/>
  <c r="AL59" i="24"/>
  <c r="AN59" i="24" s="1"/>
  <c r="AO59" i="24" s="1"/>
  <c r="AL57" i="24"/>
  <c r="AL55" i="24"/>
  <c r="AN55" i="24" s="1"/>
  <c r="AO55" i="24" s="1"/>
  <c r="AL53" i="24"/>
  <c r="AL49" i="24"/>
  <c r="AN49" i="24" s="1"/>
  <c r="AO49" i="24" s="1"/>
  <c r="AL47" i="24"/>
  <c r="AL46" i="22"/>
  <c r="AL45" i="22"/>
  <c r="AN45" i="22" s="1"/>
  <c r="AL44" i="22"/>
  <c r="AN44" i="22" s="1"/>
  <c r="AL43" i="22"/>
  <c r="AN43" i="22" s="1"/>
  <c r="AL42" i="22"/>
  <c r="AN42" i="22" s="1"/>
  <c r="AL41" i="22"/>
  <c r="AN41" i="22" s="1"/>
  <c r="AL40" i="22"/>
  <c r="AN40" i="22" s="1"/>
  <c r="AL39" i="22"/>
  <c r="AN39" i="22" s="1"/>
  <c r="AL38" i="22"/>
  <c r="AN38" i="22" s="1"/>
  <c r="AL37" i="22"/>
  <c r="AN37" i="22" s="1"/>
  <c r="AL36" i="22"/>
  <c r="AN36" i="22" s="1"/>
  <c r="AL35" i="22"/>
  <c r="AN35" i="22" s="1"/>
  <c r="AL34" i="22"/>
  <c r="AN34" i="22" s="1"/>
  <c r="AL33" i="22"/>
  <c r="AN33" i="22" s="1"/>
  <c r="AL32" i="22"/>
  <c r="AN32" i="22" s="1"/>
  <c r="AL31" i="22"/>
  <c r="AN31" i="22" s="1"/>
  <c r="AL30" i="22"/>
  <c r="AN30" i="22" s="1"/>
  <c r="AL29" i="22"/>
  <c r="AN29" i="22" s="1"/>
  <c r="AL28" i="22"/>
  <c r="AN28" i="22" s="1"/>
  <c r="AL27" i="22"/>
  <c r="AN27" i="22" s="1"/>
  <c r="AL26" i="22"/>
  <c r="AN26" i="22" s="1"/>
  <c r="AL25" i="22"/>
  <c r="AN25" i="22" s="1"/>
  <c r="AL24" i="22"/>
  <c r="AN24" i="22" s="1"/>
  <c r="AL23" i="22"/>
  <c r="AN23" i="22" s="1"/>
  <c r="AL22" i="22"/>
  <c r="AN22" i="22" s="1"/>
  <c r="AL21" i="22"/>
  <c r="AN21" i="22" s="1"/>
  <c r="AL20" i="22"/>
  <c r="AN20" i="22" s="1"/>
  <c r="AL19" i="22"/>
  <c r="AN19" i="22" s="1"/>
  <c r="AL18" i="22"/>
  <c r="AN18" i="22" s="1"/>
  <c r="AL17" i="22"/>
  <c r="AN17" i="22" s="1"/>
  <c r="AL16" i="22"/>
  <c r="AN16" i="22" s="1"/>
  <c r="AL15" i="22"/>
  <c r="AN15" i="22" s="1"/>
  <c r="AL14" i="22"/>
  <c r="AN14" i="22" s="1"/>
  <c r="AL13" i="22"/>
  <c r="AN13" i="22" s="1"/>
  <c r="AL12" i="22"/>
  <c r="AN12" i="22" s="1"/>
  <c r="AL11" i="22"/>
  <c r="AN11" i="22" s="1"/>
  <c r="AL10" i="22"/>
  <c r="AN10" i="22" s="1"/>
  <c r="AL9" i="22"/>
  <c r="AN9" i="22" s="1"/>
  <c r="AL8" i="22"/>
  <c r="AN8" i="22" s="1"/>
  <c r="AL7" i="22"/>
  <c r="AN7" i="22" s="1"/>
  <c r="AL6" i="22"/>
  <c r="AN6" i="22" s="1"/>
  <c r="AL5" i="22"/>
  <c r="AN5" i="22" s="1"/>
  <c r="AL4" i="22"/>
  <c r="AN4" i="22" s="1"/>
  <c r="AL154" i="24"/>
  <c r="AN154" i="24" s="1"/>
  <c r="AO154" i="24" s="1"/>
  <c r="AL152" i="24"/>
  <c r="AL150" i="24"/>
  <c r="AN150" i="24" s="1"/>
  <c r="AO150" i="24" s="1"/>
  <c r="AL148" i="24"/>
  <c r="AL144" i="24"/>
  <c r="AN144" i="24" s="1"/>
  <c r="AO144" i="24" s="1"/>
  <c r="AL140" i="24"/>
  <c r="AL92" i="24"/>
  <c r="AN92" i="24" s="1"/>
  <c r="AO92" i="24" s="1"/>
  <c r="AL90" i="24"/>
  <c r="AN90" i="24" s="1"/>
  <c r="AO90" i="24" s="1"/>
  <c r="AL88" i="24"/>
  <c r="AN88" i="24" s="1"/>
  <c r="AO88" i="24" s="1"/>
  <c r="AL86" i="24"/>
  <c r="AN86" i="24" s="1"/>
  <c r="AO86" i="24" s="1"/>
  <c r="AL84" i="24"/>
  <c r="AN84" i="24" s="1"/>
  <c r="AO84" i="24" s="1"/>
  <c r="AL82" i="24"/>
  <c r="AN82" i="24" s="1"/>
  <c r="AO82" i="24" s="1"/>
  <c r="AL80" i="24"/>
  <c r="AN80" i="24" s="1"/>
  <c r="AO80" i="24" s="1"/>
  <c r="AL78" i="24"/>
  <c r="AN78" i="24" s="1"/>
  <c r="AO78" i="24" s="1"/>
  <c r="AL76" i="24"/>
  <c r="AN76" i="24" s="1"/>
  <c r="AO76" i="24" s="1"/>
  <c r="AL74" i="24"/>
  <c r="AN74" i="24" s="1"/>
  <c r="AO74" i="24" s="1"/>
  <c r="AL72" i="24"/>
  <c r="AN72" i="24" s="1"/>
  <c r="AO72" i="24" s="1"/>
  <c r="AL70" i="24"/>
  <c r="AN70" i="24" s="1"/>
  <c r="AO70" i="24" s="1"/>
  <c r="AL68" i="24"/>
  <c r="AN68" i="24" s="1"/>
  <c r="AO68" i="24" s="1"/>
  <c r="AL66" i="24"/>
  <c r="AN66" i="24" s="1"/>
  <c r="AO66" i="24" s="1"/>
  <c r="AL64" i="24"/>
  <c r="AN64" i="24" s="1"/>
  <c r="AO64" i="24" s="1"/>
  <c r="AL62" i="24"/>
  <c r="AN62" i="24" s="1"/>
  <c r="AO62" i="24" s="1"/>
  <c r="AL60" i="24"/>
  <c r="AN60" i="24" s="1"/>
  <c r="AO60" i="24" s="1"/>
  <c r="AL58" i="24"/>
  <c r="AN58" i="24" s="1"/>
  <c r="AO58" i="24" s="1"/>
  <c r="AL56" i="24"/>
  <c r="AN56" i="24" s="1"/>
  <c r="AO56" i="24" s="1"/>
  <c r="AL54" i="24"/>
  <c r="AN54" i="24" s="1"/>
  <c r="AO54" i="24" s="1"/>
  <c r="AL52" i="24"/>
  <c r="AN52" i="24" s="1"/>
  <c r="AO52" i="24" s="1"/>
  <c r="AL50" i="24"/>
  <c r="AL48" i="24"/>
  <c r="AN48" i="24" s="1"/>
  <c r="AO48" i="24" s="1"/>
  <c r="AL155" i="30"/>
  <c r="AL153" i="30"/>
  <c r="AN153" i="30" s="1"/>
  <c r="AO153" i="30" s="1"/>
  <c r="AL151" i="30"/>
  <c r="AL149" i="30"/>
  <c r="AN149" i="30" s="1"/>
  <c r="AO149" i="30" s="1"/>
  <c r="AL147" i="30"/>
  <c r="AL143" i="30"/>
  <c r="AN143" i="30" s="1"/>
  <c r="AO143" i="30" s="1"/>
  <c r="AL139" i="30"/>
  <c r="AL137" i="30"/>
  <c r="AN137" i="30" s="1"/>
  <c r="AO137" i="30" s="1"/>
  <c r="AL135" i="30"/>
  <c r="AL133" i="30"/>
  <c r="AN133" i="30" s="1"/>
  <c r="AO133" i="30" s="1"/>
  <c r="AL131" i="30"/>
  <c r="AL129" i="30"/>
  <c r="AN129" i="30" s="1"/>
  <c r="AO129" i="30" s="1"/>
  <c r="AL127" i="30"/>
  <c r="AL125" i="30"/>
  <c r="AN125" i="30" s="1"/>
  <c r="AO125" i="30" s="1"/>
  <c r="AL123" i="30"/>
  <c r="AL121" i="30"/>
  <c r="AN121" i="30" s="1"/>
  <c r="AO121" i="30" s="1"/>
  <c r="AL119" i="30"/>
  <c r="AL117" i="30"/>
  <c r="AN117" i="30" s="1"/>
  <c r="AO117" i="30" s="1"/>
  <c r="AL115" i="30"/>
  <c r="AL113" i="30"/>
  <c r="AN113" i="30" s="1"/>
  <c r="AO113" i="30" s="1"/>
  <c r="AL111" i="30"/>
  <c r="AL109" i="30"/>
  <c r="AN109" i="30" s="1"/>
  <c r="AO109" i="30" s="1"/>
  <c r="AL107" i="30"/>
  <c r="AL105" i="30"/>
  <c r="AN105" i="30" s="1"/>
  <c r="AO105" i="30" s="1"/>
  <c r="AL103" i="30"/>
  <c r="AL101" i="30"/>
  <c r="AN101" i="30" s="1"/>
  <c r="AO101" i="30" s="1"/>
  <c r="AL99" i="30"/>
  <c r="AL97" i="30"/>
  <c r="AN97" i="30" s="1"/>
  <c r="AO97" i="30" s="1"/>
  <c r="AL95" i="30"/>
  <c r="AL93" i="30"/>
  <c r="AN93" i="30" s="1"/>
  <c r="AO93" i="30" s="1"/>
  <c r="AL91" i="30"/>
  <c r="AL89" i="30"/>
  <c r="AN89" i="30" s="1"/>
  <c r="AO89" i="30" s="1"/>
  <c r="AL87" i="30"/>
  <c r="AL85" i="30"/>
  <c r="AN85" i="30" s="1"/>
  <c r="AO85" i="30" s="1"/>
  <c r="AL83" i="30"/>
  <c r="AL81" i="30"/>
  <c r="AN81" i="30" s="1"/>
  <c r="AO81" i="30" s="1"/>
  <c r="AL79" i="30"/>
  <c r="AL77" i="30"/>
  <c r="AN77" i="30" s="1"/>
  <c r="AO77" i="30" s="1"/>
  <c r="AL75" i="30"/>
  <c r="AL73" i="30"/>
  <c r="AN73" i="30" s="1"/>
  <c r="AO73" i="30" s="1"/>
  <c r="AL71" i="30"/>
  <c r="AL69" i="30"/>
  <c r="AN69" i="30" s="1"/>
  <c r="AO69" i="30" s="1"/>
  <c r="AL67" i="30"/>
  <c r="AL65" i="30"/>
  <c r="AN65" i="30" s="1"/>
  <c r="AO65" i="30" s="1"/>
  <c r="AL63" i="30"/>
  <c r="AL61" i="30"/>
  <c r="AN61" i="30" s="1"/>
  <c r="AO61" i="30" s="1"/>
  <c r="AL59" i="30"/>
  <c r="AL57" i="30"/>
  <c r="AN57" i="30" s="1"/>
  <c r="AO57" i="30" s="1"/>
  <c r="AL55" i="30"/>
  <c r="AL53" i="30"/>
  <c r="AN53" i="30" s="1"/>
  <c r="AO53" i="30" s="1"/>
  <c r="AL51" i="30"/>
  <c r="AL49" i="30"/>
  <c r="AN49" i="30" s="1"/>
  <c r="AO49" i="30" s="1"/>
  <c r="AL47" i="30"/>
  <c r="AL46" i="24"/>
  <c r="AL45" i="24"/>
  <c r="AN45" i="24" s="1"/>
  <c r="AL44" i="24"/>
  <c r="AN44" i="24" s="1"/>
  <c r="AL43" i="24"/>
  <c r="AN43" i="24" s="1"/>
  <c r="AL42" i="24"/>
  <c r="AL41" i="24"/>
  <c r="AN41" i="24" s="1"/>
  <c r="AL40" i="24"/>
  <c r="AN40" i="24" s="1"/>
  <c r="AL39" i="24"/>
  <c r="AN39" i="24" s="1"/>
  <c r="AL38" i="24"/>
  <c r="AN38" i="24" s="1"/>
  <c r="AL37" i="24"/>
  <c r="AN37" i="24" s="1"/>
  <c r="AL36" i="24"/>
  <c r="AN36" i="24" s="1"/>
  <c r="AL35" i="24"/>
  <c r="AN35" i="24" s="1"/>
  <c r="AL34" i="24"/>
  <c r="AL33" i="24"/>
  <c r="AN33" i="24" s="1"/>
  <c r="AL32" i="24"/>
  <c r="AN32" i="24" s="1"/>
  <c r="AL31" i="24"/>
  <c r="AN31" i="24" s="1"/>
  <c r="AL29" i="24"/>
  <c r="AN29" i="24" s="1"/>
  <c r="AL28" i="24"/>
  <c r="AN28" i="24" s="1"/>
  <c r="AL27" i="24"/>
  <c r="AN27" i="24" s="1"/>
  <c r="AL26" i="24"/>
  <c r="AN26" i="24" s="1"/>
  <c r="AL25" i="24"/>
  <c r="AN25" i="24" s="1"/>
  <c r="AL24" i="24"/>
  <c r="AN24" i="24" s="1"/>
  <c r="AL23" i="24"/>
  <c r="AN23" i="24" s="1"/>
  <c r="AL22" i="24"/>
  <c r="AN22" i="24" s="1"/>
  <c r="AL21" i="24"/>
  <c r="AN21" i="24" s="1"/>
  <c r="AL20" i="24"/>
  <c r="AN20" i="24" s="1"/>
  <c r="AL19" i="24"/>
  <c r="AN19" i="24" s="1"/>
  <c r="AL18" i="24"/>
  <c r="AN18" i="24" s="1"/>
  <c r="AL17" i="24"/>
  <c r="AN17" i="24" s="1"/>
  <c r="AL16" i="24"/>
  <c r="AN16" i="24" s="1"/>
  <c r="AL15" i="24"/>
  <c r="AN15" i="24" s="1"/>
  <c r="AL14" i="24"/>
  <c r="AN14" i="24" s="1"/>
  <c r="AL13" i="24"/>
  <c r="AN13" i="24" s="1"/>
  <c r="AL12" i="24"/>
  <c r="AN12" i="24" s="1"/>
  <c r="AL11" i="24"/>
  <c r="AN11" i="24" s="1"/>
  <c r="AL10" i="24"/>
  <c r="AN10" i="24" s="1"/>
  <c r="AL9" i="24"/>
  <c r="AN9" i="24" s="1"/>
  <c r="AL8" i="24"/>
  <c r="AN8" i="24" s="1"/>
  <c r="AL7" i="24"/>
  <c r="AN7" i="24" s="1"/>
  <c r="AL6" i="24"/>
  <c r="AN6" i="24" s="1"/>
  <c r="AL5" i="24"/>
  <c r="AN5" i="24" s="1"/>
  <c r="AL4" i="24"/>
  <c r="AN4" i="24" s="1"/>
  <c r="AL154" i="30"/>
  <c r="AL152" i="30"/>
  <c r="AN152" i="30" s="1"/>
  <c r="AO152" i="30" s="1"/>
  <c r="AL150" i="30"/>
  <c r="AL148" i="30"/>
  <c r="AN148" i="30" s="1"/>
  <c r="AO148" i="30" s="1"/>
  <c r="AL144" i="30"/>
  <c r="AL140" i="30"/>
  <c r="AN140" i="30" s="1"/>
  <c r="AO140" i="30" s="1"/>
  <c r="AL138" i="30"/>
  <c r="AL136" i="30"/>
  <c r="AN136" i="30" s="1"/>
  <c r="AO136" i="30" s="1"/>
  <c r="AL134" i="30"/>
  <c r="AL132" i="30"/>
  <c r="AN132" i="30" s="1"/>
  <c r="AO132" i="30" s="1"/>
  <c r="AL130" i="30"/>
  <c r="AL128" i="30"/>
  <c r="AN128" i="30" s="1"/>
  <c r="AO128" i="30" s="1"/>
  <c r="AL126" i="30"/>
  <c r="AL124" i="30"/>
  <c r="AN124" i="30" s="1"/>
  <c r="AO124" i="30" s="1"/>
  <c r="AL122" i="30"/>
  <c r="AL120" i="30"/>
  <c r="AN120" i="30" s="1"/>
  <c r="AO120" i="30" s="1"/>
  <c r="AL118" i="30"/>
  <c r="AL116" i="30"/>
  <c r="AN116" i="30" s="1"/>
  <c r="AO116" i="30" s="1"/>
  <c r="AL114" i="30"/>
  <c r="AL112" i="30"/>
  <c r="AN112" i="30" s="1"/>
  <c r="AO112" i="30" s="1"/>
  <c r="AL110" i="30"/>
  <c r="AL108" i="30"/>
  <c r="AN108" i="30" s="1"/>
  <c r="AO108" i="30" s="1"/>
  <c r="AL106" i="30"/>
  <c r="AL104" i="30"/>
  <c r="AN104" i="30" s="1"/>
  <c r="AO104" i="30" s="1"/>
  <c r="AL102" i="30"/>
  <c r="AL100" i="30"/>
  <c r="AN100" i="30" s="1"/>
  <c r="AO100" i="30" s="1"/>
  <c r="AL98" i="30"/>
  <c r="AL96" i="30"/>
  <c r="AN96" i="30" s="1"/>
  <c r="AO96" i="30" s="1"/>
  <c r="AL94" i="30"/>
  <c r="AL92" i="30"/>
  <c r="AN92" i="30" s="1"/>
  <c r="AO92" i="30" s="1"/>
  <c r="AL90" i="30"/>
  <c r="AL88" i="30"/>
  <c r="AN88" i="30" s="1"/>
  <c r="AO88" i="30" s="1"/>
  <c r="AL86" i="30"/>
  <c r="AL84" i="30"/>
  <c r="AN84" i="30" s="1"/>
  <c r="AO84" i="30" s="1"/>
  <c r="AL82" i="30"/>
  <c r="AL80" i="30"/>
  <c r="AN80" i="30" s="1"/>
  <c r="AO80" i="30" s="1"/>
  <c r="AL78" i="30"/>
  <c r="AL76" i="30"/>
  <c r="AN76" i="30" s="1"/>
  <c r="AO76" i="30" s="1"/>
  <c r="AL74" i="30"/>
  <c r="AL72" i="30"/>
  <c r="AN72" i="30" s="1"/>
  <c r="AO72" i="30" s="1"/>
  <c r="AL70" i="30"/>
  <c r="AL68" i="30"/>
  <c r="AN68" i="30" s="1"/>
  <c r="AO68" i="30" s="1"/>
  <c r="AL66" i="30"/>
  <c r="AL64" i="30"/>
  <c r="AN64" i="30" s="1"/>
  <c r="AO64" i="30" s="1"/>
  <c r="AL62" i="30"/>
  <c r="AL60" i="30"/>
  <c r="AN60" i="30" s="1"/>
  <c r="AO60" i="30" s="1"/>
  <c r="AL58" i="30"/>
  <c r="AL56" i="30"/>
  <c r="AN56" i="30" s="1"/>
  <c r="AO56" i="30" s="1"/>
  <c r="AL54" i="30"/>
  <c r="AL52" i="30"/>
  <c r="AN52" i="30" s="1"/>
  <c r="AO52" i="30" s="1"/>
  <c r="AL50" i="30"/>
  <c r="AL48" i="30"/>
  <c r="AN48" i="30" s="1"/>
  <c r="AO48" i="30" s="1"/>
  <c r="AL46" i="30"/>
  <c r="AN46" i="30" s="1"/>
  <c r="AL45" i="30"/>
  <c r="AN45" i="30" s="1"/>
  <c r="AL44" i="30"/>
  <c r="AN44" i="30" s="1"/>
  <c r="AL43" i="30"/>
  <c r="AN43" i="30" s="1"/>
  <c r="AL42" i="30"/>
  <c r="AN42" i="30" s="1"/>
  <c r="AL41" i="30"/>
  <c r="AN41" i="30" s="1"/>
  <c r="AL40" i="30"/>
  <c r="AN40" i="30" s="1"/>
  <c r="AL39" i="30"/>
  <c r="AN39" i="30" s="1"/>
  <c r="AL38" i="30"/>
  <c r="AN38" i="30" s="1"/>
  <c r="AL37" i="30"/>
  <c r="AN37" i="30" s="1"/>
  <c r="AL36" i="30"/>
  <c r="AN36" i="30" s="1"/>
  <c r="AL35" i="30"/>
  <c r="AN35" i="30" s="1"/>
  <c r="AL34" i="30"/>
  <c r="AN34" i="30" s="1"/>
  <c r="AL33" i="30"/>
  <c r="AN33" i="30" s="1"/>
  <c r="AL32" i="30"/>
  <c r="AN32" i="30" s="1"/>
  <c r="AL31" i="30"/>
  <c r="AN31" i="30" s="1"/>
  <c r="AL30" i="30"/>
  <c r="AN30" i="30" s="1"/>
  <c r="AL29" i="30"/>
  <c r="AN29" i="30" s="1"/>
  <c r="AL28" i="30"/>
  <c r="AN28" i="30" s="1"/>
  <c r="AL27" i="30"/>
  <c r="AN27" i="30" s="1"/>
  <c r="AL26" i="30"/>
  <c r="AN26" i="30" s="1"/>
  <c r="AL25" i="30"/>
  <c r="AN25" i="30" s="1"/>
  <c r="AL24" i="30"/>
  <c r="AN24" i="30" s="1"/>
  <c r="AL23" i="30"/>
  <c r="AN23" i="30" s="1"/>
  <c r="AL22" i="30"/>
  <c r="AN22" i="30" s="1"/>
  <c r="AL21" i="30"/>
  <c r="AN21" i="30" s="1"/>
  <c r="AL20" i="30"/>
  <c r="AN20" i="30" s="1"/>
  <c r="AL19" i="30"/>
  <c r="AN19" i="30" s="1"/>
  <c r="AL18" i="30"/>
  <c r="AN18" i="30" s="1"/>
  <c r="AL17" i="30"/>
  <c r="AN17" i="30" s="1"/>
  <c r="AL16" i="30"/>
  <c r="AN16" i="30" s="1"/>
  <c r="AL15" i="30"/>
  <c r="AN15" i="30" s="1"/>
  <c r="AL14" i="30"/>
  <c r="AN14" i="30" s="1"/>
  <c r="AL13" i="30"/>
  <c r="AN13" i="30" s="1"/>
  <c r="AL12" i="30"/>
  <c r="AN12" i="30" s="1"/>
  <c r="AL11" i="30"/>
  <c r="AN11" i="30" s="1"/>
  <c r="AL10" i="30"/>
  <c r="AN10" i="30" s="1"/>
  <c r="AL9" i="30"/>
  <c r="AN9" i="30" s="1"/>
  <c r="AL8" i="30"/>
  <c r="AN8" i="30" s="1"/>
  <c r="AL7" i="30"/>
  <c r="AN7" i="30" s="1"/>
  <c r="AL6" i="30"/>
  <c r="AN6" i="30" s="1"/>
  <c r="AL5" i="30"/>
  <c r="AN5" i="30" s="1"/>
  <c r="AL4" i="30"/>
  <c r="AN4" i="30" s="1"/>
  <c r="AL155" i="53"/>
  <c r="AL153" i="53"/>
  <c r="AN153" i="53" s="1"/>
  <c r="AO153" i="53" s="1"/>
  <c r="AL151" i="53"/>
  <c r="AL149" i="53"/>
  <c r="AN149" i="53" s="1"/>
  <c r="AO149" i="53" s="1"/>
  <c r="AL147" i="53"/>
  <c r="AL143" i="53"/>
  <c r="AN143" i="53" s="1"/>
  <c r="AO143" i="53" s="1"/>
  <c r="AL139" i="53"/>
  <c r="AL137" i="53"/>
  <c r="AN137" i="53" s="1"/>
  <c r="AO137" i="53" s="1"/>
  <c r="AL135" i="53"/>
  <c r="AL133" i="53"/>
  <c r="AN133" i="53" s="1"/>
  <c r="AO133" i="53" s="1"/>
  <c r="AL131" i="53"/>
  <c r="AL129" i="53"/>
  <c r="AN129" i="53" s="1"/>
  <c r="AO129" i="53" s="1"/>
  <c r="AL127" i="53"/>
  <c r="AL125" i="53"/>
  <c r="AN125" i="53" s="1"/>
  <c r="AO125" i="53" s="1"/>
  <c r="AL123" i="53"/>
  <c r="AL121" i="53"/>
  <c r="AN121" i="53" s="1"/>
  <c r="AO121" i="53" s="1"/>
  <c r="AL119" i="53"/>
  <c r="AL117" i="53"/>
  <c r="AN117" i="53" s="1"/>
  <c r="AO117" i="53" s="1"/>
  <c r="AL115" i="53"/>
  <c r="AL113" i="53"/>
  <c r="AN113" i="53" s="1"/>
  <c r="AO113" i="53" s="1"/>
  <c r="AL111" i="53"/>
  <c r="AL109" i="53"/>
  <c r="AN109" i="53" s="1"/>
  <c r="AO109" i="53" s="1"/>
  <c r="AL107" i="53"/>
  <c r="AL105" i="53"/>
  <c r="AN105" i="53" s="1"/>
  <c r="AO105" i="53" s="1"/>
  <c r="AL103" i="53"/>
  <c r="AL101" i="53"/>
  <c r="AN101" i="53" s="1"/>
  <c r="AO101" i="53" s="1"/>
  <c r="AL99" i="53"/>
  <c r="AL97" i="53"/>
  <c r="AN97" i="53" s="1"/>
  <c r="AO97" i="53" s="1"/>
  <c r="AL95" i="53"/>
  <c r="AL93" i="53"/>
  <c r="AN93" i="53" s="1"/>
  <c r="AO93" i="53" s="1"/>
  <c r="AL91" i="53"/>
  <c r="AL89" i="53"/>
  <c r="AN89" i="53" s="1"/>
  <c r="AO89" i="53" s="1"/>
  <c r="AL87" i="53"/>
  <c r="AL85" i="53"/>
  <c r="AN85" i="53" s="1"/>
  <c r="AO85" i="53" s="1"/>
  <c r="AL83" i="53"/>
  <c r="AL81" i="53"/>
  <c r="AN81" i="53" s="1"/>
  <c r="AO81" i="53" s="1"/>
  <c r="AL79" i="53"/>
  <c r="AL77" i="53"/>
  <c r="AN77" i="53" s="1"/>
  <c r="AO77" i="53" s="1"/>
  <c r="AL75" i="53"/>
  <c r="AL73" i="53"/>
  <c r="AN73" i="53" s="1"/>
  <c r="AO73" i="53" s="1"/>
  <c r="AL71" i="53"/>
  <c r="AL69" i="53"/>
  <c r="AN69" i="53" s="1"/>
  <c r="AO69" i="53" s="1"/>
  <c r="AL67" i="53"/>
  <c r="AL65" i="53"/>
  <c r="AN65" i="53" s="1"/>
  <c r="AO65" i="53" s="1"/>
  <c r="AL63" i="53"/>
  <c r="AL61" i="53"/>
  <c r="AN61" i="53" s="1"/>
  <c r="AO61" i="53" s="1"/>
  <c r="AL59" i="53"/>
  <c r="AL57" i="53"/>
  <c r="AN57" i="53" s="1"/>
  <c r="AO57" i="53" s="1"/>
  <c r="AL55" i="53"/>
  <c r="AL53" i="53"/>
  <c r="AN53" i="53" s="1"/>
  <c r="AO53" i="53" s="1"/>
  <c r="AL51" i="53"/>
  <c r="AL49" i="53"/>
  <c r="AN49" i="53" s="1"/>
  <c r="AO49" i="53" s="1"/>
  <c r="AL47" i="53"/>
  <c r="AL154" i="53"/>
  <c r="AL152" i="53"/>
  <c r="AN152" i="53" s="1"/>
  <c r="AO152" i="53" s="1"/>
  <c r="AL150" i="53"/>
  <c r="AL148" i="53"/>
  <c r="AN148" i="53" s="1"/>
  <c r="AO148" i="53" s="1"/>
  <c r="AL144" i="53"/>
  <c r="AL140" i="53"/>
  <c r="AN140" i="53" s="1"/>
  <c r="AO140" i="53" s="1"/>
  <c r="AL138" i="53"/>
  <c r="AL136" i="53"/>
  <c r="AN136" i="53" s="1"/>
  <c r="AO136" i="53" s="1"/>
  <c r="AL134" i="53"/>
  <c r="AL132" i="53"/>
  <c r="AN132" i="53" s="1"/>
  <c r="AO132" i="53" s="1"/>
  <c r="AL130" i="53"/>
  <c r="AL128" i="53"/>
  <c r="AN128" i="53" s="1"/>
  <c r="AO128" i="53" s="1"/>
  <c r="AL126" i="53"/>
  <c r="AL124" i="53"/>
  <c r="AN124" i="53" s="1"/>
  <c r="AO124" i="53" s="1"/>
  <c r="AL122" i="53"/>
  <c r="AL120" i="53"/>
  <c r="AN120" i="53" s="1"/>
  <c r="AO120" i="53" s="1"/>
  <c r="AL118" i="53"/>
  <c r="AL116" i="53"/>
  <c r="AN116" i="53" s="1"/>
  <c r="AO116" i="53" s="1"/>
  <c r="AL114" i="53"/>
  <c r="AL112" i="53"/>
  <c r="AN112" i="53" s="1"/>
  <c r="AO112" i="53" s="1"/>
  <c r="AL110" i="53"/>
  <c r="AL108" i="53"/>
  <c r="AN108" i="53" s="1"/>
  <c r="AO108" i="53" s="1"/>
  <c r="AL106" i="53"/>
  <c r="AL104" i="53"/>
  <c r="AN104" i="53" s="1"/>
  <c r="AO104" i="53" s="1"/>
  <c r="AL102" i="53"/>
  <c r="AL100" i="53"/>
  <c r="AN100" i="53" s="1"/>
  <c r="AO100" i="53" s="1"/>
  <c r="AL98" i="53"/>
  <c r="AL96" i="53"/>
  <c r="AN96" i="53" s="1"/>
  <c r="AO96" i="53" s="1"/>
  <c r="AL94" i="53"/>
  <c r="AL92" i="53"/>
  <c r="AN92" i="53" s="1"/>
  <c r="AO92" i="53" s="1"/>
  <c r="AL90" i="53"/>
  <c r="AL88" i="53"/>
  <c r="AN88" i="53" s="1"/>
  <c r="AO88" i="53" s="1"/>
  <c r="AL86" i="53"/>
  <c r="AL84" i="53"/>
  <c r="AN84" i="53" s="1"/>
  <c r="AO84" i="53" s="1"/>
  <c r="AL82" i="53"/>
  <c r="AL80" i="53"/>
  <c r="AN80" i="53" s="1"/>
  <c r="AO80" i="53" s="1"/>
  <c r="AL78" i="53"/>
  <c r="AL76" i="53"/>
  <c r="AN76" i="53" s="1"/>
  <c r="AO76" i="53" s="1"/>
  <c r="AL74" i="53"/>
  <c r="AL72" i="53"/>
  <c r="AN72" i="53" s="1"/>
  <c r="AO72" i="53" s="1"/>
  <c r="AL70" i="53"/>
  <c r="AL68" i="53"/>
  <c r="AN68" i="53" s="1"/>
  <c r="AO68" i="53" s="1"/>
  <c r="AL66" i="53"/>
  <c r="AL64" i="53"/>
  <c r="AN64" i="53" s="1"/>
  <c r="AO64" i="53" s="1"/>
  <c r="AL62" i="53"/>
  <c r="AL60" i="53"/>
  <c r="AN60" i="53" s="1"/>
  <c r="AO60" i="53" s="1"/>
  <c r="AL58" i="53"/>
  <c r="AL56" i="53"/>
  <c r="AN56" i="53" s="1"/>
  <c r="AO56" i="53" s="1"/>
  <c r="AL54" i="53"/>
  <c r="AL52" i="53"/>
  <c r="AN52" i="53" s="1"/>
  <c r="AO52" i="53" s="1"/>
  <c r="AL50" i="53"/>
  <c r="AL48" i="53"/>
  <c r="AN48" i="53" s="1"/>
  <c r="AO48" i="53" s="1"/>
  <c r="AL46" i="53"/>
  <c r="AN46" i="53" s="1"/>
  <c r="AL45" i="53"/>
  <c r="AN45" i="53" s="1"/>
  <c r="AL44" i="53"/>
  <c r="AN44" i="53" s="1"/>
  <c r="AL43" i="53"/>
  <c r="AN43" i="53" s="1"/>
  <c r="AL42" i="53"/>
  <c r="AN42" i="53" s="1"/>
  <c r="AL41" i="53"/>
  <c r="AN41" i="53" s="1"/>
  <c r="AL40" i="53"/>
  <c r="AN40" i="53" s="1"/>
  <c r="AL39" i="53"/>
  <c r="AN39" i="53" s="1"/>
  <c r="AL38" i="53"/>
  <c r="AN38" i="53" s="1"/>
  <c r="AL37" i="53"/>
  <c r="AN37" i="53" s="1"/>
  <c r="AL36" i="53"/>
  <c r="AN36" i="53" s="1"/>
  <c r="AL35" i="53"/>
  <c r="AN35" i="53" s="1"/>
  <c r="AL34" i="53"/>
  <c r="AN34" i="53" s="1"/>
  <c r="AL33" i="53"/>
  <c r="AN33" i="53" s="1"/>
  <c r="AL32" i="53"/>
  <c r="AN32" i="53" s="1"/>
  <c r="AL31" i="53"/>
  <c r="AN31" i="53" s="1"/>
  <c r="AL30" i="53"/>
  <c r="AN30" i="53" s="1"/>
  <c r="AL29" i="53"/>
  <c r="AN29" i="53" s="1"/>
  <c r="AL28" i="53"/>
  <c r="AN28" i="53" s="1"/>
  <c r="AL27" i="53"/>
  <c r="AN27" i="53" s="1"/>
  <c r="AL26" i="53"/>
  <c r="AN26" i="53" s="1"/>
  <c r="AL25" i="53"/>
  <c r="AN25" i="53" s="1"/>
  <c r="AL24" i="53"/>
  <c r="AN24" i="53" s="1"/>
  <c r="AL23" i="53"/>
  <c r="AN23" i="53" s="1"/>
  <c r="AL22" i="53"/>
  <c r="AN22" i="53" s="1"/>
  <c r="AL21" i="53"/>
  <c r="AN21" i="53" s="1"/>
  <c r="AL20" i="53"/>
  <c r="AN20" i="53" s="1"/>
  <c r="AL19" i="53"/>
  <c r="AN19" i="53" s="1"/>
  <c r="AL18" i="53"/>
  <c r="AN18" i="53" s="1"/>
  <c r="AL17" i="53"/>
  <c r="AN17" i="53" s="1"/>
  <c r="AL16" i="53"/>
  <c r="AN16" i="53" s="1"/>
  <c r="AL15" i="53"/>
  <c r="AN15" i="53" s="1"/>
  <c r="AL14" i="53"/>
  <c r="AN14" i="53" s="1"/>
  <c r="AL13" i="53"/>
  <c r="AN13" i="53" s="1"/>
  <c r="AL12" i="53"/>
  <c r="AN12" i="53" s="1"/>
  <c r="AL11" i="53"/>
  <c r="AN11" i="53" s="1"/>
  <c r="AL10" i="53"/>
  <c r="AN10" i="53" s="1"/>
  <c r="AL9" i="53"/>
  <c r="AN9" i="53" s="1"/>
  <c r="AL8" i="53"/>
  <c r="AN8" i="53" s="1"/>
  <c r="AL7" i="53"/>
  <c r="AN7" i="53" s="1"/>
  <c r="AL6" i="53"/>
  <c r="AN6" i="53" s="1"/>
  <c r="AL5" i="53"/>
  <c r="AN5" i="53" s="1"/>
  <c r="AL4" i="53"/>
  <c r="AN4" i="53" s="1"/>
  <c r="AJ142" i="22"/>
  <c r="AL142" i="22" s="1"/>
  <c r="AL112" i="29"/>
  <c r="AN112" i="29" s="1"/>
  <c r="AO112" i="29" s="1"/>
  <c r="AJ142" i="29"/>
  <c r="AL142" i="29" s="1"/>
  <c r="AN142" i="29" s="1"/>
  <c r="AO142" i="29" s="1"/>
  <c r="AL114" i="29"/>
  <c r="AN114" i="29" s="1"/>
  <c r="AO114" i="29" s="1"/>
  <c r="AL116" i="29"/>
  <c r="AN116" i="29" s="1"/>
  <c r="AO116" i="29" s="1"/>
  <c r="AL92" i="29"/>
  <c r="AN92" i="29" s="1"/>
  <c r="AO92" i="29" s="1"/>
  <c r="AL67" i="29"/>
  <c r="AN67" i="29" s="1"/>
  <c r="AO67" i="29" s="1"/>
  <c r="AL32" i="29"/>
  <c r="AN32" i="29" s="1"/>
  <c r="AL117" i="29"/>
  <c r="AN117" i="29" s="1"/>
  <c r="AO117" i="29" s="1"/>
  <c r="D117" i="26"/>
  <c r="F117" i="26" s="1"/>
  <c r="H117" i="26" s="1"/>
  <c r="AL135" i="29"/>
  <c r="AN135" i="29" s="1"/>
  <c r="AO135" i="29" s="1"/>
  <c r="AJ94" i="29"/>
  <c r="AL129" i="29"/>
  <c r="AN129" i="29" s="1"/>
  <c r="AO129" i="29" s="1"/>
  <c r="AJ105" i="29"/>
  <c r="AL124" i="29"/>
  <c r="AL131" i="29"/>
  <c r="AJ48" i="29"/>
  <c r="AL36" i="29"/>
  <c r="AN36" i="29" s="1"/>
  <c r="AJ77" i="29"/>
  <c r="C77" i="26"/>
  <c r="AJ96" i="29"/>
  <c r="AJ112" i="23"/>
  <c r="D112" i="26" s="1"/>
  <c r="F112" i="26" s="1"/>
  <c r="H112" i="26" s="1"/>
  <c r="AJ101" i="23"/>
  <c r="AL37" i="23"/>
  <c r="AN37" i="23" s="1"/>
  <c r="AL80" i="23"/>
  <c r="AN80" i="23" s="1"/>
  <c r="AJ59" i="22"/>
  <c r="AJ69" i="29"/>
  <c r="AL93" i="29"/>
  <c r="AN93" i="29" s="1"/>
  <c r="AO93" i="29" s="1"/>
  <c r="AL134" i="29"/>
  <c r="AN134" i="29" s="1"/>
  <c r="AO134" i="29" s="1"/>
  <c r="C134" i="26"/>
  <c r="AL99" i="29"/>
  <c r="AN99" i="29" s="1"/>
  <c r="AO99" i="29" s="1"/>
  <c r="AL33" i="29"/>
  <c r="AN33" i="29" s="1"/>
  <c r="AL38" i="29"/>
  <c r="AN38" i="29" s="1"/>
  <c r="AJ89" i="29"/>
  <c r="AL23" i="29"/>
  <c r="AN23" i="29" s="1"/>
  <c r="AJ87" i="29"/>
  <c r="AJ82" i="29"/>
  <c r="AJ115" i="23"/>
  <c r="AL146" i="22"/>
  <c r="AN146" i="22" s="1"/>
  <c r="AO146" i="22" s="1"/>
  <c r="AL146" i="30"/>
  <c r="AL146" i="29"/>
  <c r="AN146" i="29" s="1"/>
  <c r="AO146" i="29" s="1"/>
  <c r="AL146" i="28"/>
  <c r="AL146" i="24"/>
  <c r="AN146" i="24" s="1"/>
  <c r="AO146" i="24" s="1"/>
  <c r="AL146" i="53"/>
  <c r="AJ146" i="23"/>
  <c r="AL135" i="23"/>
  <c r="AN135" i="23" s="1"/>
  <c r="AO135" i="23" s="1"/>
  <c r="C135" i="26"/>
  <c r="AJ128" i="23"/>
  <c r="AJ65" i="23"/>
  <c r="AJ81" i="23"/>
  <c r="AJ84" i="23"/>
  <c r="AJ145" i="23"/>
  <c r="D145" i="26" s="1"/>
  <c r="AL145" i="29"/>
  <c r="AN145" i="29" s="1"/>
  <c r="AL145" i="28"/>
  <c r="AL145" i="24"/>
  <c r="AN145" i="24" s="1"/>
  <c r="AO145" i="24" s="1"/>
  <c r="AL145" i="53"/>
  <c r="AL145" i="22"/>
  <c r="AN145" i="22" s="1"/>
  <c r="AO145" i="22" s="1"/>
  <c r="AL145" i="30"/>
  <c r="AN145" i="30" s="1"/>
  <c r="AO145" i="30" s="1"/>
  <c r="H29" i="27"/>
  <c r="AJ44" i="29"/>
  <c r="AL44" i="29" s="1"/>
  <c r="AN44" i="29" s="1"/>
  <c r="AJ91" i="23"/>
  <c r="AJ95" i="23"/>
  <c r="AJ57" i="23"/>
  <c r="AJ53" i="23"/>
  <c r="AJ73" i="23"/>
  <c r="AJ108" i="23"/>
  <c r="AL93" i="24"/>
  <c r="AJ138" i="24"/>
  <c r="AJ30" i="24"/>
  <c r="AL30" i="24" s="1"/>
  <c r="AN30" i="24" s="1"/>
  <c r="AJ51" i="24"/>
  <c r="AJ135" i="24"/>
  <c r="AJ134" i="24"/>
  <c r="AJ24" i="29"/>
  <c r="D24" i="26" s="1"/>
  <c r="C24" i="26"/>
  <c r="AJ74" i="29"/>
  <c r="AJ71" i="29"/>
  <c r="AJ56" i="29"/>
  <c r="AJ83" i="29"/>
  <c r="AJ50" i="29"/>
  <c r="AJ72" i="29"/>
  <c r="AJ46" i="29"/>
  <c r="C46" i="26"/>
  <c r="AJ37" i="29"/>
  <c r="D37" i="26" s="1"/>
  <c r="C37" i="26"/>
  <c r="AJ116" i="23"/>
  <c r="AL132" i="23"/>
  <c r="AN132" i="23" s="1"/>
  <c r="AO132" i="23" s="1"/>
  <c r="D132" i="26"/>
  <c r="F132" i="26" s="1"/>
  <c r="H132" i="26" s="1"/>
  <c r="C132" i="26"/>
  <c r="AJ64" i="23"/>
  <c r="AJ127" i="23"/>
  <c r="AL142" i="28"/>
  <c r="AL142" i="30"/>
  <c r="AN142" i="30" s="1"/>
  <c r="AO142" i="30" s="1"/>
  <c r="AL142" i="24"/>
  <c r="AN142" i="24" s="1"/>
  <c r="AO142" i="24" s="1"/>
  <c r="AL142" i="53"/>
  <c r="AJ142" i="23"/>
  <c r="AJ47" i="23"/>
  <c r="AJ75" i="23"/>
  <c r="AJ88" i="23"/>
  <c r="AJ97" i="23"/>
  <c r="AJ38" i="23"/>
  <c r="AL38" i="23" s="1"/>
  <c r="AN38" i="23" s="1"/>
  <c r="AJ137" i="22"/>
  <c r="AL132" i="22"/>
  <c r="AN132" i="22" s="1"/>
  <c r="AJ58" i="22"/>
  <c r="AJ113" i="23"/>
  <c r="AJ126" i="23"/>
  <c r="AJ136" i="23"/>
  <c r="AJ93" i="23"/>
  <c r="AJ92" i="23"/>
  <c r="AJ118" i="23"/>
  <c r="AJ99" i="23"/>
  <c r="AJ131" i="23"/>
  <c r="AJ67" i="23"/>
  <c r="AJ125" i="23"/>
  <c r="AJ31" i="23"/>
  <c r="AJ32" i="23"/>
  <c r="AL32" i="23" s="1"/>
  <c r="AN32" i="23" s="1"/>
  <c r="AL141" i="22"/>
  <c r="AN141" i="22" s="1"/>
  <c r="AO141" i="22" s="1"/>
  <c r="AL141" i="30"/>
  <c r="AL141" i="29"/>
  <c r="AN141" i="29" s="1"/>
  <c r="AO141" i="29" s="1"/>
  <c r="AL141" i="28"/>
  <c r="AN141" i="28" s="1"/>
  <c r="AO141" i="28" s="1"/>
  <c r="AL141" i="24"/>
  <c r="AN141" i="24" s="1"/>
  <c r="AO141" i="24" s="1"/>
  <c r="AL141" i="53"/>
  <c r="AN141" i="53" s="1"/>
  <c r="AO141" i="53" s="1"/>
  <c r="AJ141" i="23"/>
  <c r="AL117" i="23"/>
  <c r="AN117" i="23" s="1"/>
  <c r="AJ121" i="23"/>
  <c r="AJ124" i="23"/>
  <c r="AJ33" i="23"/>
  <c r="AJ129" i="23"/>
  <c r="AJ114" i="23"/>
  <c r="AJ85" i="23"/>
  <c r="AJ68" i="23"/>
  <c r="AL123" i="29"/>
  <c r="AN123" i="29" s="1"/>
  <c r="AL43" i="29"/>
  <c r="AN43" i="29" s="1"/>
  <c r="AL86" i="29"/>
  <c r="AN86" i="29" s="1"/>
  <c r="AO86" i="29" s="1"/>
  <c r="AJ73" i="29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61" i="39"/>
  <c r="A119" i="39"/>
  <c r="AL28" i="23" l="1"/>
  <c r="AN28" i="23" s="1"/>
  <c r="AL112" i="23"/>
  <c r="AN112" i="23" s="1"/>
  <c r="D52" i="26"/>
  <c r="F52" i="26" s="1"/>
  <c r="H52" i="26" s="1"/>
  <c r="I52" i="26" s="1"/>
  <c r="D100" i="26"/>
  <c r="AN76" i="23"/>
  <c r="AO76" i="23" s="1"/>
  <c r="AN26" i="23"/>
  <c r="AO26" i="23" s="1"/>
  <c r="AL36" i="23"/>
  <c r="AN36" i="23" s="1"/>
  <c r="D46" i="26"/>
  <c r="D77" i="26"/>
  <c r="AO62" i="23"/>
  <c r="D26" i="26"/>
  <c r="D62" i="26"/>
  <c r="D78" i="26"/>
  <c r="AN52" i="23"/>
  <c r="AO52" i="23" s="1"/>
  <c r="AN66" i="23"/>
  <c r="AO66" i="23" s="1"/>
  <c r="AN78" i="23"/>
  <c r="AO78" i="23" s="1"/>
  <c r="AL145" i="23"/>
  <c r="AN145" i="23" s="1"/>
  <c r="AO145" i="23" s="1"/>
  <c r="AO25" i="53"/>
  <c r="AO43" i="29"/>
  <c r="AO9" i="53"/>
  <c r="AO41" i="53"/>
  <c r="AO17" i="53"/>
  <c r="AO33" i="53"/>
  <c r="AO38" i="24"/>
  <c r="AO5" i="30"/>
  <c r="AO13" i="30"/>
  <c r="AO21" i="30"/>
  <c r="AO29" i="30"/>
  <c r="AO37" i="30"/>
  <c r="AO45" i="30"/>
  <c r="AL77" i="29"/>
  <c r="AN77" i="29" s="1"/>
  <c r="AO77" i="29" s="1"/>
  <c r="AO5" i="53"/>
  <c r="AO13" i="53"/>
  <c r="AO21" i="53"/>
  <c r="AO29" i="53"/>
  <c r="AO37" i="53"/>
  <c r="AO45" i="53"/>
  <c r="AN34" i="24"/>
  <c r="AO34" i="24" s="1"/>
  <c r="AN42" i="24"/>
  <c r="AO42" i="24" s="1"/>
  <c r="AO9" i="30"/>
  <c r="AO17" i="30"/>
  <c r="AO25" i="30"/>
  <c r="AO33" i="30"/>
  <c r="AO41" i="30"/>
  <c r="AN46" i="24"/>
  <c r="AO46" i="24" s="1"/>
  <c r="AO48" i="23"/>
  <c r="AO50" i="23"/>
  <c r="AO10" i="53"/>
  <c r="AO18" i="53"/>
  <c r="AO26" i="53"/>
  <c r="AO34" i="53"/>
  <c r="AO42" i="53"/>
  <c r="AL46" i="29"/>
  <c r="AL24" i="29"/>
  <c r="AN24" i="29" s="1"/>
  <c r="AO123" i="29"/>
  <c r="F36" i="26"/>
  <c r="H36" i="26" s="1"/>
  <c r="I23" i="26"/>
  <c r="AO37" i="23"/>
  <c r="AO4" i="53"/>
  <c r="AO8" i="53"/>
  <c r="AO12" i="53"/>
  <c r="AO16" i="53"/>
  <c r="AO20" i="53"/>
  <c r="AO24" i="53"/>
  <c r="AO28" i="53"/>
  <c r="AO32" i="53"/>
  <c r="AO36" i="53"/>
  <c r="AO40" i="53"/>
  <c r="AO44" i="53"/>
  <c r="AO46" i="53"/>
  <c r="AN50" i="53"/>
  <c r="AO50" i="53" s="1"/>
  <c r="AN54" i="53"/>
  <c r="AO54" i="53" s="1"/>
  <c r="AN58" i="53"/>
  <c r="AO58" i="53" s="1"/>
  <c r="AN62" i="53"/>
  <c r="AO62" i="53" s="1"/>
  <c r="AN66" i="53"/>
  <c r="AO66" i="53" s="1"/>
  <c r="AN70" i="53"/>
  <c r="AO70" i="53" s="1"/>
  <c r="AN74" i="53"/>
  <c r="AO74" i="53" s="1"/>
  <c r="AN78" i="53"/>
  <c r="AO78" i="53" s="1"/>
  <c r="AN82" i="53"/>
  <c r="AO82" i="53" s="1"/>
  <c r="AN86" i="53"/>
  <c r="AO86" i="53" s="1"/>
  <c r="AN90" i="53"/>
  <c r="AO90" i="53" s="1"/>
  <c r="AN94" i="53"/>
  <c r="AO94" i="53" s="1"/>
  <c r="AN98" i="53"/>
  <c r="AO98" i="53" s="1"/>
  <c r="AN102" i="53"/>
  <c r="AO102" i="53" s="1"/>
  <c r="AN106" i="53"/>
  <c r="AO106" i="53" s="1"/>
  <c r="AN110" i="53"/>
  <c r="AO110" i="53" s="1"/>
  <c r="AN114" i="53"/>
  <c r="AO114" i="53" s="1"/>
  <c r="AN118" i="53"/>
  <c r="AO118" i="53" s="1"/>
  <c r="AN122" i="53"/>
  <c r="AO122" i="53" s="1"/>
  <c r="AN126" i="53"/>
  <c r="AO126" i="53" s="1"/>
  <c r="AN130" i="53"/>
  <c r="AO130" i="53" s="1"/>
  <c r="AN134" i="53"/>
  <c r="AO134" i="53" s="1"/>
  <c r="AN138" i="53"/>
  <c r="AO138" i="53" s="1"/>
  <c r="AN144" i="53"/>
  <c r="AO144" i="53" s="1"/>
  <c r="AN150" i="53"/>
  <c r="AO150" i="53" s="1"/>
  <c r="AN154" i="53"/>
  <c r="AO154" i="53" s="1"/>
  <c r="AO7" i="53"/>
  <c r="AO11" i="53"/>
  <c r="AO15" i="53"/>
  <c r="AO19" i="53"/>
  <c r="AO23" i="53"/>
  <c r="AO27" i="53"/>
  <c r="AO31" i="53"/>
  <c r="AO35" i="53"/>
  <c r="AO39" i="53"/>
  <c r="AO43" i="53"/>
  <c r="AN47" i="53"/>
  <c r="AO47" i="53" s="1"/>
  <c r="AN51" i="53"/>
  <c r="AO51" i="53" s="1"/>
  <c r="AN55" i="53"/>
  <c r="AO55" i="53" s="1"/>
  <c r="AN59" i="53"/>
  <c r="AO59" i="53" s="1"/>
  <c r="AN63" i="53"/>
  <c r="AO63" i="53" s="1"/>
  <c r="AN67" i="53"/>
  <c r="AO67" i="53" s="1"/>
  <c r="AN71" i="53"/>
  <c r="AO71" i="53" s="1"/>
  <c r="AN75" i="53"/>
  <c r="AO75" i="53" s="1"/>
  <c r="AN79" i="53"/>
  <c r="AO79" i="53" s="1"/>
  <c r="AN83" i="53"/>
  <c r="AO83" i="53" s="1"/>
  <c r="AN87" i="53"/>
  <c r="AO87" i="53" s="1"/>
  <c r="AN91" i="53"/>
  <c r="AO91" i="53" s="1"/>
  <c r="AN95" i="53"/>
  <c r="AO95" i="53" s="1"/>
  <c r="AN99" i="53"/>
  <c r="AO99" i="53" s="1"/>
  <c r="AN103" i="53"/>
  <c r="AO103" i="53" s="1"/>
  <c r="AN107" i="53"/>
  <c r="AO107" i="53" s="1"/>
  <c r="AN111" i="53"/>
  <c r="AO111" i="53" s="1"/>
  <c r="AN115" i="53"/>
  <c r="AO115" i="53" s="1"/>
  <c r="AN119" i="53"/>
  <c r="AO119" i="53" s="1"/>
  <c r="AN123" i="53"/>
  <c r="AO123" i="53" s="1"/>
  <c r="AN127" i="53"/>
  <c r="AO127" i="53" s="1"/>
  <c r="AN131" i="53"/>
  <c r="AO131" i="53" s="1"/>
  <c r="AN135" i="53"/>
  <c r="AO135" i="53" s="1"/>
  <c r="AN139" i="53"/>
  <c r="AO139" i="53" s="1"/>
  <c r="AN147" i="53"/>
  <c r="AO147" i="53" s="1"/>
  <c r="AN151" i="53"/>
  <c r="AO151" i="53" s="1"/>
  <c r="AN155" i="53"/>
  <c r="AO155" i="53" s="1"/>
  <c r="AO4" i="30"/>
  <c r="AO8" i="30"/>
  <c r="AO12" i="30"/>
  <c r="AO16" i="30"/>
  <c r="AO20" i="30"/>
  <c r="AO24" i="30"/>
  <c r="AO28" i="30"/>
  <c r="AO32" i="30"/>
  <c r="AO36" i="30"/>
  <c r="AO40" i="30"/>
  <c r="AO44" i="30"/>
  <c r="AO46" i="30"/>
  <c r="AN50" i="30"/>
  <c r="AO50" i="30" s="1"/>
  <c r="AN54" i="30"/>
  <c r="AO54" i="30" s="1"/>
  <c r="AN58" i="30"/>
  <c r="AO58" i="30" s="1"/>
  <c r="AN62" i="30"/>
  <c r="AO62" i="30" s="1"/>
  <c r="AN66" i="30"/>
  <c r="AO66" i="30" s="1"/>
  <c r="AN70" i="30"/>
  <c r="AO70" i="30" s="1"/>
  <c r="AN74" i="30"/>
  <c r="AO74" i="30" s="1"/>
  <c r="AN78" i="30"/>
  <c r="AO78" i="30" s="1"/>
  <c r="AN82" i="30"/>
  <c r="AO82" i="30" s="1"/>
  <c r="AN86" i="30"/>
  <c r="AO86" i="30" s="1"/>
  <c r="AN90" i="30"/>
  <c r="AO90" i="30" s="1"/>
  <c r="AN94" i="30"/>
  <c r="AO94" i="30" s="1"/>
  <c r="AN98" i="30"/>
  <c r="AO98" i="30" s="1"/>
  <c r="AN102" i="30"/>
  <c r="AO102" i="30" s="1"/>
  <c r="AN106" i="30"/>
  <c r="AO106" i="30" s="1"/>
  <c r="AN110" i="30"/>
  <c r="AO110" i="30" s="1"/>
  <c r="AN114" i="30"/>
  <c r="AO114" i="30" s="1"/>
  <c r="AN118" i="30"/>
  <c r="AO118" i="30" s="1"/>
  <c r="AN122" i="30"/>
  <c r="AO122" i="30" s="1"/>
  <c r="AN126" i="30"/>
  <c r="AO126" i="30" s="1"/>
  <c r="AN130" i="30"/>
  <c r="AO130" i="30" s="1"/>
  <c r="AN134" i="30"/>
  <c r="AO134" i="30" s="1"/>
  <c r="AN138" i="30"/>
  <c r="AO138" i="30" s="1"/>
  <c r="AN144" i="30"/>
  <c r="AO144" i="30" s="1"/>
  <c r="AN150" i="30"/>
  <c r="AO150" i="30" s="1"/>
  <c r="AN154" i="30"/>
  <c r="AO154" i="30" s="1"/>
  <c r="AO7" i="30"/>
  <c r="AO11" i="30"/>
  <c r="AO15" i="30"/>
  <c r="AO19" i="30"/>
  <c r="AO23" i="30"/>
  <c r="AO27" i="30"/>
  <c r="AO31" i="30"/>
  <c r="AO35" i="30"/>
  <c r="AO39" i="30"/>
  <c r="AO43" i="30"/>
  <c r="AN47" i="30"/>
  <c r="AO47" i="30" s="1"/>
  <c r="AN51" i="30"/>
  <c r="AO51" i="30" s="1"/>
  <c r="AN55" i="30"/>
  <c r="AO55" i="30" s="1"/>
  <c r="AN59" i="30"/>
  <c r="AO59" i="30" s="1"/>
  <c r="AN63" i="30"/>
  <c r="AO63" i="30" s="1"/>
  <c r="AN67" i="30"/>
  <c r="AO67" i="30" s="1"/>
  <c r="AN71" i="30"/>
  <c r="AO71" i="30" s="1"/>
  <c r="AN75" i="30"/>
  <c r="AO75" i="30" s="1"/>
  <c r="AN79" i="30"/>
  <c r="AO79" i="30" s="1"/>
  <c r="AN83" i="30"/>
  <c r="AO83" i="30" s="1"/>
  <c r="AN87" i="30"/>
  <c r="AO87" i="30" s="1"/>
  <c r="AN91" i="30"/>
  <c r="AO91" i="30" s="1"/>
  <c r="AN95" i="30"/>
  <c r="AO95" i="30" s="1"/>
  <c r="AN99" i="30"/>
  <c r="AO99" i="30" s="1"/>
  <c r="AN103" i="30"/>
  <c r="AO103" i="30" s="1"/>
  <c r="AN107" i="30"/>
  <c r="AO107" i="30" s="1"/>
  <c r="AN111" i="30"/>
  <c r="AO111" i="30" s="1"/>
  <c r="AN115" i="30"/>
  <c r="AO115" i="30" s="1"/>
  <c r="AN119" i="30"/>
  <c r="AO119" i="30" s="1"/>
  <c r="AN123" i="30"/>
  <c r="AO123" i="30" s="1"/>
  <c r="AN127" i="30"/>
  <c r="AO127" i="30" s="1"/>
  <c r="AN131" i="30"/>
  <c r="AO131" i="30" s="1"/>
  <c r="AN135" i="30"/>
  <c r="AO135" i="30" s="1"/>
  <c r="AN139" i="30"/>
  <c r="AO139" i="30" s="1"/>
  <c r="AN147" i="30"/>
  <c r="AO147" i="30" s="1"/>
  <c r="AN151" i="30"/>
  <c r="AO151" i="30" s="1"/>
  <c r="AN155" i="30"/>
  <c r="AO155" i="30" s="1"/>
  <c r="AO6" i="24"/>
  <c r="AO10" i="24"/>
  <c r="AO14" i="24"/>
  <c r="AO18" i="24"/>
  <c r="AO22" i="24"/>
  <c r="AO26" i="24"/>
  <c r="AO32" i="24"/>
  <c r="AO36" i="24"/>
  <c r="AO40" i="24"/>
  <c r="AO44" i="24"/>
  <c r="AN50" i="24"/>
  <c r="AO50" i="24" s="1"/>
  <c r="AN140" i="24"/>
  <c r="AO140" i="24" s="1"/>
  <c r="AN148" i="24"/>
  <c r="AO148" i="24" s="1"/>
  <c r="AN152" i="24"/>
  <c r="AO152" i="24" s="1"/>
  <c r="AO7" i="24"/>
  <c r="AO11" i="24"/>
  <c r="AO15" i="24"/>
  <c r="AO19" i="24"/>
  <c r="AO23" i="24"/>
  <c r="AO27" i="24"/>
  <c r="AO31" i="24"/>
  <c r="AO35" i="24"/>
  <c r="AO39" i="24"/>
  <c r="AO43" i="24"/>
  <c r="AN47" i="24"/>
  <c r="AO47" i="24" s="1"/>
  <c r="AN53" i="24"/>
  <c r="AO53" i="24" s="1"/>
  <c r="AN57" i="24"/>
  <c r="AO57" i="24" s="1"/>
  <c r="AN61" i="24"/>
  <c r="AO61" i="24" s="1"/>
  <c r="AN65" i="24"/>
  <c r="AO65" i="24" s="1"/>
  <c r="AN69" i="24"/>
  <c r="AO69" i="24" s="1"/>
  <c r="AN94" i="24"/>
  <c r="AO94" i="24" s="1"/>
  <c r="AN98" i="24"/>
  <c r="AO98" i="24" s="1"/>
  <c r="AN102" i="24"/>
  <c r="AO102" i="24" s="1"/>
  <c r="AN106" i="24"/>
  <c r="AO106" i="24" s="1"/>
  <c r="AN110" i="24"/>
  <c r="AO110" i="24" s="1"/>
  <c r="AN114" i="24"/>
  <c r="AO114" i="24" s="1"/>
  <c r="AN118" i="24"/>
  <c r="AO118" i="24" s="1"/>
  <c r="AN122" i="24"/>
  <c r="AO122" i="24" s="1"/>
  <c r="AN126" i="24"/>
  <c r="AO126" i="24" s="1"/>
  <c r="AN130" i="24"/>
  <c r="AO130" i="24" s="1"/>
  <c r="AN136" i="24"/>
  <c r="AO136" i="24" s="1"/>
  <c r="AO6" i="22"/>
  <c r="AO10" i="22"/>
  <c r="AO14" i="22"/>
  <c r="AO18" i="22"/>
  <c r="AO22" i="22"/>
  <c r="AO26" i="22"/>
  <c r="AO30" i="22"/>
  <c r="AO34" i="22"/>
  <c r="AO38" i="22"/>
  <c r="AO42" i="22"/>
  <c r="AN46" i="22"/>
  <c r="AO46" i="22" s="1"/>
  <c r="AN48" i="22"/>
  <c r="AO48" i="22" s="1"/>
  <c r="AN52" i="22"/>
  <c r="AO52" i="22" s="1"/>
  <c r="AN56" i="22"/>
  <c r="AO56" i="22" s="1"/>
  <c r="AN62" i="22"/>
  <c r="AO62" i="22" s="1"/>
  <c r="AN66" i="22"/>
  <c r="AO66" i="22" s="1"/>
  <c r="AN70" i="22"/>
  <c r="AO70" i="22" s="1"/>
  <c r="AN74" i="22"/>
  <c r="AO74" i="22" s="1"/>
  <c r="AN78" i="22"/>
  <c r="AO78" i="22" s="1"/>
  <c r="AN82" i="22"/>
  <c r="AO82" i="22" s="1"/>
  <c r="AN86" i="22"/>
  <c r="AO86" i="22" s="1"/>
  <c r="AN90" i="22"/>
  <c r="AO90" i="22" s="1"/>
  <c r="AN94" i="22"/>
  <c r="AO94" i="22" s="1"/>
  <c r="AN98" i="22"/>
  <c r="AO98" i="22" s="1"/>
  <c r="AN102" i="22"/>
  <c r="AO102" i="22" s="1"/>
  <c r="AN106" i="22"/>
  <c r="AO106" i="22" s="1"/>
  <c r="AN110" i="22"/>
  <c r="AO110" i="22" s="1"/>
  <c r="AN114" i="22"/>
  <c r="AO114" i="22" s="1"/>
  <c r="AN118" i="22"/>
  <c r="AO118" i="22" s="1"/>
  <c r="AN122" i="22"/>
  <c r="AO122" i="22" s="1"/>
  <c r="AN126" i="22"/>
  <c r="AO126" i="22" s="1"/>
  <c r="AN130" i="22"/>
  <c r="AO130" i="22" s="1"/>
  <c r="AN140" i="22"/>
  <c r="AO140" i="22" s="1"/>
  <c r="AN148" i="22"/>
  <c r="AO148" i="22" s="1"/>
  <c r="AN152" i="22"/>
  <c r="AO152" i="22" s="1"/>
  <c r="AO4" i="28"/>
  <c r="AO8" i="28"/>
  <c r="AO12" i="28"/>
  <c r="AO16" i="28"/>
  <c r="AO20" i="28"/>
  <c r="AO24" i="28"/>
  <c r="AO28" i="28"/>
  <c r="AO32" i="28"/>
  <c r="AO36" i="28"/>
  <c r="AO40" i="28"/>
  <c r="AO44" i="28"/>
  <c r="AO46" i="28"/>
  <c r="AN50" i="28"/>
  <c r="AO50" i="28" s="1"/>
  <c r="AN54" i="28"/>
  <c r="AO54" i="28" s="1"/>
  <c r="AN58" i="28"/>
  <c r="AO58" i="28" s="1"/>
  <c r="AN62" i="28"/>
  <c r="AO62" i="28" s="1"/>
  <c r="AN66" i="28"/>
  <c r="AO66" i="28" s="1"/>
  <c r="AN70" i="28"/>
  <c r="AO70" i="28" s="1"/>
  <c r="AN74" i="28"/>
  <c r="AO74" i="28" s="1"/>
  <c r="AN78" i="28"/>
  <c r="AO78" i="28" s="1"/>
  <c r="AN82" i="28"/>
  <c r="AO82" i="28" s="1"/>
  <c r="AN86" i="28"/>
  <c r="AO86" i="28" s="1"/>
  <c r="AN90" i="28"/>
  <c r="AO90" i="28" s="1"/>
  <c r="AN94" i="28"/>
  <c r="AO94" i="28" s="1"/>
  <c r="AN98" i="28"/>
  <c r="AO98" i="28" s="1"/>
  <c r="AN102" i="28"/>
  <c r="AO102" i="28" s="1"/>
  <c r="AN106" i="28"/>
  <c r="AO106" i="28" s="1"/>
  <c r="AN110" i="28"/>
  <c r="AO110" i="28" s="1"/>
  <c r="AN114" i="28"/>
  <c r="AO114" i="28" s="1"/>
  <c r="AN118" i="28"/>
  <c r="AO118" i="28" s="1"/>
  <c r="AN122" i="28"/>
  <c r="AO122" i="28" s="1"/>
  <c r="AN126" i="28"/>
  <c r="AO126" i="28" s="1"/>
  <c r="AN130" i="28"/>
  <c r="AO130" i="28" s="1"/>
  <c r="AN134" i="28"/>
  <c r="AO134" i="28" s="1"/>
  <c r="AN138" i="28"/>
  <c r="AO138" i="28" s="1"/>
  <c r="AN144" i="28"/>
  <c r="AO144" i="28" s="1"/>
  <c r="AN150" i="28"/>
  <c r="AO150" i="28" s="1"/>
  <c r="AN154" i="28"/>
  <c r="AO154" i="28" s="1"/>
  <c r="F6" i="26"/>
  <c r="H6" i="26" s="1"/>
  <c r="F10" i="26"/>
  <c r="H10" i="26" s="1"/>
  <c r="F14" i="26"/>
  <c r="H14" i="26" s="1"/>
  <c r="F18" i="26"/>
  <c r="H18" i="26" s="1"/>
  <c r="F22" i="26"/>
  <c r="H22" i="26" s="1"/>
  <c r="D39" i="26"/>
  <c r="D43" i="26"/>
  <c r="F60" i="26"/>
  <c r="H60" i="26" s="1"/>
  <c r="I60" i="26" s="1"/>
  <c r="F66" i="26"/>
  <c r="H66" i="26" s="1"/>
  <c r="I66" i="26" s="1"/>
  <c r="F76" i="26"/>
  <c r="H76" i="26" s="1"/>
  <c r="I76" i="26" s="1"/>
  <c r="AL87" i="23"/>
  <c r="AN87" i="23" s="1"/>
  <c r="AO87" i="23" s="1"/>
  <c r="F100" i="26"/>
  <c r="H100" i="26" s="1"/>
  <c r="AL105" i="23"/>
  <c r="F110" i="26"/>
  <c r="H110" i="26" s="1"/>
  <c r="F120" i="26"/>
  <c r="H120" i="26" s="1"/>
  <c r="D133" i="26"/>
  <c r="AL133" i="23"/>
  <c r="D139" i="26"/>
  <c r="AL139" i="23"/>
  <c r="D147" i="26"/>
  <c r="AL147" i="23"/>
  <c r="D151" i="26"/>
  <c r="AL151" i="23"/>
  <c r="D155" i="26"/>
  <c r="AL155" i="23"/>
  <c r="AN75" i="24"/>
  <c r="AO75" i="24" s="1"/>
  <c r="AN79" i="24"/>
  <c r="AO79" i="24" s="1"/>
  <c r="AN83" i="24"/>
  <c r="AO83" i="24" s="1"/>
  <c r="AN87" i="24"/>
  <c r="AO87" i="24" s="1"/>
  <c r="AN91" i="24"/>
  <c r="AO91" i="24" s="1"/>
  <c r="AN143" i="24"/>
  <c r="AO143" i="24" s="1"/>
  <c r="AN149" i="24"/>
  <c r="AO149" i="24" s="1"/>
  <c r="AN153" i="24"/>
  <c r="AO153" i="24" s="1"/>
  <c r="AO5" i="22"/>
  <c r="AO9" i="22"/>
  <c r="AO13" i="22"/>
  <c r="AO17" i="22"/>
  <c r="AO21" i="22"/>
  <c r="AO25" i="22"/>
  <c r="AO29" i="22"/>
  <c r="AO33" i="22"/>
  <c r="AO37" i="22"/>
  <c r="AO41" i="22"/>
  <c r="AO45" i="22"/>
  <c r="AN135" i="22"/>
  <c r="AO135" i="22" s="1"/>
  <c r="AO5" i="28"/>
  <c r="AO9" i="28"/>
  <c r="AO13" i="28"/>
  <c r="AO17" i="28"/>
  <c r="AO21" i="28"/>
  <c r="AO25" i="28"/>
  <c r="AO29" i="28"/>
  <c r="AO33" i="28"/>
  <c r="AO37" i="28"/>
  <c r="AO41" i="28"/>
  <c r="AO45" i="28"/>
  <c r="AN49" i="28"/>
  <c r="AO49" i="28" s="1"/>
  <c r="AN53" i="28"/>
  <c r="AO53" i="28" s="1"/>
  <c r="AN57" i="28"/>
  <c r="AO57" i="28" s="1"/>
  <c r="AN61" i="28"/>
  <c r="AO61" i="28" s="1"/>
  <c r="AN65" i="28"/>
  <c r="AO65" i="28" s="1"/>
  <c r="AN69" i="28"/>
  <c r="AO69" i="28" s="1"/>
  <c r="AN73" i="28"/>
  <c r="AO73" i="28" s="1"/>
  <c r="AN77" i="28"/>
  <c r="AO77" i="28" s="1"/>
  <c r="AN81" i="28"/>
  <c r="AO81" i="28" s="1"/>
  <c r="AN85" i="28"/>
  <c r="AO85" i="28" s="1"/>
  <c r="AN89" i="28"/>
  <c r="AO89" i="28" s="1"/>
  <c r="AN93" i="28"/>
  <c r="AO93" i="28" s="1"/>
  <c r="AN97" i="28"/>
  <c r="AO97" i="28" s="1"/>
  <c r="AN101" i="28"/>
  <c r="AO101" i="28" s="1"/>
  <c r="AN105" i="28"/>
  <c r="AO105" i="28" s="1"/>
  <c r="AN109" i="28"/>
  <c r="AO109" i="28" s="1"/>
  <c r="AN113" i="28"/>
  <c r="AO113" i="28" s="1"/>
  <c r="AN117" i="28"/>
  <c r="AO117" i="28" s="1"/>
  <c r="AN121" i="28"/>
  <c r="AO121" i="28" s="1"/>
  <c r="AN125" i="28"/>
  <c r="AO125" i="28" s="1"/>
  <c r="AN129" i="28"/>
  <c r="AO129" i="28" s="1"/>
  <c r="AN133" i="28"/>
  <c r="AO133" i="28" s="1"/>
  <c r="AN137" i="28"/>
  <c r="AO137" i="28" s="1"/>
  <c r="AN143" i="28"/>
  <c r="AO143" i="28" s="1"/>
  <c r="AN149" i="28"/>
  <c r="AO149" i="28" s="1"/>
  <c r="AN153" i="28"/>
  <c r="AO153" i="28" s="1"/>
  <c r="AL39" i="23"/>
  <c r="AN39" i="23" s="1"/>
  <c r="AL43" i="23"/>
  <c r="AN43" i="23" s="1"/>
  <c r="AN58" i="23"/>
  <c r="AO58" i="23" s="1"/>
  <c r="AN72" i="23"/>
  <c r="AO72" i="23" s="1"/>
  <c r="AN90" i="23"/>
  <c r="AO90" i="23" s="1"/>
  <c r="AN96" i="23"/>
  <c r="AO96" i="23" s="1"/>
  <c r="AN100" i="23"/>
  <c r="AO100" i="23" s="1"/>
  <c r="AN110" i="23"/>
  <c r="AO110" i="23" s="1"/>
  <c r="D27" i="26"/>
  <c r="AO27" i="23"/>
  <c r="D34" i="26"/>
  <c r="AO34" i="23"/>
  <c r="D40" i="26"/>
  <c r="AO40" i="23"/>
  <c r="AO44" i="23"/>
  <c r="D49" i="26"/>
  <c r="AL49" i="23"/>
  <c r="D54" i="26"/>
  <c r="AL54" i="23"/>
  <c r="AL59" i="23"/>
  <c r="AN59" i="23" s="1"/>
  <c r="AO59" i="23" s="1"/>
  <c r="AL69" i="23"/>
  <c r="AL74" i="23"/>
  <c r="AN74" i="23" s="1"/>
  <c r="AO74" i="23" s="1"/>
  <c r="D79" i="26"/>
  <c r="AL79" i="23"/>
  <c r="AN79" i="23" s="1"/>
  <c r="AO79" i="23" s="1"/>
  <c r="D86" i="26"/>
  <c r="AL86" i="23"/>
  <c r="AN86" i="23" s="1"/>
  <c r="AO86" i="23" s="1"/>
  <c r="AL94" i="23"/>
  <c r="D102" i="26"/>
  <c r="AL102" i="23"/>
  <c r="D106" i="26"/>
  <c r="AL106" i="23"/>
  <c r="D111" i="26"/>
  <c r="AL111" i="23"/>
  <c r="D130" i="26"/>
  <c r="AL130" i="23"/>
  <c r="AL138" i="23"/>
  <c r="AN138" i="23" s="1"/>
  <c r="AO138" i="23" s="1"/>
  <c r="D144" i="26"/>
  <c r="AL144" i="23"/>
  <c r="AN144" i="23" s="1"/>
  <c r="AO144" i="23" s="1"/>
  <c r="D150" i="26"/>
  <c r="AL150" i="23"/>
  <c r="AN150" i="23" s="1"/>
  <c r="AO150" i="23" s="1"/>
  <c r="D154" i="26"/>
  <c r="AL154" i="23"/>
  <c r="AN154" i="23" s="1"/>
  <c r="AO154" i="23" s="1"/>
  <c r="AO6" i="29"/>
  <c r="AO10" i="29"/>
  <c r="AO14" i="29"/>
  <c r="AO18" i="29"/>
  <c r="AO22" i="29"/>
  <c r="AO28" i="29"/>
  <c r="AO34" i="29"/>
  <c r="AO42" i="29"/>
  <c r="AN54" i="29"/>
  <c r="AO54" i="29" s="1"/>
  <c r="AN60" i="29"/>
  <c r="AO60" i="29" s="1"/>
  <c r="AN64" i="29"/>
  <c r="AO64" i="29" s="1"/>
  <c r="AN68" i="29"/>
  <c r="AO68" i="29" s="1"/>
  <c r="AN76" i="29"/>
  <c r="AO76" i="29" s="1"/>
  <c r="AN80" i="29"/>
  <c r="AO80" i="29" s="1"/>
  <c r="AN88" i="29"/>
  <c r="AO88" i="29" s="1"/>
  <c r="AN98" i="29"/>
  <c r="AO98" i="29" s="1"/>
  <c r="AN102" i="29"/>
  <c r="AO102" i="29" s="1"/>
  <c r="AN106" i="29"/>
  <c r="AO106" i="29" s="1"/>
  <c r="AN110" i="29"/>
  <c r="AO110" i="29" s="1"/>
  <c r="AN120" i="29"/>
  <c r="AO120" i="29" s="1"/>
  <c r="AN126" i="29"/>
  <c r="AO126" i="29" s="1"/>
  <c r="AN130" i="29"/>
  <c r="AO130" i="29" s="1"/>
  <c r="AN136" i="29"/>
  <c r="AO136" i="29" s="1"/>
  <c r="AN140" i="29"/>
  <c r="AO140" i="29" s="1"/>
  <c r="AN148" i="29"/>
  <c r="AO148" i="29" s="1"/>
  <c r="AN152" i="29"/>
  <c r="AO152" i="29" s="1"/>
  <c r="AO24" i="23"/>
  <c r="F5" i="26"/>
  <c r="H5" i="26" s="1"/>
  <c r="F7" i="26"/>
  <c r="H7" i="26" s="1"/>
  <c r="F9" i="26"/>
  <c r="H9" i="26" s="1"/>
  <c r="F11" i="26"/>
  <c r="H11" i="26" s="1"/>
  <c r="F13" i="26"/>
  <c r="H13" i="26" s="1"/>
  <c r="F15" i="26"/>
  <c r="H15" i="26" s="1"/>
  <c r="F17" i="26"/>
  <c r="H17" i="26" s="1"/>
  <c r="F19" i="26"/>
  <c r="H19" i="26" s="1"/>
  <c r="F21" i="26"/>
  <c r="H21" i="26" s="1"/>
  <c r="AO25" i="23"/>
  <c r="AN61" i="23"/>
  <c r="AO61" i="23" s="1"/>
  <c r="AN119" i="23"/>
  <c r="AO119" i="23" s="1"/>
  <c r="AO5" i="29"/>
  <c r="AO9" i="29"/>
  <c r="AO13" i="29"/>
  <c r="AO17" i="29"/>
  <c r="AO21" i="29"/>
  <c r="AO25" i="29"/>
  <c r="AO29" i="29"/>
  <c r="AO35" i="29"/>
  <c r="AO41" i="29"/>
  <c r="AN47" i="29"/>
  <c r="AO47" i="29" s="1"/>
  <c r="AN51" i="29"/>
  <c r="AO51" i="29" s="1"/>
  <c r="AN55" i="29"/>
  <c r="AO55" i="29" s="1"/>
  <c r="AN59" i="29"/>
  <c r="AO59" i="29" s="1"/>
  <c r="AN63" i="29"/>
  <c r="AO63" i="29" s="1"/>
  <c r="AN75" i="29"/>
  <c r="AO75" i="29" s="1"/>
  <c r="AN81" i="29"/>
  <c r="AO81" i="29" s="1"/>
  <c r="AN91" i="29"/>
  <c r="AO91" i="29" s="1"/>
  <c r="AN97" i="29"/>
  <c r="AO97" i="29" s="1"/>
  <c r="AN103" i="29"/>
  <c r="AO103" i="29" s="1"/>
  <c r="AN109" i="29"/>
  <c r="AO109" i="29" s="1"/>
  <c r="AN113" i="29"/>
  <c r="AO113" i="29" s="1"/>
  <c r="AN119" i="29"/>
  <c r="AO119" i="29" s="1"/>
  <c r="AN125" i="29"/>
  <c r="AO125" i="29" s="1"/>
  <c r="AN133" i="29"/>
  <c r="AO133" i="29" s="1"/>
  <c r="AN139" i="29"/>
  <c r="AO139" i="29" s="1"/>
  <c r="AN147" i="29"/>
  <c r="AO147" i="29" s="1"/>
  <c r="AN151" i="29"/>
  <c r="AO151" i="29" s="1"/>
  <c r="AN155" i="29"/>
  <c r="AO155" i="29" s="1"/>
  <c r="AO6" i="53"/>
  <c r="AO14" i="53"/>
  <c r="AO22" i="53"/>
  <c r="AO30" i="53"/>
  <c r="AO38" i="53"/>
  <c r="AO6" i="30"/>
  <c r="AO10" i="30"/>
  <c r="AO14" i="30"/>
  <c r="AO18" i="30"/>
  <c r="AO22" i="30"/>
  <c r="AO26" i="30"/>
  <c r="AO30" i="30"/>
  <c r="AO34" i="30"/>
  <c r="AO38" i="30"/>
  <c r="AO42" i="30"/>
  <c r="AO4" i="24"/>
  <c r="AO8" i="24"/>
  <c r="AO12" i="24"/>
  <c r="AO16" i="24"/>
  <c r="AO20" i="24"/>
  <c r="AO24" i="24"/>
  <c r="AO28" i="24"/>
  <c r="AO5" i="24"/>
  <c r="AO9" i="24"/>
  <c r="AO13" i="24"/>
  <c r="AO17" i="24"/>
  <c r="AO21" i="24"/>
  <c r="AO25" i="24"/>
  <c r="AO29" i="24"/>
  <c r="AO33" i="24"/>
  <c r="AO37" i="24"/>
  <c r="AO41" i="24"/>
  <c r="AO45" i="24"/>
  <c r="AO4" i="22"/>
  <c r="AO8" i="22"/>
  <c r="AO12" i="22"/>
  <c r="AO16" i="22"/>
  <c r="AO20" i="22"/>
  <c r="AO24" i="22"/>
  <c r="AO28" i="22"/>
  <c r="AO32" i="22"/>
  <c r="AO36" i="22"/>
  <c r="AO40" i="22"/>
  <c r="AO44" i="22"/>
  <c r="AO6" i="28"/>
  <c r="AO10" i="28"/>
  <c r="AO14" i="28"/>
  <c r="AO18" i="28"/>
  <c r="AO22" i="28"/>
  <c r="AO26" i="28"/>
  <c r="AO30" i="28"/>
  <c r="AO34" i="28"/>
  <c r="AO38" i="28"/>
  <c r="AO42" i="28"/>
  <c r="F4" i="26"/>
  <c r="H4" i="26" s="1"/>
  <c r="F8" i="26"/>
  <c r="H8" i="26" s="1"/>
  <c r="F12" i="26"/>
  <c r="H12" i="26" s="1"/>
  <c r="F16" i="26"/>
  <c r="H16" i="26" s="1"/>
  <c r="F20" i="26"/>
  <c r="H20" i="26" s="1"/>
  <c r="F26" i="26"/>
  <c r="H26" i="26" s="1"/>
  <c r="D35" i="26"/>
  <c r="D41" i="26"/>
  <c r="AO41" i="23"/>
  <c r="D45" i="26"/>
  <c r="AO45" i="23"/>
  <c r="D55" i="26"/>
  <c r="AL55" i="23"/>
  <c r="AN55" i="23" s="1"/>
  <c r="AO55" i="23" s="1"/>
  <c r="F62" i="26"/>
  <c r="H62" i="26" s="1"/>
  <c r="I62" i="26" s="1"/>
  <c r="F70" i="26"/>
  <c r="H70" i="26" s="1"/>
  <c r="I70" i="26" s="1"/>
  <c r="F78" i="26"/>
  <c r="AL83" i="23"/>
  <c r="AN83" i="23" s="1"/>
  <c r="AO83" i="23" s="1"/>
  <c r="F90" i="26"/>
  <c r="H90" i="26" s="1"/>
  <c r="D103" i="26"/>
  <c r="AL103" i="23"/>
  <c r="AN103" i="23" s="1"/>
  <c r="AO103" i="23" s="1"/>
  <c r="D107" i="26"/>
  <c r="AL107" i="23"/>
  <c r="AN107" i="23" s="1"/>
  <c r="AO107" i="23" s="1"/>
  <c r="D123" i="26"/>
  <c r="AL123" i="23"/>
  <c r="AN123" i="23" s="1"/>
  <c r="AO123" i="23" s="1"/>
  <c r="AL137" i="23"/>
  <c r="D143" i="26"/>
  <c r="AL143" i="23"/>
  <c r="D149" i="26"/>
  <c r="AL149" i="23"/>
  <c r="D153" i="26"/>
  <c r="AL153" i="23"/>
  <c r="AO7" i="22"/>
  <c r="AO11" i="22"/>
  <c r="AO15" i="22"/>
  <c r="AO19" i="22"/>
  <c r="AO23" i="22"/>
  <c r="AO27" i="22"/>
  <c r="AO31" i="22"/>
  <c r="AO35" i="22"/>
  <c r="AO39" i="22"/>
  <c r="AO43" i="22"/>
  <c r="AO7" i="28"/>
  <c r="AO11" i="28"/>
  <c r="AO15" i="28"/>
  <c r="AO19" i="28"/>
  <c r="AO23" i="28"/>
  <c r="AO27" i="28"/>
  <c r="AO31" i="28"/>
  <c r="AO35" i="28"/>
  <c r="AO39" i="28"/>
  <c r="AO43" i="28"/>
  <c r="AL35" i="23"/>
  <c r="AN35" i="23" s="1"/>
  <c r="D29" i="26"/>
  <c r="AO29" i="23"/>
  <c r="D42" i="26"/>
  <c r="AO42" i="23"/>
  <c r="AN46" i="23"/>
  <c r="AO46" i="23" s="1"/>
  <c r="AL51" i="23"/>
  <c r="AL56" i="23"/>
  <c r="AN56" i="23" s="1"/>
  <c r="AO56" i="23" s="1"/>
  <c r="D63" i="26"/>
  <c r="AL63" i="23"/>
  <c r="AN63" i="23" s="1"/>
  <c r="AO63" i="23" s="1"/>
  <c r="AL71" i="23"/>
  <c r="AL77" i="23"/>
  <c r="AN77" i="23" s="1"/>
  <c r="AO77" i="23" s="1"/>
  <c r="AL82" i="23"/>
  <c r="AL89" i="23"/>
  <c r="AN89" i="23" s="1"/>
  <c r="AO89" i="23" s="1"/>
  <c r="D98" i="26"/>
  <c r="AL98" i="23"/>
  <c r="AN98" i="23" s="1"/>
  <c r="AO98" i="23" s="1"/>
  <c r="D104" i="26"/>
  <c r="AL104" i="23"/>
  <c r="AN104" i="23" s="1"/>
  <c r="AO104" i="23" s="1"/>
  <c r="D109" i="26"/>
  <c r="AL109" i="23"/>
  <c r="AN109" i="23" s="1"/>
  <c r="AO109" i="23" s="1"/>
  <c r="D122" i="26"/>
  <c r="AL122" i="23"/>
  <c r="AN122" i="23" s="1"/>
  <c r="AO122" i="23" s="1"/>
  <c r="AL134" i="23"/>
  <c r="D140" i="26"/>
  <c r="AL140" i="23"/>
  <c r="D148" i="26"/>
  <c r="AL148" i="23"/>
  <c r="D152" i="26"/>
  <c r="AL152" i="23"/>
  <c r="AO4" i="29"/>
  <c r="AO8" i="29"/>
  <c r="AO12" i="29"/>
  <c r="AO16" i="29"/>
  <c r="AO20" i="29"/>
  <c r="AO26" i="29"/>
  <c r="AO30" i="29"/>
  <c r="AO40" i="29"/>
  <c r="AO5" i="23"/>
  <c r="AO7" i="23"/>
  <c r="AO9" i="23"/>
  <c r="AO11" i="23"/>
  <c r="AO13" i="23"/>
  <c r="AO15" i="23"/>
  <c r="AO17" i="23"/>
  <c r="AO19" i="23"/>
  <c r="AO21" i="23"/>
  <c r="AO23" i="23"/>
  <c r="F25" i="26"/>
  <c r="H25" i="26" s="1"/>
  <c r="F61" i="26"/>
  <c r="H61" i="26" s="1"/>
  <c r="I61" i="26" s="1"/>
  <c r="F119" i="26"/>
  <c r="H119" i="26" s="1"/>
  <c r="AO7" i="29"/>
  <c r="AO11" i="29"/>
  <c r="AO15" i="29"/>
  <c r="AO19" i="29"/>
  <c r="AO27" i="29"/>
  <c r="AO31" i="29"/>
  <c r="AO39" i="29"/>
  <c r="AO45" i="29"/>
  <c r="AO30" i="23"/>
  <c r="AO32" i="29"/>
  <c r="D94" i="26"/>
  <c r="AL94" i="29"/>
  <c r="AO38" i="29"/>
  <c r="D105" i="26"/>
  <c r="AL105" i="29"/>
  <c r="AN124" i="29"/>
  <c r="AO124" i="29" s="1"/>
  <c r="AN131" i="29"/>
  <c r="AO131" i="29" s="1"/>
  <c r="D48" i="26"/>
  <c r="AL48" i="29"/>
  <c r="AN48" i="29" s="1"/>
  <c r="AO48" i="29" s="1"/>
  <c r="AO36" i="29"/>
  <c r="F77" i="26"/>
  <c r="H77" i="26" s="1"/>
  <c r="I77" i="26" s="1"/>
  <c r="D96" i="26"/>
  <c r="AL96" i="29"/>
  <c r="D101" i="26"/>
  <c r="AL101" i="23"/>
  <c r="AO80" i="23"/>
  <c r="D59" i="26"/>
  <c r="AL59" i="22"/>
  <c r="D69" i="26"/>
  <c r="AL69" i="29"/>
  <c r="AO33" i="29"/>
  <c r="D89" i="26"/>
  <c r="AL89" i="29"/>
  <c r="AO23" i="29"/>
  <c r="D87" i="26"/>
  <c r="AL87" i="29"/>
  <c r="D82" i="26"/>
  <c r="AL82" i="29"/>
  <c r="D115" i="26"/>
  <c r="AL115" i="23"/>
  <c r="AN146" i="53"/>
  <c r="AO146" i="53" s="1"/>
  <c r="AN146" i="28"/>
  <c r="AO146" i="28" s="1"/>
  <c r="AN146" i="30"/>
  <c r="AO146" i="30" s="1"/>
  <c r="D146" i="26"/>
  <c r="AL146" i="23"/>
  <c r="D128" i="26"/>
  <c r="AL128" i="23"/>
  <c r="AN128" i="23" s="1"/>
  <c r="AO128" i="23" s="1"/>
  <c r="D65" i="26"/>
  <c r="AL65" i="23"/>
  <c r="D81" i="26"/>
  <c r="AL81" i="23"/>
  <c r="AN81" i="23" s="1"/>
  <c r="AO81" i="23" s="1"/>
  <c r="D84" i="26"/>
  <c r="AL84" i="23"/>
  <c r="AO145" i="29"/>
  <c r="AN145" i="53"/>
  <c r="AO145" i="53" s="1"/>
  <c r="AN145" i="28"/>
  <c r="AO145" i="28" s="1"/>
  <c r="F145" i="26"/>
  <c r="H145" i="26" s="1"/>
  <c r="I145" i="26" s="1"/>
  <c r="D44" i="26"/>
  <c r="AO44" i="29"/>
  <c r="D91" i="26"/>
  <c r="AL91" i="23"/>
  <c r="D95" i="26"/>
  <c r="AL95" i="23"/>
  <c r="D57" i="26"/>
  <c r="AL57" i="23"/>
  <c r="D53" i="26"/>
  <c r="AL53" i="23"/>
  <c r="D73" i="26"/>
  <c r="AL73" i="23"/>
  <c r="D108" i="26"/>
  <c r="AL108" i="23"/>
  <c r="AN93" i="24"/>
  <c r="AO93" i="24" s="1"/>
  <c r="D138" i="26"/>
  <c r="AL138" i="24"/>
  <c r="D30" i="26"/>
  <c r="AO30" i="24"/>
  <c r="D51" i="26"/>
  <c r="AL51" i="24"/>
  <c r="D135" i="26"/>
  <c r="AL135" i="24"/>
  <c r="AN135" i="24" s="1"/>
  <c r="AO135" i="24" s="1"/>
  <c r="D134" i="26"/>
  <c r="AL134" i="24"/>
  <c r="F24" i="26"/>
  <c r="H24" i="26" s="1"/>
  <c r="D74" i="26"/>
  <c r="AL74" i="29"/>
  <c r="D71" i="26"/>
  <c r="AL71" i="29"/>
  <c r="D56" i="26"/>
  <c r="AL56" i="29"/>
  <c r="AL37" i="29"/>
  <c r="AN37" i="29" s="1"/>
  <c r="D83" i="26"/>
  <c r="AL83" i="29"/>
  <c r="D50" i="26"/>
  <c r="AL50" i="29"/>
  <c r="D72" i="26"/>
  <c r="AL72" i="29"/>
  <c r="AN72" i="29" s="1"/>
  <c r="AO72" i="29" s="1"/>
  <c r="F46" i="26"/>
  <c r="F37" i="26"/>
  <c r="H37" i="26" s="1"/>
  <c r="D116" i="26"/>
  <c r="AL116" i="23"/>
  <c r="AN116" i="23" s="1"/>
  <c r="AO116" i="23" s="1"/>
  <c r="D64" i="26"/>
  <c r="AL64" i="23"/>
  <c r="D127" i="26"/>
  <c r="AL127" i="23"/>
  <c r="D142" i="26"/>
  <c r="AL142" i="23"/>
  <c r="AN142" i="23" s="1"/>
  <c r="AO142" i="23" s="1"/>
  <c r="AN142" i="53"/>
  <c r="AO142" i="53" s="1"/>
  <c r="AN142" i="22"/>
  <c r="AO142" i="22" s="1"/>
  <c r="AN142" i="28"/>
  <c r="AO142" i="28" s="1"/>
  <c r="D47" i="26"/>
  <c r="AL47" i="23"/>
  <c r="AN47" i="23" s="1"/>
  <c r="AO47" i="23" s="1"/>
  <c r="D75" i="26"/>
  <c r="AL75" i="23"/>
  <c r="D88" i="26"/>
  <c r="AL88" i="23"/>
  <c r="AN88" i="23" s="1"/>
  <c r="AO88" i="23" s="1"/>
  <c r="D97" i="26"/>
  <c r="AL97" i="23"/>
  <c r="D38" i="26"/>
  <c r="AO38" i="23"/>
  <c r="D137" i="26"/>
  <c r="AL137" i="22"/>
  <c r="AO132" i="22"/>
  <c r="I132" i="26"/>
  <c r="D58" i="26"/>
  <c r="AL58" i="22"/>
  <c r="AN58" i="22" s="1"/>
  <c r="AO58" i="22" s="1"/>
  <c r="AO112" i="23"/>
  <c r="I112" i="26"/>
  <c r="D113" i="26"/>
  <c r="AL113" i="23"/>
  <c r="D126" i="26"/>
  <c r="AL126" i="23"/>
  <c r="AN126" i="23" s="1"/>
  <c r="AO126" i="23" s="1"/>
  <c r="D136" i="26"/>
  <c r="AL136" i="23"/>
  <c r="D93" i="26"/>
  <c r="AL93" i="23"/>
  <c r="AN93" i="23" s="1"/>
  <c r="AO93" i="23" s="1"/>
  <c r="D92" i="26"/>
  <c r="AL92" i="23"/>
  <c r="D118" i="26"/>
  <c r="AL118" i="23"/>
  <c r="AN118" i="23" s="1"/>
  <c r="AO118" i="23" s="1"/>
  <c r="D99" i="26"/>
  <c r="AL99" i="23"/>
  <c r="D131" i="26"/>
  <c r="AL131" i="23"/>
  <c r="D67" i="26"/>
  <c r="AL67" i="23"/>
  <c r="D125" i="26"/>
  <c r="AL125" i="23"/>
  <c r="AN125" i="23" s="1"/>
  <c r="AO125" i="23" s="1"/>
  <c r="D31" i="26"/>
  <c r="AL31" i="23"/>
  <c r="AN31" i="23" s="1"/>
  <c r="D32" i="26"/>
  <c r="AO32" i="23"/>
  <c r="AO36" i="23"/>
  <c r="D141" i="26"/>
  <c r="AL141" i="23"/>
  <c r="AN141" i="23" s="1"/>
  <c r="AO141" i="23" s="1"/>
  <c r="AN141" i="30"/>
  <c r="AO141" i="30" s="1"/>
  <c r="AO117" i="23"/>
  <c r="I117" i="26"/>
  <c r="AO28" i="23"/>
  <c r="I28" i="26"/>
  <c r="D121" i="26"/>
  <c r="AL121" i="23"/>
  <c r="AN121" i="23" s="1"/>
  <c r="AO121" i="23" s="1"/>
  <c r="D124" i="26"/>
  <c r="AL124" i="23"/>
  <c r="AN124" i="23" s="1"/>
  <c r="AO124" i="23" s="1"/>
  <c r="D33" i="26"/>
  <c r="AL33" i="23"/>
  <c r="AN33" i="23" s="1"/>
  <c r="D129" i="26"/>
  <c r="AL129" i="23"/>
  <c r="D114" i="26"/>
  <c r="AL114" i="23"/>
  <c r="D85" i="26"/>
  <c r="AL85" i="23"/>
  <c r="D68" i="26"/>
  <c r="AL68" i="23"/>
  <c r="AO24" i="29"/>
  <c r="AN46" i="29"/>
  <c r="AO46" i="29" s="1"/>
  <c r="AL73" i="29"/>
  <c r="AN73" i="29" s="1"/>
  <c r="AO73" i="29" s="1"/>
  <c r="A155" i="39"/>
  <c r="A153" i="39"/>
  <c r="A151" i="39"/>
  <c r="A149" i="39"/>
  <c r="A147" i="39"/>
  <c r="A143" i="39"/>
  <c r="A141" i="39"/>
  <c r="A139" i="39"/>
  <c r="A137" i="39"/>
  <c r="A135" i="39"/>
  <c r="A133" i="39"/>
  <c r="A131" i="39"/>
  <c r="A129" i="39"/>
  <c r="A127" i="39"/>
  <c r="A125" i="39"/>
  <c r="A123" i="39"/>
  <c r="A121" i="39"/>
  <c r="A117" i="39"/>
  <c r="A115" i="39"/>
  <c r="A113" i="39"/>
  <c r="A111" i="39"/>
  <c r="A109" i="39"/>
  <c r="A107" i="39"/>
  <c r="A105" i="39"/>
  <c r="A103" i="39"/>
  <c r="A101" i="39"/>
  <c r="A99" i="39"/>
  <c r="A97" i="39"/>
  <c r="A95" i="39"/>
  <c r="A93" i="39"/>
  <c r="A91" i="39"/>
  <c r="A89" i="39"/>
  <c r="A87" i="39"/>
  <c r="A85" i="39"/>
  <c r="A83" i="39"/>
  <c r="A81" i="39"/>
  <c r="A79" i="39"/>
  <c r="A77" i="39"/>
  <c r="A75" i="39"/>
  <c r="A73" i="39"/>
  <c r="A71" i="39"/>
  <c r="A69" i="39"/>
  <c r="A67" i="39"/>
  <c r="A65" i="39"/>
  <c r="A63" i="39"/>
  <c r="A59" i="39"/>
  <c r="A57" i="39"/>
  <c r="A55" i="39"/>
  <c r="A53" i="39"/>
  <c r="A51" i="39"/>
  <c r="A49" i="39"/>
  <c r="A47" i="39"/>
  <c r="A45" i="39"/>
  <c r="A43" i="39"/>
  <c r="A41" i="39"/>
  <c r="A39" i="39"/>
  <c r="A37" i="39"/>
  <c r="A35" i="39"/>
  <c r="A33" i="39"/>
  <c r="A31" i="39"/>
  <c r="A29" i="39"/>
  <c r="A27" i="39"/>
  <c r="A154" i="39"/>
  <c r="A152" i="39"/>
  <c r="A150" i="39"/>
  <c r="A148" i="39"/>
  <c r="A144" i="39"/>
  <c r="A142" i="39"/>
  <c r="A140" i="39"/>
  <c r="A138" i="39"/>
  <c r="A136" i="39"/>
  <c r="A134" i="39"/>
  <c r="A132" i="39"/>
  <c r="A130" i="39"/>
  <c r="A128" i="39"/>
  <c r="A126" i="39"/>
  <c r="A124" i="39"/>
  <c r="A122" i="39"/>
  <c r="A120" i="39"/>
  <c r="A118" i="39"/>
  <c r="A116" i="39"/>
  <c r="A114" i="39"/>
  <c r="A112" i="39"/>
  <c r="A110" i="39"/>
  <c r="A108" i="39"/>
  <c r="A106" i="39"/>
  <c r="A104" i="39"/>
  <c r="A102" i="39"/>
  <c r="A100" i="39"/>
  <c r="A98" i="39"/>
  <c r="A96" i="39"/>
  <c r="A94" i="39"/>
  <c r="A92" i="39"/>
  <c r="A90" i="39"/>
  <c r="A88" i="39"/>
  <c r="A86" i="39"/>
  <c r="A84" i="39"/>
  <c r="A82" i="39"/>
  <c r="A80" i="39"/>
  <c r="A78" i="39"/>
  <c r="A76" i="39"/>
  <c r="A74" i="39"/>
  <c r="A72" i="39"/>
  <c r="A70" i="39"/>
  <c r="A68" i="39"/>
  <c r="A66" i="39"/>
  <c r="A64" i="39"/>
  <c r="A62" i="39"/>
  <c r="A60" i="39"/>
  <c r="A58" i="39"/>
  <c r="A56" i="39"/>
  <c r="A54" i="39"/>
  <c r="A52" i="39"/>
  <c r="A50" i="39"/>
  <c r="A48" i="39"/>
  <c r="A46" i="39"/>
  <c r="A44" i="39"/>
  <c r="A42" i="39"/>
  <c r="A40" i="39"/>
  <c r="A38" i="39"/>
  <c r="A36" i="39"/>
  <c r="A34" i="39"/>
  <c r="A32" i="39"/>
  <c r="A30" i="39"/>
  <c r="A28" i="39"/>
  <c r="A26" i="39"/>
  <c r="A146" i="39"/>
  <c r="A145" i="39"/>
  <c r="I22" i="26" l="1"/>
  <c r="I18" i="26"/>
  <c r="I14" i="26"/>
  <c r="I10" i="26"/>
  <c r="I6" i="26"/>
  <c r="I25" i="26"/>
  <c r="I21" i="26"/>
  <c r="I19" i="26"/>
  <c r="I17" i="26"/>
  <c r="I15" i="26"/>
  <c r="I13" i="26"/>
  <c r="I11" i="26"/>
  <c r="I9" i="26"/>
  <c r="I7" i="26"/>
  <c r="I5" i="26"/>
  <c r="I120" i="26"/>
  <c r="I110" i="26"/>
  <c r="I90" i="26"/>
  <c r="I36" i="26"/>
  <c r="I119" i="26"/>
  <c r="AN152" i="23"/>
  <c r="AO152" i="23" s="1"/>
  <c r="AN148" i="23"/>
  <c r="AO148" i="23" s="1"/>
  <c r="AN140" i="23"/>
  <c r="AO140" i="23" s="1"/>
  <c r="AN134" i="23"/>
  <c r="AO134" i="23" s="1"/>
  <c r="F122" i="26"/>
  <c r="H122" i="26" s="1"/>
  <c r="F109" i="26"/>
  <c r="H109" i="26" s="1"/>
  <c r="F104" i="26"/>
  <c r="H104" i="26" s="1"/>
  <c r="F98" i="26"/>
  <c r="AN82" i="23"/>
  <c r="AO82" i="23" s="1"/>
  <c r="AN71" i="23"/>
  <c r="AO71" i="23" s="1"/>
  <c r="F63" i="26"/>
  <c r="H63" i="26" s="1"/>
  <c r="I63" i="26" s="1"/>
  <c r="AN51" i="23"/>
  <c r="AO51" i="23" s="1"/>
  <c r="F42" i="26"/>
  <c r="H42" i="26" s="1"/>
  <c r="F29" i="26"/>
  <c r="H29" i="26" s="1"/>
  <c r="AN153" i="23"/>
  <c r="AO153" i="23" s="1"/>
  <c r="AN149" i="23"/>
  <c r="AO149" i="23" s="1"/>
  <c r="AN143" i="23"/>
  <c r="AO143" i="23" s="1"/>
  <c r="AN137" i="23"/>
  <c r="AO137" i="23" s="1"/>
  <c r="F123" i="26"/>
  <c r="H123" i="26" s="1"/>
  <c r="F107" i="26"/>
  <c r="H107" i="26" s="1"/>
  <c r="F103" i="26"/>
  <c r="H103" i="26" s="1"/>
  <c r="H78" i="26"/>
  <c r="I78" i="26" s="1"/>
  <c r="F55" i="26"/>
  <c r="F45" i="26"/>
  <c r="H45" i="26" s="1"/>
  <c r="F41" i="26"/>
  <c r="H41" i="26" s="1"/>
  <c r="F35" i="26"/>
  <c r="H35" i="26" s="1"/>
  <c r="I26" i="26"/>
  <c r="I20" i="26"/>
  <c r="I16" i="26"/>
  <c r="I12" i="26"/>
  <c r="I8" i="26"/>
  <c r="I4" i="26"/>
  <c r="F154" i="26"/>
  <c r="H154" i="26" s="1"/>
  <c r="F150" i="26"/>
  <c r="H150" i="26" s="1"/>
  <c r="F144" i="26"/>
  <c r="H144" i="26" s="1"/>
  <c r="AN130" i="23"/>
  <c r="AO130" i="23" s="1"/>
  <c r="AN111" i="23"/>
  <c r="AO111" i="23" s="1"/>
  <c r="AN106" i="23"/>
  <c r="AO106" i="23" s="1"/>
  <c r="AN102" i="23"/>
  <c r="AO102" i="23" s="1"/>
  <c r="AN94" i="23"/>
  <c r="AO94" i="23" s="1"/>
  <c r="F86" i="26"/>
  <c r="F79" i="26"/>
  <c r="H79" i="26" s="1"/>
  <c r="I79" i="26" s="1"/>
  <c r="AN69" i="23"/>
  <c r="AO69" i="23" s="1"/>
  <c r="AN54" i="23"/>
  <c r="AO54" i="23" s="1"/>
  <c r="AN49" i="23"/>
  <c r="AO49" i="23" s="1"/>
  <c r="F40" i="26"/>
  <c r="H40" i="26" s="1"/>
  <c r="F34" i="26"/>
  <c r="H34" i="26" s="1"/>
  <c r="F27" i="26"/>
  <c r="H27" i="26" s="1"/>
  <c r="AN155" i="23"/>
  <c r="AO155" i="23" s="1"/>
  <c r="AN151" i="23"/>
  <c r="AO151" i="23" s="1"/>
  <c r="AN147" i="23"/>
  <c r="AO147" i="23" s="1"/>
  <c r="AN139" i="23"/>
  <c r="AO139" i="23" s="1"/>
  <c r="AN133" i="23"/>
  <c r="AO133" i="23" s="1"/>
  <c r="AN105" i="23"/>
  <c r="AO105" i="23" s="1"/>
  <c r="I100" i="26"/>
  <c r="AO43" i="23"/>
  <c r="AO39" i="23"/>
  <c r="F152" i="26"/>
  <c r="H152" i="26" s="1"/>
  <c r="F148" i="26"/>
  <c r="H148" i="26" s="1"/>
  <c r="F140" i="26"/>
  <c r="H140" i="26" s="1"/>
  <c r="F153" i="26"/>
  <c r="H153" i="26" s="1"/>
  <c r="F149" i="26"/>
  <c r="H149" i="26" s="1"/>
  <c r="F143" i="26"/>
  <c r="H143" i="26" s="1"/>
  <c r="AO35" i="23"/>
  <c r="F130" i="26"/>
  <c r="H130" i="26" s="1"/>
  <c r="F111" i="26"/>
  <c r="H111" i="26" s="1"/>
  <c r="F106" i="26"/>
  <c r="H106" i="26" s="1"/>
  <c r="F102" i="26"/>
  <c r="H102" i="26" s="1"/>
  <c r="F54" i="26"/>
  <c r="H54" i="26" s="1"/>
  <c r="I54" i="26" s="1"/>
  <c r="F49" i="26"/>
  <c r="H49" i="26" s="1"/>
  <c r="I49" i="26" s="1"/>
  <c r="F155" i="26"/>
  <c r="H155" i="26" s="1"/>
  <c r="F151" i="26"/>
  <c r="H151" i="26" s="1"/>
  <c r="F147" i="26"/>
  <c r="H147" i="26" s="1"/>
  <c r="F139" i="26"/>
  <c r="H139" i="26" s="1"/>
  <c r="F133" i="26"/>
  <c r="H133" i="26" s="1"/>
  <c r="F43" i="26"/>
  <c r="H43" i="26" s="1"/>
  <c r="F39" i="26"/>
  <c r="H39" i="26" s="1"/>
  <c r="I39" i="26" s="1"/>
  <c r="F94" i="26"/>
  <c r="AN94" i="29"/>
  <c r="AO94" i="29" s="1"/>
  <c r="AN105" i="29"/>
  <c r="AO105" i="29" s="1"/>
  <c r="F105" i="26"/>
  <c r="H105" i="26" s="1"/>
  <c r="F48" i="26"/>
  <c r="H48" i="26" s="1"/>
  <c r="I48" i="26" s="1"/>
  <c r="AN96" i="29"/>
  <c r="AO96" i="29" s="1"/>
  <c r="F96" i="26"/>
  <c r="H96" i="26" s="1"/>
  <c r="I96" i="26" s="1"/>
  <c r="F101" i="26"/>
  <c r="H101" i="26" s="1"/>
  <c r="AN101" i="23"/>
  <c r="AO101" i="23" s="1"/>
  <c r="F59" i="26"/>
  <c r="AN59" i="22"/>
  <c r="AO59" i="22" s="1"/>
  <c r="AN69" i="29"/>
  <c r="AO69" i="29" s="1"/>
  <c r="F69" i="26"/>
  <c r="AN89" i="29"/>
  <c r="AO89" i="29" s="1"/>
  <c r="F89" i="26"/>
  <c r="H89" i="26" s="1"/>
  <c r="AN87" i="29"/>
  <c r="AO87" i="29" s="1"/>
  <c r="F87" i="26"/>
  <c r="H87" i="26" s="1"/>
  <c r="I87" i="26" s="1"/>
  <c r="AN82" i="29"/>
  <c r="AO82" i="29" s="1"/>
  <c r="F82" i="26"/>
  <c r="F115" i="26"/>
  <c r="H115" i="26" s="1"/>
  <c r="AN115" i="23"/>
  <c r="AO115" i="23" s="1"/>
  <c r="F146" i="26"/>
  <c r="H146" i="26" s="1"/>
  <c r="AN146" i="23"/>
  <c r="AO146" i="23" s="1"/>
  <c r="F128" i="26"/>
  <c r="H128" i="26" s="1"/>
  <c r="AN65" i="23"/>
  <c r="AO65" i="23" s="1"/>
  <c r="F65" i="26"/>
  <c r="F81" i="26"/>
  <c r="H81" i="26" s="1"/>
  <c r="I81" i="26" s="1"/>
  <c r="F84" i="26"/>
  <c r="AN84" i="23"/>
  <c r="AO84" i="23" s="1"/>
  <c r="F44" i="26"/>
  <c r="H44" i="26" s="1"/>
  <c r="AN91" i="23"/>
  <c r="AO91" i="23" s="1"/>
  <c r="F91" i="26"/>
  <c r="H91" i="26" s="1"/>
  <c r="AN95" i="23"/>
  <c r="AO95" i="23" s="1"/>
  <c r="F95" i="26"/>
  <c r="AN57" i="23"/>
  <c r="AO57" i="23" s="1"/>
  <c r="F57" i="26"/>
  <c r="AN53" i="23"/>
  <c r="AO53" i="23" s="1"/>
  <c r="F53" i="26"/>
  <c r="H53" i="26" s="1"/>
  <c r="I53" i="26" s="1"/>
  <c r="F73" i="26"/>
  <c r="H73" i="26" s="1"/>
  <c r="I73" i="26" s="1"/>
  <c r="AN73" i="23"/>
  <c r="AO73" i="23" s="1"/>
  <c r="AN108" i="23"/>
  <c r="AO108" i="23" s="1"/>
  <c r="F108" i="26"/>
  <c r="H108" i="26" s="1"/>
  <c r="AN138" i="24"/>
  <c r="AO138" i="24" s="1"/>
  <c r="F138" i="26"/>
  <c r="H138" i="26" s="1"/>
  <c r="F30" i="26"/>
  <c r="H30" i="26" s="1"/>
  <c r="AN51" i="24"/>
  <c r="AO51" i="24" s="1"/>
  <c r="F51" i="26"/>
  <c r="F135" i="26"/>
  <c r="H135" i="26" s="1"/>
  <c r="I135" i="26" s="1"/>
  <c r="AN134" i="24"/>
  <c r="AO134" i="24" s="1"/>
  <c r="F134" i="26"/>
  <c r="H134" i="26" s="1"/>
  <c r="I24" i="26"/>
  <c r="AN74" i="29"/>
  <c r="AO74" i="29" s="1"/>
  <c r="F74" i="26"/>
  <c r="AN71" i="29"/>
  <c r="AO71" i="29" s="1"/>
  <c r="F71" i="26"/>
  <c r="H71" i="26" s="1"/>
  <c r="I71" i="26" s="1"/>
  <c r="AN56" i="29"/>
  <c r="AO56" i="29" s="1"/>
  <c r="F56" i="26"/>
  <c r="H56" i="26" s="1"/>
  <c r="AO37" i="29"/>
  <c r="F83" i="26"/>
  <c r="AN83" i="29"/>
  <c r="AO83" i="29" s="1"/>
  <c r="AN50" i="29"/>
  <c r="AO50" i="29" s="1"/>
  <c r="F50" i="26"/>
  <c r="F72" i="26"/>
  <c r="H72" i="26" s="1"/>
  <c r="I72" i="26" s="1"/>
  <c r="H46" i="26"/>
  <c r="I46" i="26" s="1"/>
  <c r="I37" i="26"/>
  <c r="F116" i="26"/>
  <c r="H116" i="26" s="1"/>
  <c r="F64" i="26"/>
  <c r="AN64" i="23"/>
  <c r="AO64" i="23" s="1"/>
  <c r="AN127" i="23"/>
  <c r="AO127" i="23" s="1"/>
  <c r="F127" i="26"/>
  <c r="H127" i="26" s="1"/>
  <c r="I127" i="26" s="1"/>
  <c r="F142" i="26"/>
  <c r="H142" i="26" s="1"/>
  <c r="F47" i="26"/>
  <c r="H47" i="26" s="1"/>
  <c r="I47" i="26" s="1"/>
  <c r="F75" i="26"/>
  <c r="AN75" i="23"/>
  <c r="AO75" i="23" s="1"/>
  <c r="F88" i="26"/>
  <c r="H88" i="26" s="1"/>
  <c r="I88" i="26" s="1"/>
  <c r="F97" i="26"/>
  <c r="AN97" i="23"/>
  <c r="AO97" i="23" s="1"/>
  <c r="AO33" i="23"/>
  <c r="F38" i="26"/>
  <c r="H38" i="26" s="1"/>
  <c r="AN137" i="22"/>
  <c r="AO137" i="22" s="1"/>
  <c r="F137" i="26"/>
  <c r="H137" i="26" s="1"/>
  <c r="F58" i="26"/>
  <c r="F113" i="26"/>
  <c r="H113" i="26" s="1"/>
  <c r="AN113" i="23"/>
  <c r="AO113" i="23" s="1"/>
  <c r="F126" i="26"/>
  <c r="F136" i="26"/>
  <c r="H136" i="26" s="1"/>
  <c r="AN136" i="23"/>
  <c r="AO136" i="23" s="1"/>
  <c r="F93" i="26"/>
  <c r="H93" i="26" s="1"/>
  <c r="I93" i="26" s="1"/>
  <c r="F92" i="26"/>
  <c r="H92" i="26" s="1"/>
  <c r="I92" i="26" s="1"/>
  <c r="AN92" i="23"/>
  <c r="AO92" i="23" s="1"/>
  <c r="F118" i="26"/>
  <c r="H118" i="26" s="1"/>
  <c r="F99" i="26"/>
  <c r="H99" i="26" s="1"/>
  <c r="AN99" i="23"/>
  <c r="AO99" i="23" s="1"/>
  <c r="AN131" i="23"/>
  <c r="AO131" i="23" s="1"/>
  <c r="F131" i="26"/>
  <c r="H131" i="26" s="1"/>
  <c r="F67" i="26"/>
  <c r="AN67" i="23"/>
  <c r="AO67" i="23" s="1"/>
  <c r="F125" i="26"/>
  <c r="H125" i="26" s="1"/>
  <c r="I125" i="26" s="1"/>
  <c r="F31" i="26"/>
  <c r="H31" i="26" s="1"/>
  <c r="AO31" i="23"/>
  <c r="F32" i="26"/>
  <c r="H32" i="26" s="1"/>
  <c r="F141" i="26"/>
  <c r="H141" i="26" s="1"/>
  <c r="I141" i="26" s="1"/>
  <c r="F121" i="26"/>
  <c r="H121" i="26" s="1"/>
  <c r="F124" i="26"/>
  <c r="H124" i="26" s="1"/>
  <c r="I124" i="26" s="1"/>
  <c r="F33" i="26"/>
  <c r="H33" i="26" s="1"/>
  <c r="AN129" i="23"/>
  <c r="AO129" i="23" s="1"/>
  <c r="F129" i="26"/>
  <c r="H129" i="26" s="1"/>
  <c r="I129" i="26" s="1"/>
  <c r="F114" i="26"/>
  <c r="H114" i="26" s="1"/>
  <c r="AN114" i="23"/>
  <c r="AO114" i="23" s="1"/>
  <c r="F85" i="26"/>
  <c r="H85" i="26" s="1"/>
  <c r="AN85" i="23"/>
  <c r="AO85" i="23" s="1"/>
  <c r="F68" i="26"/>
  <c r="AN68" i="23"/>
  <c r="AO68" i="23" s="1"/>
  <c r="A25" i="53"/>
  <c r="A25" i="30"/>
  <c r="A25" i="24"/>
  <c r="A25" i="22"/>
  <c r="A25" i="28"/>
  <c r="A25" i="29"/>
  <c r="B25" i="27"/>
  <c r="H3" i="27"/>
  <c r="B25" i="26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11" i="26"/>
  <c r="I32" i="26" l="1"/>
  <c r="I43" i="26"/>
  <c r="I133" i="26"/>
  <c r="I139" i="26"/>
  <c r="I147" i="26"/>
  <c r="I151" i="26"/>
  <c r="I155" i="26"/>
  <c r="I29" i="26"/>
  <c r="I42" i="26"/>
  <c r="I116" i="26"/>
  <c r="I102" i="26"/>
  <c r="I106" i="26"/>
  <c r="I111" i="26"/>
  <c r="I130" i="26"/>
  <c r="I27" i="26"/>
  <c r="I34" i="26"/>
  <c r="I40" i="26"/>
  <c r="I144" i="26"/>
  <c r="I150" i="26"/>
  <c r="I154" i="26"/>
  <c r="I35" i="26"/>
  <c r="I41" i="26"/>
  <c r="I45" i="26"/>
  <c r="I103" i="26"/>
  <c r="I107" i="26"/>
  <c r="I123" i="26"/>
  <c r="I105" i="26"/>
  <c r="I31" i="26"/>
  <c r="I128" i="26"/>
  <c r="I143" i="26"/>
  <c r="I149" i="26"/>
  <c r="I153" i="26"/>
  <c r="I140" i="26"/>
  <c r="I148" i="26"/>
  <c r="I152" i="26"/>
  <c r="H86" i="26"/>
  <c r="I86" i="26" s="1"/>
  <c r="H55" i="26"/>
  <c r="I55" i="26" s="1"/>
  <c r="H98" i="26"/>
  <c r="I98" i="26" s="1"/>
  <c r="I104" i="26"/>
  <c r="I109" i="26"/>
  <c r="I122" i="26"/>
  <c r="I56" i="26"/>
  <c r="H94" i="26"/>
  <c r="I94" i="26" s="1"/>
  <c r="I131" i="26"/>
  <c r="I101" i="26"/>
  <c r="H59" i="26"/>
  <c r="I59" i="26" s="1"/>
  <c r="H69" i="26"/>
  <c r="I69" i="26" s="1"/>
  <c r="I38" i="26"/>
  <c r="I89" i="26"/>
  <c r="H82" i="26"/>
  <c r="I82" i="26" s="1"/>
  <c r="I115" i="26"/>
  <c r="I146" i="26"/>
  <c r="H65" i="26"/>
  <c r="I65" i="26" s="1"/>
  <c r="H84" i="26"/>
  <c r="I84" i="26" s="1"/>
  <c r="I44" i="26"/>
  <c r="I91" i="26"/>
  <c r="H95" i="26"/>
  <c r="I95" i="26" s="1"/>
  <c r="H57" i="26"/>
  <c r="I57" i="26" s="1"/>
  <c r="I108" i="26"/>
  <c r="I121" i="26"/>
  <c r="I138" i="26"/>
  <c r="I30" i="26"/>
  <c r="H51" i="26"/>
  <c r="I51" i="26" s="1"/>
  <c r="I134" i="26"/>
  <c r="H74" i="26"/>
  <c r="I74" i="26" s="1"/>
  <c r="H83" i="26"/>
  <c r="I83" i="26" s="1"/>
  <c r="H50" i="26"/>
  <c r="I50" i="26" s="1"/>
  <c r="H64" i="26"/>
  <c r="I64" i="26" s="1"/>
  <c r="I142" i="26"/>
  <c r="H75" i="26"/>
  <c r="I75" i="26" s="1"/>
  <c r="H97" i="26"/>
  <c r="I97" i="26" s="1"/>
  <c r="I33" i="26"/>
  <c r="I137" i="26"/>
  <c r="H58" i="26"/>
  <c r="I58" i="26" s="1"/>
  <c r="I113" i="26"/>
  <c r="H126" i="26"/>
  <c r="I126" i="26" s="1"/>
  <c r="I136" i="26"/>
  <c r="I118" i="26"/>
  <c r="I99" i="26"/>
  <c r="H67" i="26"/>
  <c r="I67" i="26" s="1"/>
  <c r="I114" i="26"/>
  <c r="I85" i="26"/>
  <c r="H68" i="26"/>
  <c r="I68" i="26" s="1"/>
  <c r="A25" i="39"/>
  <c r="A25" i="27"/>
  <c r="G3" i="27" l="1"/>
  <c r="B24" i="27"/>
  <c r="C1" i="39"/>
  <c r="D1" i="39"/>
  <c r="E1" i="39"/>
  <c r="F1" i="39"/>
  <c r="G1" i="39"/>
  <c r="H1" i="39"/>
  <c r="I1" i="39"/>
  <c r="J1" i="39"/>
  <c r="K1" i="39"/>
  <c r="L1" i="39"/>
  <c r="M1" i="39"/>
  <c r="N1" i="39"/>
  <c r="O1" i="39"/>
  <c r="P1" i="39"/>
  <c r="Q1" i="39"/>
  <c r="R1" i="39"/>
  <c r="S1" i="39"/>
  <c r="T1" i="39"/>
  <c r="U1" i="39"/>
  <c r="V1" i="39"/>
  <c r="W1" i="39"/>
  <c r="X1" i="39"/>
  <c r="Y1" i="39"/>
  <c r="Z1" i="39"/>
  <c r="AA1" i="39"/>
  <c r="AB1" i="39"/>
  <c r="AC1" i="39"/>
  <c r="AD1" i="39"/>
  <c r="AE1" i="39"/>
  <c r="AF1" i="39"/>
  <c r="AQ18" i="26" l="1"/>
  <c r="AQ19" i="26"/>
  <c r="K27" i="26" l="1"/>
  <c r="U20" i="26" l="1"/>
  <c r="E3" i="27" l="1"/>
  <c r="D3" i="27" l="1"/>
  <c r="Z16" i="26" l="1"/>
  <c r="A4" i="53" l="1"/>
  <c r="A5" i="53"/>
  <c r="A6" i="53"/>
  <c r="A7" i="53"/>
  <c r="A8" i="53"/>
  <c r="A9" i="53"/>
  <c r="A10" i="53"/>
  <c r="A11" i="53"/>
  <c r="A12" i="53"/>
  <c r="A13" i="53"/>
  <c r="A14" i="53"/>
  <c r="A15" i="53"/>
  <c r="A16" i="53"/>
  <c r="A17" i="53"/>
  <c r="A18" i="53"/>
  <c r="A19" i="53"/>
  <c r="A20" i="53"/>
  <c r="A21" i="53"/>
  <c r="A22" i="53"/>
  <c r="A23" i="53"/>
  <c r="A24" i="53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4" i="24"/>
  <c r="A5" i="24"/>
  <c r="A6" i="24"/>
  <c r="A7" i="24"/>
  <c r="A8" i="24"/>
  <c r="A9" i="24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4" i="22"/>
  <c r="A5" i="22"/>
  <c r="A6" i="22"/>
  <c r="A7" i="22"/>
  <c r="A8" i="22"/>
  <c r="A9" i="22"/>
  <c r="A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4" i="27" l="1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B4" i="26"/>
  <c r="B5" i="26"/>
  <c r="B6" i="26"/>
  <c r="B7" i="26"/>
  <c r="B8" i="26"/>
  <c r="B9" i="26"/>
  <c r="B10" i="26"/>
  <c r="B12" i="26"/>
  <c r="B13" i="26"/>
  <c r="B14" i="26"/>
  <c r="B15" i="26"/>
  <c r="B16" i="26"/>
  <c r="B17" i="26"/>
  <c r="B18" i="26"/>
  <c r="B19" i="26"/>
  <c r="B20" i="26"/>
  <c r="B21" i="26"/>
  <c r="B22" i="26"/>
  <c r="A22" i="39" l="1"/>
  <c r="A20" i="39"/>
  <c r="A18" i="39"/>
  <c r="A16" i="39"/>
  <c r="A14" i="39"/>
  <c r="A12" i="39"/>
  <c r="A9" i="39"/>
  <c r="A7" i="39"/>
  <c r="A5" i="39"/>
  <c r="A23" i="39"/>
  <c r="A21" i="39"/>
  <c r="A19" i="39"/>
  <c r="A17" i="39"/>
  <c r="A15" i="39"/>
  <c r="A13" i="39"/>
  <c r="A11" i="39"/>
  <c r="A10" i="39"/>
  <c r="A8" i="39"/>
  <c r="A6" i="39"/>
  <c r="A4" i="39"/>
  <c r="P758" i="42" l="1"/>
  <c r="O758" i="42"/>
  <c r="M758" i="42"/>
  <c r="L758" i="42"/>
  <c r="D156" i="23" l="1"/>
  <c r="D157" i="23" s="1"/>
  <c r="E156" i="23"/>
  <c r="E157" i="23" s="1"/>
  <c r="A24" i="39" l="1"/>
  <c r="AD12" i="32" l="1"/>
  <c r="C157" i="26" l="1"/>
  <c r="E758" i="42"/>
  <c r="C156" i="29"/>
  <c r="C158" i="26"/>
  <c r="B23" i="26" l="1"/>
  <c r="B24" i="26"/>
  <c r="N32" i="31" l="1"/>
  <c r="L32" i="31"/>
  <c r="J32" i="31"/>
  <c r="N29" i="31"/>
  <c r="L29" i="31"/>
  <c r="J29" i="31"/>
  <c r="H29" i="31"/>
  <c r="F29" i="31"/>
  <c r="D29" i="31"/>
  <c r="H28" i="31"/>
  <c r="N28" i="31" s="1"/>
  <c r="F28" i="31"/>
  <c r="L28" i="31" s="1"/>
  <c r="D28" i="31"/>
  <c r="J28" i="31" s="1"/>
  <c r="B26" i="31"/>
  <c r="D26" i="31" s="1"/>
  <c r="H24" i="31"/>
  <c r="N24" i="31" s="1"/>
  <c r="F24" i="31"/>
  <c r="L24" i="31" s="1"/>
  <c r="D24" i="31"/>
  <c r="J24" i="31" s="1"/>
  <c r="H23" i="31"/>
  <c r="N23" i="31" s="1"/>
  <c r="F23" i="31"/>
  <c r="L23" i="31" s="1"/>
  <c r="D23" i="31"/>
  <c r="J23" i="31" s="1"/>
  <c r="H22" i="31"/>
  <c r="N22" i="31" s="1"/>
  <c r="F22" i="31"/>
  <c r="L22" i="31" s="1"/>
  <c r="D22" i="31"/>
  <c r="J22" i="31" s="1"/>
  <c r="H21" i="31"/>
  <c r="D21" i="31"/>
  <c r="J21" i="31" s="1"/>
  <c r="A16" i="31"/>
  <c r="A15" i="31"/>
  <c r="K20" i="31" s="1"/>
  <c r="A14" i="31"/>
  <c r="I20" i="31" s="1"/>
  <c r="A13" i="31"/>
  <c r="G20" i="31" s="1"/>
  <c r="A12" i="31"/>
  <c r="A4" i="31" s="1"/>
  <c r="A11" i="31"/>
  <c r="C20" i="31" s="1"/>
  <c r="A8" i="31"/>
  <c r="A7" i="31"/>
  <c r="A6" i="31"/>
  <c r="A5" i="31"/>
  <c r="I11" i="38"/>
  <c r="J11" i="38" s="1"/>
  <c r="E11" i="38"/>
  <c r="F11" i="38" s="1"/>
  <c r="I10" i="38"/>
  <c r="J10" i="38" s="1"/>
  <c r="E10" i="38"/>
  <c r="F10" i="38" s="1"/>
  <c r="I9" i="38"/>
  <c r="J9" i="38" s="1"/>
  <c r="E9" i="38"/>
  <c r="F9" i="38" s="1"/>
  <c r="I8" i="38"/>
  <c r="J8" i="38" s="1"/>
  <c r="E8" i="38"/>
  <c r="F8" i="38" s="1"/>
  <c r="I7" i="38"/>
  <c r="J7" i="38" s="1"/>
  <c r="E7" i="38"/>
  <c r="F7" i="38" s="1"/>
  <c r="I6" i="38"/>
  <c r="J6" i="38" s="1"/>
  <c r="E6" i="38"/>
  <c r="F6" i="38" s="1"/>
  <c r="I5" i="38"/>
  <c r="J5" i="38" s="1"/>
  <c r="E5" i="38"/>
  <c r="F5" i="38" s="1"/>
  <c r="I4" i="38"/>
  <c r="J4" i="38" s="1"/>
  <c r="E4" i="38"/>
  <c r="F4" i="38" s="1"/>
  <c r="E35" i="41"/>
  <c r="D35" i="41"/>
  <c r="F19" i="52"/>
  <c r="E19" i="52"/>
  <c r="D19" i="52"/>
  <c r="D83" i="32"/>
  <c r="AF70" i="32"/>
  <c r="AE70" i="32"/>
  <c r="AD70" i="32"/>
  <c r="AC70" i="32"/>
  <c r="AB70" i="32"/>
  <c r="AA70" i="32"/>
  <c r="Z70" i="32"/>
  <c r="Y70" i="32"/>
  <c r="X70" i="32"/>
  <c r="W70" i="32"/>
  <c r="V70" i="32"/>
  <c r="U70" i="32"/>
  <c r="T70" i="32"/>
  <c r="S70" i="32"/>
  <c r="R70" i="32"/>
  <c r="Q70" i="32"/>
  <c r="P70" i="32"/>
  <c r="O70" i="32"/>
  <c r="N70" i="32"/>
  <c r="M70" i="32"/>
  <c r="L70" i="32"/>
  <c r="K70" i="32"/>
  <c r="J70" i="32"/>
  <c r="I70" i="32"/>
  <c r="H70" i="32"/>
  <c r="G70" i="32"/>
  <c r="F70" i="32"/>
  <c r="E70" i="32"/>
  <c r="D70" i="32"/>
  <c r="C70" i="32"/>
  <c r="B70" i="32"/>
  <c r="AG14" i="32"/>
  <c r="AF12" i="32"/>
  <c r="AF71" i="32" s="1"/>
  <c r="AE12" i="32"/>
  <c r="AE71" i="32" s="1"/>
  <c r="AD71" i="32"/>
  <c r="AC12" i="32"/>
  <c r="AB12" i="32"/>
  <c r="AB71" i="32" s="1"/>
  <c r="AA12" i="32"/>
  <c r="AA71" i="32" s="1"/>
  <c r="Z12" i="32"/>
  <c r="Z71" i="32" s="1"/>
  <c r="Y12" i="32"/>
  <c r="X12" i="32"/>
  <c r="X71" i="32" s="1"/>
  <c r="W12" i="32"/>
  <c r="V12" i="32"/>
  <c r="V71" i="32" s="1"/>
  <c r="U12" i="32"/>
  <c r="U71" i="32" s="1"/>
  <c r="T12" i="32"/>
  <c r="T71" i="32" s="1"/>
  <c r="S12" i="32"/>
  <c r="S71" i="32" s="1"/>
  <c r="R12" i="32"/>
  <c r="R71" i="32" s="1"/>
  <c r="Q12" i="32"/>
  <c r="Q71" i="32" s="1"/>
  <c r="P12" i="32"/>
  <c r="P71" i="32" s="1"/>
  <c r="O12" i="32"/>
  <c r="O71" i="32" s="1"/>
  <c r="N12" i="32"/>
  <c r="N71" i="32" s="1"/>
  <c r="M12" i="32"/>
  <c r="L12" i="32"/>
  <c r="K12" i="32"/>
  <c r="K71" i="32" s="1"/>
  <c r="J12" i="32"/>
  <c r="J71" i="32" s="1"/>
  <c r="I12" i="32"/>
  <c r="I71" i="32" s="1"/>
  <c r="H12" i="32"/>
  <c r="H71" i="32" s="1"/>
  <c r="G12" i="32"/>
  <c r="G71" i="32" s="1"/>
  <c r="F12" i="32"/>
  <c r="F71" i="32" s="1"/>
  <c r="E12" i="32"/>
  <c r="D12" i="32"/>
  <c r="D71" i="32" s="1"/>
  <c r="C12" i="32"/>
  <c r="B12" i="32"/>
  <c r="B71" i="32" s="1"/>
  <c r="AG4" i="32"/>
  <c r="A3" i="32"/>
  <c r="D169" i="36"/>
  <c r="F168" i="36"/>
  <c r="H168" i="36" s="1"/>
  <c r="L167" i="36"/>
  <c r="K167" i="36"/>
  <c r="F167" i="36"/>
  <c r="F166" i="36"/>
  <c r="I166" i="36" s="1"/>
  <c r="J166" i="36" s="1"/>
  <c r="L166" i="36" s="1"/>
  <c r="F165" i="36"/>
  <c r="L164" i="36"/>
  <c r="K164" i="36"/>
  <c r="F164" i="36"/>
  <c r="I164" i="36" s="1"/>
  <c r="F163" i="36"/>
  <c r="H163" i="36" s="1"/>
  <c r="L162" i="36"/>
  <c r="K162" i="36"/>
  <c r="F162" i="36"/>
  <c r="L161" i="36"/>
  <c r="K161" i="36"/>
  <c r="F161" i="36"/>
  <c r="L160" i="36"/>
  <c r="K160" i="36"/>
  <c r="F160" i="36"/>
  <c r="I160" i="36" s="1"/>
  <c r="L159" i="36"/>
  <c r="K159" i="36"/>
  <c r="F159" i="36"/>
  <c r="H159" i="36" s="1"/>
  <c r="L158" i="36"/>
  <c r="K158" i="36"/>
  <c r="F158" i="36"/>
  <c r="L157" i="36"/>
  <c r="K157" i="36"/>
  <c r="I157" i="36"/>
  <c r="H157" i="36"/>
  <c r="F156" i="36"/>
  <c r="I156" i="36" s="1"/>
  <c r="J156" i="36" s="1"/>
  <c r="L155" i="36"/>
  <c r="K155" i="36"/>
  <c r="F155" i="36"/>
  <c r="H155" i="36" s="1"/>
  <c r="H154" i="36"/>
  <c r="F154" i="36"/>
  <c r="I154" i="36" s="1"/>
  <c r="J154" i="36" s="1"/>
  <c r="K154" i="36" s="1"/>
  <c r="F153" i="36"/>
  <c r="H153" i="36" s="1"/>
  <c r="F152" i="36"/>
  <c r="W151" i="36"/>
  <c r="X151" i="36" s="1"/>
  <c r="V151" i="36"/>
  <c r="F151" i="36"/>
  <c r="H151" i="36" s="1"/>
  <c r="W150" i="36"/>
  <c r="X150" i="36" s="1"/>
  <c r="V150" i="36"/>
  <c r="F150" i="36"/>
  <c r="H150" i="36" s="1"/>
  <c r="W149" i="36"/>
  <c r="X149" i="36" s="1"/>
  <c r="V149" i="36"/>
  <c r="F149" i="36"/>
  <c r="W148" i="36"/>
  <c r="X148" i="36" s="1"/>
  <c r="V148" i="36"/>
  <c r="F148" i="36"/>
  <c r="I148" i="36" s="1"/>
  <c r="J148" i="36" s="1"/>
  <c r="W147" i="36"/>
  <c r="X147" i="36" s="1"/>
  <c r="V147" i="36"/>
  <c r="H147" i="36"/>
  <c r="F147" i="36"/>
  <c r="I147" i="36" s="1"/>
  <c r="J147" i="36" s="1"/>
  <c r="W146" i="36"/>
  <c r="X146" i="36" s="1"/>
  <c r="V146" i="36"/>
  <c r="F146" i="36"/>
  <c r="H146" i="36" s="1"/>
  <c r="W145" i="36"/>
  <c r="X145" i="36" s="1"/>
  <c r="V145" i="36"/>
  <c r="F145" i="36"/>
  <c r="W144" i="36"/>
  <c r="X144" i="36" s="1"/>
  <c r="V144" i="36"/>
  <c r="F144" i="36"/>
  <c r="W143" i="36"/>
  <c r="X143" i="36" s="1"/>
  <c r="V143" i="36"/>
  <c r="F143" i="36"/>
  <c r="H143" i="36" s="1"/>
  <c r="W142" i="36"/>
  <c r="X142" i="36" s="1"/>
  <c r="V142" i="36"/>
  <c r="F142" i="36"/>
  <c r="H142" i="36" s="1"/>
  <c r="W141" i="36"/>
  <c r="X141" i="36" s="1"/>
  <c r="V141" i="36"/>
  <c r="F141" i="36"/>
  <c r="W140" i="36"/>
  <c r="X140" i="36" s="1"/>
  <c r="V140" i="36"/>
  <c r="F140" i="36"/>
  <c r="H140" i="36" s="1"/>
  <c r="W139" i="36"/>
  <c r="X139" i="36" s="1"/>
  <c r="V139" i="36"/>
  <c r="F139" i="36"/>
  <c r="H139" i="36" s="1"/>
  <c r="W138" i="36"/>
  <c r="X138" i="36" s="1"/>
  <c r="V138" i="36"/>
  <c r="F138" i="36"/>
  <c r="I138" i="36" s="1"/>
  <c r="J138" i="36" s="1"/>
  <c r="W137" i="36"/>
  <c r="X137" i="36" s="1"/>
  <c r="V137" i="36"/>
  <c r="F137" i="36"/>
  <c r="I137" i="36" s="1"/>
  <c r="J137" i="36" s="1"/>
  <c r="W136" i="36"/>
  <c r="X136" i="36" s="1"/>
  <c r="V136" i="36"/>
  <c r="F136" i="36"/>
  <c r="I136" i="36" s="1"/>
  <c r="J136" i="36" s="1"/>
  <c r="W135" i="36"/>
  <c r="X135" i="36" s="1"/>
  <c r="V135" i="36"/>
  <c r="F135" i="36"/>
  <c r="H135" i="36" s="1"/>
  <c r="W134" i="36"/>
  <c r="X134" i="36" s="1"/>
  <c r="V134" i="36"/>
  <c r="F134" i="36"/>
  <c r="W133" i="36"/>
  <c r="X133" i="36" s="1"/>
  <c r="V133" i="36"/>
  <c r="F133" i="36"/>
  <c r="I133" i="36" s="1"/>
  <c r="J133" i="36" s="1"/>
  <c r="W132" i="36"/>
  <c r="X132" i="36" s="1"/>
  <c r="V132" i="36"/>
  <c r="F132" i="36"/>
  <c r="H132" i="36" s="1"/>
  <c r="W131" i="36"/>
  <c r="X131" i="36" s="1"/>
  <c r="V131" i="36"/>
  <c r="F131" i="36"/>
  <c r="H131" i="36" s="1"/>
  <c r="W130" i="36"/>
  <c r="X130" i="36" s="1"/>
  <c r="V130" i="36"/>
  <c r="F130" i="36"/>
  <c r="I130" i="36" s="1"/>
  <c r="J130" i="36" s="1"/>
  <c r="W129" i="36"/>
  <c r="X129" i="36" s="1"/>
  <c r="V129" i="36"/>
  <c r="F129" i="36"/>
  <c r="I129" i="36" s="1"/>
  <c r="J129" i="36" s="1"/>
  <c r="W128" i="36"/>
  <c r="X128" i="36" s="1"/>
  <c r="V128" i="36"/>
  <c r="F128" i="36"/>
  <c r="I128" i="36" s="1"/>
  <c r="J128" i="36" s="1"/>
  <c r="W127" i="36"/>
  <c r="X127" i="36" s="1"/>
  <c r="V127" i="36"/>
  <c r="F127" i="36"/>
  <c r="H127" i="36" s="1"/>
  <c r="W126" i="36"/>
  <c r="X126" i="36" s="1"/>
  <c r="V126" i="36"/>
  <c r="I126" i="36"/>
  <c r="J126" i="36" s="1"/>
  <c r="H126" i="36"/>
  <c r="W125" i="36"/>
  <c r="X125" i="36" s="1"/>
  <c r="V125" i="36"/>
  <c r="F125" i="36"/>
  <c r="I125" i="36" s="1"/>
  <c r="J125" i="36" s="1"/>
  <c r="K125" i="36" s="1"/>
  <c r="W124" i="36"/>
  <c r="X124" i="36" s="1"/>
  <c r="V124" i="36"/>
  <c r="F124" i="36"/>
  <c r="H124" i="36" s="1"/>
  <c r="W123" i="36"/>
  <c r="X123" i="36" s="1"/>
  <c r="V123" i="36"/>
  <c r="F123" i="36"/>
  <c r="I123" i="36" s="1"/>
  <c r="J123" i="36" s="1"/>
  <c r="W122" i="36"/>
  <c r="X122" i="36" s="1"/>
  <c r="V122" i="36"/>
  <c r="L122" i="36"/>
  <c r="K122" i="36"/>
  <c r="F122" i="36"/>
  <c r="I122" i="36" s="1"/>
  <c r="W121" i="36"/>
  <c r="X121" i="36" s="1"/>
  <c r="V121" i="36"/>
  <c r="L121" i="36"/>
  <c r="K121" i="36"/>
  <c r="F121" i="36"/>
  <c r="I121" i="36" s="1"/>
  <c r="W120" i="36"/>
  <c r="X120" i="36" s="1"/>
  <c r="V120" i="36"/>
  <c r="F120" i="36"/>
  <c r="W119" i="36"/>
  <c r="X119" i="36" s="1"/>
  <c r="V119" i="36"/>
  <c r="F119" i="36"/>
  <c r="I119" i="36" s="1"/>
  <c r="J119" i="36" s="1"/>
  <c r="W118" i="36"/>
  <c r="X118" i="36" s="1"/>
  <c r="V118" i="36"/>
  <c r="F118" i="36"/>
  <c r="H118" i="36" s="1"/>
  <c r="W117" i="36"/>
  <c r="X117" i="36" s="1"/>
  <c r="V117" i="36"/>
  <c r="F117" i="36"/>
  <c r="I117" i="36" s="1"/>
  <c r="J117" i="36" s="1"/>
  <c r="L117" i="36" s="1"/>
  <c r="W116" i="36"/>
  <c r="X116" i="36" s="1"/>
  <c r="V116" i="36"/>
  <c r="F116" i="36"/>
  <c r="W115" i="36"/>
  <c r="X115" i="36" s="1"/>
  <c r="V115" i="36"/>
  <c r="F115" i="36"/>
  <c r="I115" i="36" s="1"/>
  <c r="J115" i="36" s="1"/>
  <c r="L115" i="36" s="1"/>
  <c r="W114" i="36"/>
  <c r="X114" i="36" s="1"/>
  <c r="V114" i="36"/>
  <c r="F114" i="36"/>
  <c r="H114" i="36" s="1"/>
  <c r="W113" i="36"/>
  <c r="X113" i="36" s="1"/>
  <c r="V113" i="36"/>
  <c r="F113" i="36"/>
  <c r="W112" i="36"/>
  <c r="X112" i="36" s="1"/>
  <c r="V112" i="36"/>
  <c r="F112" i="36"/>
  <c r="I112" i="36" s="1"/>
  <c r="J112" i="36" s="1"/>
  <c r="L112" i="36" s="1"/>
  <c r="W111" i="36"/>
  <c r="X111" i="36" s="1"/>
  <c r="V111" i="36"/>
  <c r="L111" i="36"/>
  <c r="K111" i="36"/>
  <c r="F111" i="36"/>
  <c r="I111" i="36" s="1"/>
  <c r="W110" i="36"/>
  <c r="X110" i="36" s="1"/>
  <c r="V110" i="36"/>
  <c r="F110" i="36"/>
  <c r="I110" i="36" s="1"/>
  <c r="J110" i="36" s="1"/>
  <c r="L110" i="36" s="1"/>
  <c r="W109" i="36"/>
  <c r="X109" i="36" s="1"/>
  <c r="V109" i="36"/>
  <c r="F109" i="36"/>
  <c r="H109" i="36" s="1"/>
  <c r="W108" i="36"/>
  <c r="X108" i="36" s="1"/>
  <c r="V108" i="36"/>
  <c r="F108" i="36"/>
  <c r="W107" i="36"/>
  <c r="X107" i="36" s="1"/>
  <c r="V107" i="36"/>
  <c r="F107" i="36"/>
  <c r="I107" i="36" s="1"/>
  <c r="J107" i="36" s="1"/>
  <c r="L107" i="36" s="1"/>
  <c r="W106" i="36"/>
  <c r="X106" i="36" s="1"/>
  <c r="V106" i="36"/>
  <c r="F106" i="36"/>
  <c r="I106" i="36" s="1"/>
  <c r="J106" i="36" s="1"/>
  <c r="L106" i="36" s="1"/>
  <c r="W105" i="36"/>
  <c r="X105" i="36" s="1"/>
  <c r="V105" i="36"/>
  <c r="F105" i="36"/>
  <c r="H105" i="36" s="1"/>
  <c r="W104" i="36"/>
  <c r="X104" i="36" s="1"/>
  <c r="V104" i="36"/>
  <c r="F104" i="36"/>
  <c r="W103" i="36"/>
  <c r="X103" i="36" s="1"/>
  <c r="V103" i="36"/>
  <c r="F103" i="36"/>
  <c r="I103" i="36" s="1"/>
  <c r="J103" i="36" s="1"/>
  <c r="L103" i="36" s="1"/>
  <c r="W102" i="36"/>
  <c r="X102" i="36" s="1"/>
  <c r="V102" i="36"/>
  <c r="F102" i="36"/>
  <c r="W101" i="36"/>
  <c r="X101" i="36" s="1"/>
  <c r="V101" i="36"/>
  <c r="F101" i="36"/>
  <c r="I101" i="36" s="1"/>
  <c r="J101" i="36" s="1"/>
  <c r="W100" i="36"/>
  <c r="X100" i="36" s="1"/>
  <c r="V100" i="36"/>
  <c r="F100" i="36"/>
  <c r="I100" i="36" s="1"/>
  <c r="J100" i="36" s="1"/>
  <c r="W99" i="36"/>
  <c r="X99" i="36" s="1"/>
  <c r="V99" i="36"/>
  <c r="F99" i="36"/>
  <c r="I99" i="36" s="1"/>
  <c r="J99" i="36" s="1"/>
  <c r="W98" i="36"/>
  <c r="X98" i="36" s="1"/>
  <c r="V98" i="36"/>
  <c r="F98" i="36"/>
  <c r="W97" i="36"/>
  <c r="X97" i="36" s="1"/>
  <c r="V97" i="36"/>
  <c r="F97" i="36"/>
  <c r="I97" i="36" s="1"/>
  <c r="J97" i="36" s="1"/>
  <c r="W96" i="36"/>
  <c r="X96" i="36" s="1"/>
  <c r="V96" i="36"/>
  <c r="F96" i="36"/>
  <c r="I96" i="36" s="1"/>
  <c r="J96" i="36" s="1"/>
  <c r="W95" i="36"/>
  <c r="X95" i="36" s="1"/>
  <c r="V95" i="36"/>
  <c r="F95" i="36"/>
  <c r="I95" i="36" s="1"/>
  <c r="J95" i="36" s="1"/>
  <c r="W94" i="36"/>
  <c r="X94" i="36" s="1"/>
  <c r="V94" i="36"/>
  <c r="F94" i="36"/>
  <c r="W93" i="36"/>
  <c r="X93" i="36" s="1"/>
  <c r="V93" i="36"/>
  <c r="F93" i="36"/>
  <c r="I93" i="36" s="1"/>
  <c r="J93" i="36" s="1"/>
  <c r="W92" i="36"/>
  <c r="X92" i="36" s="1"/>
  <c r="V92" i="36"/>
  <c r="F92" i="36"/>
  <c r="I92" i="36" s="1"/>
  <c r="J92" i="36" s="1"/>
  <c r="W91" i="36"/>
  <c r="X91" i="36" s="1"/>
  <c r="V91" i="36"/>
  <c r="F91" i="36"/>
  <c r="I91" i="36" s="1"/>
  <c r="J91" i="36" s="1"/>
  <c r="W90" i="36"/>
  <c r="X90" i="36" s="1"/>
  <c r="V90" i="36"/>
  <c r="F90" i="36"/>
  <c r="W89" i="36"/>
  <c r="X89" i="36" s="1"/>
  <c r="V89" i="36"/>
  <c r="F89" i="36"/>
  <c r="I89" i="36" s="1"/>
  <c r="J89" i="36" s="1"/>
  <c r="W88" i="36"/>
  <c r="X88" i="36" s="1"/>
  <c r="V88" i="36"/>
  <c r="F88" i="36"/>
  <c r="I88" i="36" s="1"/>
  <c r="J88" i="36" s="1"/>
  <c r="W87" i="36"/>
  <c r="X87" i="36" s="1"/>
  <c r="V87" i="36"/>
  <c r="F87" i="36"/>
  <c r="I87" i="36" s="1"/>
  <c r="J87" i="36" s="1"/>
  <c r="W86" i="36"/>
  <c r="X86" i="36" s="1"/>
  <c r="V86" i="36"/>
  <c r="F86" i="36"/>
  <c r="W85" i="36"/>
  <c r="X85" i="36" s="1"/>
  <c r="V85" i="36"/>
  <c r="F85" i="36"/>
  <c r="I85" i="36" s="1"/>
  <c r="J85" i="36" s="1"/>
  <c r="W84" i="36"/>
  <c r="X84" i="36" s="1"/>
  <c r="V84" i="36"/>
  <c r="F84" i="36"/>
  <c r="H84" i="36" s="1"/>
  <c r="W83" i="36"/>
  <c r="X83" i="36" s="1"/>
  <c r="V83" i="36"/>
  <c r="F83" i="36"/>
  <c r="I83" i="36" s="1"/>
  <c r="J83" i="36" s="1"/>
  <c r="W82" i="36"/>
  <c r="X82" i="36" s="1"/>
  <c r="V82" i="36"/>
  <c r="F82" i="36"/>
  <c r="W81" i="36"/>
  <c r="X81" i="36" s="1"/>
  <c r="V81" i="36"/>
  <c r="F81" i="36"/>
  <c r="I81" i="36" s="1"/>
  <c r="J81" i="36" s="1"/>
  <c r="W80" i="36"/>
  <c r="X80" i="36" s="1"/>
  <c r="V80" i="36"/>
  <c r="F80" i="36"/>
  <c r="H80" i="36" s="1"/>
  <c r="W79" i="36"/>
  <c r="X79" i="36" s="1"/>
  <c r="V79" i="36"/>
  <c r="L79" i="36"/>
  <c r="K79" i="36"/>
  <c r="F79" i="36"/>
  <c r="H79" i="36" s="1"/>
  <c r="W78" i="36"/>
  <c r="X78" i="36" s="1"/>
  <c r="V78" i="36"/>
  <c r="F78" i="36"/>
  <c r="I78" i="36" s="1"/>
  <c r="J78" i="36" s="1"/>
  <c r="W77" i="36"/>
  <c r="X77" i="36" s="1"/>
  <c r="V77" i="36"/>
  <c r="L77" i="36"/>
  <c r="K77" i="36"/>
  <c r="F77" i="36"/>
  <c r="I77" i="36" s="1"/>
  <c r="W76" i="36"/>
  <c r="X76" i="36" s="1"/>
  <c r="V76" i="36"/>
  <c r="F76" i="36"/>
  <c r="W75" i="36"/>
  <c r="X75" i="36" s="1"/>
  <c r="V75" i="36"/>
  <c r="F75" i="36"/>
  <c r="I75" i="36" s="1"/>
  <c r="J75" i="36" s="1"/>
  <c r="W74" i="36"/>
  <c r="X74" i="36" s="1"/>
  <c r="V74" i="36"/>
  <c r="F74" i="36"/>
  <c r="H74" i="36" s="1"/>
  <c r="W73" i="36"/>
  <c r="X73" i="36" s="1"/>
  <c r="V73" i="36"/>
  <c r="F73" i="36"/>
  <c r="I73" i="36" s="1"/>
  <c r="J73" i="36" s="1"/>
  <c r="W72" i="36"/>
  <c r="X72" i="36" s="1"/>
  <c r="V72" i="36"/>
  <c r="F72" i="36"/>
  <c r="W71" i="36"/>
  <c r="X71" i="36" s="1"/>
  <c r="V71" i="36"/>
  <c r="F71" i="36"/>
  <c r="I71" i="36" s="1"/>
  <c r="J71" i="36" s="1"/>
  <c r="W70" i="36"/>
  <c r="X70" i="36" s="1"/>
  <c r="V70" i="36"/>
  <c r="F70" i="36"/>
  <c r="H70" i="36" s="1"/>
  <c r="W69" i="36"/>
  <c r="X69" i="36" s="1"/>
  <c r="V69" i="36"/>
  <c r="F69" i="36"/>
  <c r="I69" i="36" s="1"/>
  <c r="J69" i="36" s="1"/>
  <c r="W68" i="36"/>
  <c r="X68" i="36" s="1"/>
  <c r="V68" i="36"/>
  <c r="F68" i="36"/>
  <c r="W67" i="36"/>
  <c r="X67" i="36" s="1"/>
  <c r="V67" i="36"/>
  <c r="F67" i="36"/>
  <c r="I67" i="36" s="1"/>
  <c r="J67" i="36" s="1"/>
  <c r="W66" i="36"/>
  <c r="X66" i="36" s="1"/>
  <c r="V66" i="36"/>
  <c r="F66" i="36"/>
  <c r="H66" i="36" s="1"/>
  <c r="W65" i="36"/>
  <c r="X65" i="36" s="1"/>
  <c r="V65" i="36"/>
  <c r="F65" i="36"/>
  <c r="I65" i="36" s="1"/>
  <c r="J65" i="36" s="1"/>
  <c r="W64" i="36"/>
  <c r="X64" i="36" s="1"/>
  <c r="V64" i="36"/>
  <c r="F64" i="36"/>
  <c r="W63" i="36"/>
  <c r="X63" i="36" s="1"/>
  <c r="V63" i="36"/>
  <c r="F63" i="36"/>
  <c r="I63" i="36" s="1"/>
  <c r="J63" i="36" s="1"/>
  <c r="L63" i="36" s="1"/>
  <c r="W62" i="36"/>
  <c r="X62" i="36" s="1"/>
  <c r="V62" i="36"/>
  <c r="F62" i="36"/>
  <c r="H62" i="36" s="1"/>
  <c r="W61" i="36"/>
  <c r="X61" i="36" s="1"/>
  <c r="V61" i="36"/>
  <c r="F61" i="36"/>
  <c r="I61" i="36" s="1"/>
  <c r="J61" i="36" s="1"/>
  <c r="W60" i="36"/>
  <c r="X60" i="36" s="1"/>
  <c r="V60" i="36"/>
  <c r="F60" i="36"/>
  <c r="W59" i="36"/>
  <c r="X59" i="36" s="1"/>
  <c r="V59" i="36"/>
  <c r="F59" i="36"/>
  <c r="I59" i="36" s="1"/>
  <c r="J59" i="36" s="1"/>
  <c r="W58" i="36"/>
  <c r="X58" i="36" s="1"/>
  <c r="V58" i="36"/>
  <c r="F58" i="36"/>
  <c r="H58" i="36" s="1"/>
  <c r="W57" i="36"/>
  <c r="X57" i="36" s="1"/>
  <c r="V57" i="36"/>
  <c r="F57" i="36"/>
  <c r="I57" i="36" s="1"/>
  <c r="J57" i="36" s="1"/>
  <c r="W56" i="36"/>
  <c r="X56" i="36" s="1"/>
  <c r="V56" i="36"/>
  <c r="F56" i="36"/>
  <c r="W55" i="36"/>
  <c r="X55" i="36" s="1"/>
  <c r="V55" i="36"/>
  <c r="F55" i="36"/>
  <c r="I55" i="36" s="1"/>
  <c r="J55" i="36" s="1"/>
  <c r="W54" i="36"/>
  <c r="X54" i="36" s="1"/>
  <c r="V54" i="36"/>
  <c r="F54" i="36"/>
  <c r="H54" i="36" s="1"/>
  <c r="W53" i="36"/>
  <c r="X53" i="36" s="1"/>
  <c r="V53" i="36"/>
  <c r="F53" i="36"/>
  <c r="I53" i="36" s="1"/>
  <c r="J53" i="36" s="1"/>
  <c r="W52" i="36"/>
  <c r="X52" i="36" s="1"/>
  <c r="V52" i="36"/>
  <c r="F52" i="36"/>
  <c r="W51" i="36"/>
  <c r="X51" i="36" s="1"/>
  <c r="V51" i="36"/>
  <c r="F51" i="36"/>
  <c r="I51" i="36" s="1"/>
  <c r="J51" i="36" s="1"/>
  <c r="W50" i="36"/>
  <c r="X50" i="36" s="1"/>
  <c r="V50" i="36"/>
  <c r="F50" i="36"/>
  <c r="I50" i="36" s="1"/>
  <c r="J50" i="36" s="1"/>
  <c r="W49" i="36"/>
  <c r="X49" i="36" s="1"/>
  <c r="V49" i="36"/>
  <c r="F49" i="36"/>
  <c r="I49" i="36" s="1"/>
  <c r="J49" i="36" s="1"/>
  <c r="W48" i="36"/>
  <c r="X48" i="36" s="1"/>
  <c r="V48" i="36"/>
  <c r="I48" i="36"/>
  <c r="J48" i="36" s="1"/>
  <c r="K48" i="36" s="1"/>
  <c r="H48" i="36"/>
  <c r="W47" i="36"/>
  <c r="X47" i="36" s="1"/>
  <c r="V47" i="36"/>
  <c r="F47" i="36"/>
  <c r="W46" i="36"/>
  <c r="X46" i="36" s="1"/>
  <c r="V46" i="36"/>
  <c r="F46" i="36"/>
  <c r="I46" i="36" s="1"/>
  <c r="J46" i="36" s="1"/>
  <c r="L46" i="36" s="1"/>
  <c r="W45" i="36"/>
  <c r="X45" i="36" s="1"/>
  <c r="V45" i="36"/>
  <c r="F45" i="36"/>
  <c r="H45" i="36" s="1"/>
  <c r="W44" i="36"/>
  <c r="X44" i="36" s="1"/>
  <c r="V44" i="36"/>
  <c r="F44" i="36"/>
  <c r="W43" i="36"/>
  <c r="X43" i="36" s="1"/>
  <c r="V43" i="36"/>
  <c r="F43" i="36"/>
  <c r="H43" i="36" s="1"/>
  <c r="W42" i="36"/>
  <c r="X42" i="36" s="1"/>
  <c r="V42" i="36"/>
  <c r="F42" i="36"/>
  <c r="I42" i="36" s="1"/>
  <c r="J42" i="36" s="1"/>
  <c r="W41" i="36"/>
  <c r="X41" i="36" s="1"/>
  <c r="V41" i="36"/>
  <c r="F41" i="36"/>
  <c r="W40" i="36"/>
  <c r="X40" i="36" s="1"/>
  <c r="V40" i="36"/>
  <c r="F40" i="36"/>
  <c r="I40" i="36" s="1"/>
  <c r="J40" i="36" s="1"/>
  <c r="W39" i="36"/>
  <c r="X39" i="36" s="1"/>
  <c r="V39" i="36"/>
  <c r="F39" i="36"/>
  <c r="H39" i="36" s="1"/>
  <c r="W38" i="36"/>
  <c r="X38" i="36" s="1"/>
  <c r="V38" i="36"/>
  <c r="F38" i="36"/>
  <c r="I38" i="36" s="1"/>
  <c r="J38" i="36" s="1"/>
  <c r="W37" i="36"/>
  <c r="X37" i="36" s="1"/>
  <c r="V37" i="36"/>
  <c r="F37" i="36"/>
  <c r="W36" i="36"/>
  <c r="X36" i="36" s="1"/>
  <c r="V36" i="36"/>
  <c r="F36" i="36"/>
  <c r="I36" i="36" s="1"/>
  <c r="J36" i="36" s="1"/>
  <c r="L36" i="36" s="1"/>
  <c r="W35" i="36"/>
  <c r="X35" i="36" s="1"/>
  <c r="V35" i="36"/>
  <c r="F35" i="36"/>
  <c r="H35" i="36" s="1"/>
  <c r="W34" i="36"/>
  <c r="X34" i="36" s="1"/>
  <c r="V34" i="36"/>
  <c r="F34" i="36"/>
  <c r="I34" i="36" s="1"/>
  <c r="J34" i="36" s="1"/>
  <c r="W33" i="36"/>
  <c r="X33" i="36" s="1"/>
  <c r="V33" i="36"/>
  <c r="F33" i="36"/>
  <c r="W32" i="36"/>
  <c r="X32" i="36" s="1"/>
  <c r="V32" i="36"/>
  <c r="F32" i="36"/>
  <c r="I32" i="36" s="1"/>
  <c r="J32" i="36" s="1"/>
  <c r="W31" i="36"/>
  <c r="X31" i="36" s="1"/>
  <c r="V31" i="36"/>
  <c r="F31" i="36"/>
  <c r="H31" i="36" s="1"/>
  <c r="W30" i="36"/>
  <c r="X30" i="36" s="1"/>
  <c r="V30" i="36"/>
  <c r="F30" i="36"/>
  <c r="I30" i="36" s="1"/>
  <c r="J30" i="36" s="1"/>
  <c r="W29" i="36"/>
  <c r="X29" i="36" s="1"/>
  <c r="V29" i="36"/>
  <c r="F29" i="36"/>
  <c r="W28" i="36"/>
  <c r="X28" i="36" s="1"/>
  <c r="V28" i="36"/>
  <c r="F28" i="36"/>
  <c r="I28" i="36" s="1"/>
  <c r="J28" i="36" s="1"/>
  <c r="L28" i="36" s="1"/>
  <c r="W27" i="36"/>
  <c r="X27" i="36" s="1"/>
  <c r="V27" i="36"/>
  <c r="F27" i="36"/>
  <c r="H27" i="36" s="1"/>
  <c r="W26" i="36"/>
  <c r="X26" i="36" s="1"/>
  <c r="V26" i="36"/>
  <c r="F26" i="36"/>
  <c r="I26" i="36" s="1"/>
  <c r="J26" i="36" s="1"/>
  <c r="W25" i="36"/>
  <c r="X25" i="36" s="1"/>
  <c r="V25" i="36"/>
  <c r="F25" i="36"/>
  <c r="W24" i="36"/>
  <c r="X24" i="36" s="1"/>
  <c r="V24" i="36"/>
  <c r="F24" i="36"/>
  <c r="I24" i="36" s="1"/>
  <c r="J24" i="36" s="1"/>
  <c r="W23" i="36"/>
  <c r="X23" i="36" s="1"/>
  <c r="V23" i="36"/>
  <c r="F23" i="36"/>
  <c r="H23" i="36" s="1"/>
  <c r="W22" i="36"/>
  <c r="X22" i="36" s="1"/>
  <c r="V22" i="36"/>
  <c r="F22" i="36"/>
  <c r="I22" i="36" s="1"/>
  <c r="J22" i="36" s="1"/>
  <c r="W21" i="36"/>
  <c r="X21" i="36" s="1"/>
  <c r="V21" i="36"/>
  <c r="F21" i="36"/>
  <c r="W20" i="36"/>
  <c r="X20" i="36" s="1"/>
  <c r="V20" i="36"/>
  <c r="F20" i="36"/>
  <c r="I20" i="36" s="1"/>
  <c r="J20" i="36" s="1"/>
  <c r="L20" i="36" s="1"/>
  <c r="W19" i="36"/>
  <c r="X19" i="36" s="1"/>
  <c r="V19" i="36"/>
  <c r="F19" i="36"/>
  <c r="H19" i="36" s="1"/>
  <c r="W18" i="36"/>
  <c r="X18" i="36" s="1"/>
  <c r="V18" i="36"/>
  <c r="I18" i="36"/>
  <c r="J18" i="36" s="1"/>
  <c r="H18" i="36"/>
  <c r="W17" i="36"/>
  <c r="X17" i="36" s="1"/>
  <c r="V17" i="36"/>
  <c r="F17" i="36"/>
  <c r="I17" i="36" s="1"/>
  <c r="J17" i="36" s="1"/>
  <c r="W16" i="36"/>
  <c r="X16" i="36" s="1"/>
  <c r="V16" i="36"/>
  <c r="F16" i="36"/>
  <c r="W15" i="36"/>
  <c r="X15" i="36" s="1"/>
  <c r="V15" i="36"/>
  <c r="L15" i="36"/>
  <c r="K15" i="36"/>
  <c r="F15" i="36"/>
  <c r="W14" i="36"/>
  <c r="X14" i="36" s="1"/>
  <c r="V14" i="36"/>
  <c r="F14" i="36"/>
  <c r="I14" i="36" s="1"/>
  <c r="J14" i="36" s="1"/>
  <c r="W13" i="36"/>
  <c r="X13" i="36" s="1"/>
  <c r="V13" i="36"/>
  <c r="L13" i="36"/>
  <c r="K13" i="36"/>
  <c r="F13" i="36"/>
  <c r="I13" i="36" s="1"/>
  <c r="W12" i="36"/>
  <c r="X12" i="36" s="1"/>
  <c r="V12" i="36"/>
  <c r="L12" i="36"/>
  <c r="K12" i="36"/>
  <c r="F12" i="36"/>
  <c r="I12" i="36" s="1"/>
  <c r="W11" i="36"/>
  <c r="X11" i="36" s="1"/>
  <c r="V11" i="36"/>
  <c r="F11" i="36"/>
  <c r="H11" i="36" s="1"/>
  <c r="W10" i="36"/>
  <c r="X10" i="36" s="1"/>
  <c r="V10" i="36"/>
  <c r="F10" i="36"/>
  <c r="I10" i="36" s="1"/>
  <c r="J10" i="36" s="1"/>
  <c r="W9" i="36"/>
  <c r="X9" i="36" s="1"/>
  <c r="V9" i="36"/>
  <c r="L9" i="36"/>
  <c r="K9" i="36"/>
  <c r="F9" i="36"/>
  <c r="I9" i="36" s="1"/>
  <c r="W8" i="36"/>
  <c r="X8" i="36" s="1"/>
  <c r="V8" i="36"/>
  <c r="F8" i="36"/>
  <c r="W7" i="36"/>
  <c r="X7" i="36" s="1"/>
  <c r="V7" i="36"/>
  <c r="F7" i="36"/>
  <c r="I7" i="36" s="1"/>
  <c r="J7" i="36" s="1"/>
  <c r="W6" i="36"/>
  <c r="X6" i="36" s="1"/>
  <c r="V6" i="36"/>
  <c r="F6" i="36"/>
  <c r="H6" i="36" s="1"/>
  <c r="W5" i="36"/>
  <c r="X5" i="36" s="1"/>
  <c r="V5" i="36"/>
  <c r="F5" i="36"/>
  <c r="I5" i="36" s="1"/>
  <c r="J5" i="36" s="1"/>
  <c r="W4" i="36"/>
  <c r="X4" i="36" s="1"/>
  <c r="V4" i="36"/>
  <c r="F4" i="36"/>
  <c r="W3" i="36"/>
  <c r="X3" i="36" s="1"/>
  <c r="V3" i="36"/>
  <c r="F3" i="36"/>
  <c r="I3" i="36" s="1"/>
  <c r="Q3" i="42"/>
  <c r="N3" i="42"/>
  <c r="G3" i="42"/>
  <c r="G758" i="42" s="1"/>
  <c r="AQ103" i="26"/>
  <c r="AQ102" i="26"/>
  <c r="AP101" i="26"/>
  <c r="AO101" i="26"/>
  <c r="AN101" i="26"/>
  <c r="AM101" i="26"/>
  <c r="AL101" i="26"/>
  <c r="AK101" i="26"/>
  <c r="AJ101" i="26"/>
  <c r="AI101" i="26"/>
  <c r="AH101" i="26"/>
  <c r="AG101" i="26"/>
  <c r="AF101" i="26"/>
  <c r="AE101" i="26"/>
  <c r="AD101" i="26"/>
  <c r="AC101" i="26"/>
  <c r="AB101" i="26"/>
  <c r="AA101" i="26"/>
  <c r="Z101" i="26"/>
  <c r="Y101" i="26"/>
  <c r="X101" i="26"/>
  <c r="W101" i="26"/>
  <c r="V101" i="26"/>
  <c r="U101" i="26"/>
  <c r="T101" i="26"/>
  <c r="S101" i="26"/>
  <c r="R101" i="26"/>
  <c r="Q101" i="26"/>
  <c r="P101" i="26"/>
  <c r="O101" i="26"/>
  <c r="N101" i="26"/>
  <c r="M101" i="26"/>
  <c r="L101" i="26"/>
  <c r="AP100" i="26"/>
  <c r="AO100" i="26"/>
  <c r="AN100" i="26"/>
  <c r="AM100" i="26"/>
  <c r="AL100" i="26"/>
  <c r="AK100" i="26"/>
  <c r="AJ100" i="26"/>
  <c r="AI100" i="26"/>
  <c r="AH100" i="26"/>
  <c r="AG100" i="26"/>
  <c r="AF100" i="26"/>
  <c r="AE100" i="26"/>
  <c r="AD100" i="26"/>
  <c r="AC100" i="26"/>
  <c r="AB100" i="26"/>
  <c r="AA100" i="26"/>
  <c r="Z100" i="26"/>
  <c r="Y100" i="26"/>
  <c r="X100" i="26"/>
  <c r="W100" i="26"/>
  <c r="V100" i="26"/>
  <c r="U100" i="26"/>
  <c r="T100" i="26"/>
  <c r="S100" i="26"/>
  <c r="R100" i="26"/>
  <c r="Q100" i="26"/>
  <c r="P100" i="26"/>
  <c r="O100" i="26"/>
  <c r="N100" i="26"/>
  <c r="M100" i="26"/>
  <c r="L100" i="26"/>
  <c r="AQ94" i="26"/>
  <c r="AP92" i="26"/>
  <c r="AO92" i="26"/>
  <c r="AN92" i="26"/>
  <c r="AM92" i="26"/>
  <c r="AL92" i="26"/>
  <c r="AK92" i="26"/>
  <c r="AJ92" i="26"/>
  <c r="AI92" i="26"/>
  <c r="AH92" i="26"/>
  <c r="AG92" i="26"/>
  <c r="AF92" i="26"/>
  <c r="AE92" i="26"/>
  <c r="AD92" i="26"/>
  <c r="AC92" i="26"/>
  <c r="AB92" i="26"/>
  <c r="AA92" i="26"/>
  <c r="Z92" i="26"/>
  <c r="Y92" i="26"/>
  <c r="X92" i="26"/>
  <c r="W92" i="26"/>
  <c r="V92" i="26"/>
  <c r="U92" i="26"/>
  <c r="T92" i="26"/>
  <c r="S92" i="26"/>
  <c r="R92" i="26"/>
  <c r="Q92" i="26"/>
  <c r="P92" i="26"/>
  <c r="O92" i="26"/>
  <c r="N92" i="26"/>
  <c r="M92" i="26"/>
  <c r="L92" i="26"/>
  <c r="K91" i="26"/>
  <c r="AP90" i="26"/>
  <c r="AO90" i="26"/>
  <c r="AN90" i="26"/>
  <c r="AM90" i="26"/>
  <c r="AL90" i="26"/>
  <c r="AK90" i="26"/>
  <c r="AJ90" i="26"/>
  <c r="AI90" i="26"/>
  <c r="AH90" i="26"/>
  <c r="AG90" i="26"/>
  <c r="AF90" i="26"/>
  <c r="AE90" i="26"/>
  <c r="AD90" i="26"/>
  <c r="AC90" i="26"/>
  <c r="AB90" i="26"/>
  <c r="AA90" i="26"/>
  <c r="Z90" i="26"/>
  <c r="Y90" i="26"/>
  <c r="X90" i="26"/>
  <c r="W90" i="26"/>
  <c r="V90" i="26"/>
  <c r="U90" i="26"/>
  <c r="T90" i="26"/>
  <c r="S90" i="26"/>
  <c r="R90" i="26"/>
  <c r="Q90" i="26"/>
  <c r="P90" i="26"/>
  <c r="O90" i="26"/>
  <c r="N90" i="26"/>
  <c r="M90" i="26"/>
  <c r="L90" i="26"/>
  <c r="AQ89" i="26"/>
  <c r="AQ88" i="26"/>
  <c r="AP87" i="26"/>
  <c r="AO87" i="26"/>
  <c r="AN87" i="26"/>
  <c r="AM87" i="26"/>
  <c r="AL87" i="26"/>
  <c r="AK87" i="26"/>
  <c r="AJ87" i="26"/>
  <c r="AI87" i="26"/>
  <c r="AH87" i="26"/>
  <c r="AG87" i="26"/>
  <c r="AF87" i="26"/>
  <c r="AE87" i="26"/>
  <c r="AD87" i="26"/>
  <c r="AC87" i="26"/>
  <c r="AB87" i="26"/>
  <c r="AA87" i="26"/>
  <c r="Z87" i="26"/>
  <c r="Y87" i="26"/>
  <c r="X87" i="26"/>
  <c r="W87" i="26"/>
  <c r="V87" i="26"/>
  <c r="U87" i="26"/>
  <c r="T87" i="26"/>
  <c r="S87" i="26"/>
  <c r="R87" i="26"/>
  <c r="Q87" i="26"/>
  <c r="P87" i="26"/>
  <c r="O87" i="26"/>
  <c r="N87" i="26"/>
  <c r="M87" i="26"/>
  <c r="L87" i="26"/>
  <c r="AP86" i="26"/>
  <c r="AO86" i="26"/>
  <c r="AN86" i="26"/>
  <c r="AM86" i="26"/>
  <c r="AL86" i="26"/>
  <c r="AK86" i="26"/>
  <c r="AJ86" i="26"/>
  <c r="AI86" i="26"/>
  <c r="AH86" i="26"/>
  <c r="AG86" i="26"/>
  <c r="AF86" i="26"/>
  <c r="AE86" i="26"/>
  <c r="AD86" i="26"/>
  <c r="AC86" i="26"/>
  <c r="AB86" i="26"/>
  <c r="AA86" i="26"/>
  <c r="Z86" i="26"/>
  <c r="Y86" i="26"/>
  <c r="X86" i="26"/>
  <c r="W86" i="26"/>
  <c r="V86" i="26"/>
  <c r="U86" i="26"/>
  <c r="T86" i="26"/>
  <c r="S86" i="26"/>
  <c r="R86" i="26"/>
  <c r="Q86" i="26"/>
  <c r="P86" i="26"/>
  <c r="O86" i="26"/>
  <c r="N86" i="26"/>
  <c r="M86" i="26"/>
  <c r="L86" i="26"/>
  <c r="AQ80" i="26"/>
  <c r="L78" i="26"/>
  <c r="K77" i="26"/>
  <c r="AP76" i="26"/>
  <c r="AO76" i="26"/>
  <c r="AN76" i="26"/>
  <c r="AM76" i="26"/>
  <c r="AL76" i="26"/>
  <c r="AK76" i="26"/>
  <c r="AJ76" i="26"/>
  <c r="AI76" i="26"/>
  <c r="AH76" i="26"/>
  <c r="AG76" i="26"/>
  <c r="AF76" i="26"/>
  <c r="AE76" i="26"/>
  <c r="AD76" i="26"/>
  <c r="AC76" i="26"/>
  <c r="AB76" i="26"/>
  <c r="AA76" i="26"/>
  <c r="Z76" i="26"/>
  <c r="Y76" i="26"/>
  <c r="X76" i="26"/>
  <c r="W76" i="26"/>
  <c r="V76" i="26"/>
  <c r="U76" i="26"/>
  <c r="T76" i="26"/>
  <c r="S76" i="26"/>
  <c r="R76" i="26"/>
  <c r="Q76" i="26"/>
  <c r="P76" i="26"/>
  <c r="O76" i="26"/>
  <c r="N76" i="26"/>
  <c r="M76" i="26"/>
  <c r="L76" i="26"/>
  <c r="AQ75" i="26"/>
  <c r="AQ74" i="26"/>
  <c r="AP73" i="26"/>
  <c r="AO73" i="26"/>
  <c r="AN73" i="26"/>
  <c r="AM73" i="26"/>
  <c r="AL73" i="26"/>
  <c r="AK73" i="26"/>
  <c r="AJ73" i="26"/>
  <c r="AI73" i="26"/>
  <c r="AH73" i="26"/>
  <c r="AG73" i="26"/>
  <c r="AF73" i="26"/>
  <c r="AE73" i="26"/>
  <c r="AD73" i="26"/>
  <c r="AC73" i="26"/>
  <c r="AB73" i="26"/>
  <c r="AA73" i="26"/>
  <c r="Z73" i="26"/>
  <c r="Y73" i="26"/>
  <c r="X73" i="26"/>
  <c r="W73" i="26"/>
  <c r="V73" i="26"/>
  <c r="U73" i="26"/>
  <c r="T73" i="26"/>
  <c r="S73" i="26"/>
  <c r="R73" i="26"/>
  <c r="Q73" i="26"/>
  <c r="P73" i="26"/>
  <c r="O73" i="26"/>
  <c r="N73" i="26"/>
  <c r="M73" i="26"/>
  <c r="L73" i="26"/>
  <c r="AP72" i="26"/>
  <c r="AO72" i="26"/>
  <c r="AN72" i="26"/>
  <c r="AM72" i="26"/>
  <c r="AL72" i="26"/>
  <c r="AK72" i="26"/>
  <c r="AJ72" i="26"/>
  <c r="AI72" i="26"/>
  <c r="AH72" i="26"/>
  <c r="AG72" i="26"/>
  <c r="AF72" i="26"/>
  <c r="AE72" i="26"/>
  <c r="AD72" i="26"/>
  <c r="AC72" i="26"/>
  <c r="AB72" i="26"/>
  <c r="AA72" i="26"/>
  <c r="Z72" i="26"/>
  <c r="Y72" i="26"/>
  <c r="X72" i="26"/>
  <c r="W72" i="26"/>
  <c r="V72" i="26"/>
  <c r="U72" i="26"/>
  <c r="T72" i="26"/>
  <c r="S72" i="26"/>
  <c r="R72" i="26"/>
  <c r="Q72" i="26"/>
  <c r="P72" i="26"/>
  <c r="O72" i="26"/>
  <c r="N72" i="26"/>
  <c r="M72" i="26"/>
  <c r="L72" i="26"/>
  <c r="AQ66" i="26"/>
  <c r="L64" i="26"/>
  <c r="K63" i="26"/>
  <c r="AP62" i="26"/>
  <c r="AO62" i="26"/>
  <c r="AN62" i="26"/>
  <c r="AM62" i="26"/>
  <c r="AL62" i="26"/>
  <c r="AK62" i="26"/>
  <c r="AJ62" i="26"/>
  <c r="AI62" i="26"/>
  <c r="AH62" i="26"/>
  <c r="AG62" i="26"/>
  <c r="AF62" i="26"/>
  <c r="AE62" i="26"/>
  <c r="AD62" i="26"/>
  <c r="AC62" i="26"/>
  <c r="AB62" i="26"/>
  <c r="AA62" i="26"/>
  <c r="Z62" i="26"/>
  <c r="Y62" i="26"/>
  <c r="X62" i="26"/>
  <c r="W62" i="26"/>
  <c r="V62" i="26"/>
  <c r="U62" i="26"/>
  <c r="T62" i="26"/>
  <c r="S62" i="26"/>
  <c r="R62" i="26"/>
  <c r="Q62" i="26"/>
  <c r="P62" i="26"/>
  <c r="O62" i="26"/>
  <c r="N62" i="26"/>
  <c r="M62" i="26"/>
  <c r="L62" i="26"/>
  <c r="AQ61" i="26"/>
  <c r="AQ60" i="26"/>
  <c r="AP59" i="26"/>
  <c r="AO59" i="26"/>
  <c r="AN59" i="26"/>
  <c r="AM59" i="26"/>
  <c r="AL59" i="26"/>
  <c r="AK59" i="26"/>
  <c r="AJ59" i="26"/>
  <c r="AI59" i="26"/>
  <c r="AH59" i="26"/>
  <c r="AG59" i="26"/>
  <c r="AF59" i="26"/>
  <c r="AE59" i="26"/>
  <c r="AD59" i="26"/>
  <c r="AC59" i="26"/>
  <c r="AB59" i="26"/>
  <c r="AA59" i="26"/>
  <c r="Z59" i="26"/>
  <c r="Y59" i="26"/>
  <c r="X59" i="26"/>
  <c r="W59" i="26"/>
  <c r="V59" i="26"/>
  <c r="U59" i="26"/>
  <c r="T59" i="26"/>
  <c r="S59" i="26"/>
  <c r="R59" i="26"/>
  <c r="Q59" i="26"/>
  <c r="P59" i="26"/>
  <c r="O59" i="26"/>
  <c r="N59" i="26"/>
  <c r="M59" i="26"/>
  <c r="L59" i="26"/>
  <c r="AP58" i="26"/>
  <c r="AO58" i="26"/>
  <c r="AN58" i="26"/>
  <c r="AM58" i="26"/>
  <c r="AL58" i="26"/>
  <c r="AK58" i="26"/>
  <c r="AJ58" i="26"/>
  <c r="AI58" i="26"/>
  <c r="AH58" i="26"/>
  <c r="AG58" i="26"/>
  <c r="AF58" i="26"/>
  <c r="AE58" i="26"/>
  <c r="AD58" i="26"/>
  <c r="AC58" i="26"/>
  <c r="AB58" i="26"/>
  <c r="AA58" i="26"/>
  <c r="Z58" i="26"/>
  <c r="Y58" i="26"/>
  <c r="X58" i="26"/>
  <c r="W58" i="26"/>
  <c r="V58" i="26"/>
  <c r="U58" i="26"/>
  <c r="T58" i="26"/>
  <c r="S58" i="26"/>
  <c r="R58" i="26"/>
  <c r="Q58" i="26"/>
  <c r="P58" i="26"/>
  <c r="O58" i="26"/>
  <c r="N58" i="26"/>
  <c r="M58" i="26"/>
  <c r="L58" i="26"/>
  <c r="AQ52" i="26"/>
  <c r="L50" i="26"/>
  <c r="K49" i="26"/>
  <c r="AP48" i="26"/>
  <c r="AO48" i="26"/>
  <c r="AN48" i="26"/>
  <c r="AM48" i="26"/>
  <c r="AL48" i="26"/>
  <c r="AK48" i="26"/>
  <c r="AJ48" i="26"/>
  <c r="AI48" i="26"/>
  <c r="AH48" i="26"/>
  <c r="AG48" i="26"/>
  <c r="AF48" i="26"/>
  <c r="AE48" i="26"/>
  <c r="AD48" i="26"/>
  <c r="AC48" i="26"/>
  <c r="AB48" i="26"/>
  <c r="AA48" i="26"/>
  <c r="Z48" i="26"/>
  <c r="Y48" i="26"/>
  <c r="X48" i="26"/>
  <c r="W48" i="26"/>
  <c r="V48" i="26"/>
  <c r="U48" i="26"/>
  <c r="T48" i="26"/>
  <c r="S48" i="26"/>
  <c r="R48" i="26"/>
  <c r="Q48" i="26"/>
  <c r="P48" i="26"/>
  <c r="O48" i="26"/>
  <c r="N48" i="26"/>
  <c r="M48" i="26"/>
  <c r="L48" i="26"/>
  <c r="AQ47" i="26"/>
  <c r="AQ46" i="26"/>
  <c r="AP45" i="26"/>
  <c r="AO45" i="26"/>
  <c r="AN45" i="26"/>
  <c r="AM45" i="26"/>
  <c r="AL45" i="26"/>
  <c r="AK45" i="26"/>
  <c r="AJ45" i="26"/>
  <c r="AI45" i="26"/>
  <c r="AH45" i="26"/>
  <c r="AG45" i="26"/>
  <c r="AF45" i="26"/>
  <c r="AE45" i="26"/>
  <c r="AD45" i="26"/>
  <c r="AC45" i="26"/>
  <c r="AB45" i="26"/>
  <c r="AA45" i="26"/>
  <c r="Z45" i="26"/>
  <c r="Y45" i="26"/>
  <c r="X45" i="26"/>
  <c r="W45" i="26"/>
  <c r="V45" i="26"/>
  <c r="U45" i="26"/>
  <c r="T45" i="26"/>
  <c r="S45" i="26"/>
  <c r="R45" i="26"/>
  <c r="Q45" i="26"/>
  <c r="P45" i="26"/>
  <c r="O45" i="26"/>
  <c r="N45" i="26"/>
  <c r="M45" i="26"/>
  <c r="L45" i="26"/>
  <c r="AP44" i="26"/>
  <c r="AO44" i="26"/>
  <c r="AN44" i="26"/>
  <c r="AM44" i="26"/>
  <c r="AL44" i="26"/>
  <c r="AK44" i="26"/>
  <c r="AJ44" i="26"/>
  <c r="AI44" i="26"/>
  <c r="AH44" i="26"/>
  <c r="AG44" i="26"/>
  <c r="AF44" i="26"/>
  <c r="AE44" i="26"/>
  <c r="AD44" i="26"/>
  <c r="AC44" i="26"/>
  <c r="AB44" i="26"/>
  <c r="AA44" i="26"/>
  <c r="Z44" i="26"/>
  <c r="Y44" i="26"/>
  <c r="X44" i="26"/>
  <c r="W44" i="26"/>
  <c r="V44" i="26"/>
  <c r="U44" i="26"/>
  <c r="T44" i="26"/>
  <c r="S44" i="26"/>
  <c r="R44" i="26"/>
  <c r="Q44" i="26"/>
  <c r="P44" i="26"/>
  <c r="O44" i="26"/>
  <c r="N44" i="26"/>
  <c r="M44" i="26"/>
  <c r="L44" i="26"/>
  <c r="AQ38" i="26"/>
  <c r="L36" i="26"/>
  <c r="K35" i="26"/>
  <c r="AP34" i="26"/>
  <c r="AO34" i="26"/>
  <c r="AN34" i="26"/>
  <c r="AM34" i="26"/>
  <c r="AL34" i="26"/>
  <c r="AK34" i="26"/>
  <c r="AJ34" i="26"/>
  <c r="AI34" i="26"/>
  <c r="AH34" i="26"/>
  <c r="AG34" i="26"/>
  <c r="AF34" i="26"/>
  <c r="AE34" i="26"/>
  <c r="AD34" i="26"/>
  <c r="AC34" i="26"/>
  <c r="AB34" i="26"/>
  <c r="AA34" i="26"/>
  <c r="Z34" i="26"/>
  <c r="Y34" i="26"/>
  <c r="X34" i="26"/>
  <c r="W34" i="26"/>
  <c r="V34" i="26"/>
  <c r="U34" i="26"/>
  <c r="T34" i="26"/>
  <c r="S34" i="26"/>
  <c r="R34" i="26"/>
  <c r="Q34" i="26"/>
  <c r="P34" i="26"/>
  <c r="O34" i="26"/>
  <c r="N34" i="26"/>
  <c r="M34" i="26"/>
  <c r="L34" i="26"/>
  <c r="AQ33" i="26"/>
  <c r="AQ32" i="26"/>
  <c r="AP31" i="26"/>
  <c r="AO31" i="26"/>
  <c r="AN31" i="26"/>
  <c r="AM31" i="26"/>
  <c r="AL31" i="26"/>
  <c r="AK31" i="26"/>
  <c r="AJ31" i="26"/>
  <c r="AI31" i="26"/>
  <c r="AH31" i="26"/>
  <c r="AG31" i="26"/>
  <c r="AF31" i="26"/>
  <c r="AE31" i="26"/>
  <c r="AD31" i="26"/>
  <c r="AC31" i="26"/>
  <c r="AB31" i="26"/>
  <c r="AA31" i="26"/>
  <c r="Z31" i="26"/>
  <c r="Y31" i="26"/>
  <c r="X31" i="26"/>
  <c r="W31" i="26"/>
  <c r="V31" i="26"/>
  <c r="U31" i="26"/>
  <c r="T31" i="26"/>
  <c r="S31" i="26"/>
  <c r="R31" i="26"/>
  <c r="Q31" i="26"/>
  <c r="P31" i="26"/>
  <c r="O31" i="26"/>
  <c r="N31" i="26"/>
  <c r="M31" i="26"/>
  <c r="L31" i="26"/>
  <c r="AP30" i="26"/>
  <c r="AO30" i="26"/>
  <c r="AN30" i="26"/>
  <c r="AM30" i="26"/>
  <c r="AL30" i="26"/>
  <c r="AK30" i="26"/>
  <c r="AJ30" i="26"/>
  <c r="AI30" i="26"/>
  <c r="AH30" i="26"/>
  <c r="AG30" i="26"/>
  <c r="AF30" i="26"/>
  <c r="AE30" i="26"/>
  <c r="AD30" i="26"/>
  <c r="AC30" i="26"/>
  <c r="AB30" i="26"/>
  <c r="AA30" i="26"/>
  <c r="Z30" i="26"/>
  <c r="Y30" i="26"/>
  <c r="X30" i="26"/>
  <c r="W30" i="26"/>
  <c r="V30" i="26"/>
  <c r="U30" i="26"/>
  <c r="T30" i="26"/>
  <c r="S30" i="26"/>
  <c r="R30" i="26"/>
  <c r="Q30" i="26"/>
  <c r="P30" i="26"/>
  <c r="O30" i="26"/>
  <c r="N30" i="26"/>
  <c r="M30" i="26"/>
  <c r="L30" i="26"/>
  <c r="K29" i="26"/>
  <c r="K43" i="26" s="1"/>
  <c r="K57" i="26" s="1"/>
  <c r="K71" i="26" s="1"/>
  <c r="K85" i="26" s="1"/>
  <c r="K99" i="26" s="1"/>
  <c r="K41" i="26"/>
  <c r="K55" i="26" s="1"/>
  <c r="K69" i="26" s="1"/>
  <c r="K83" i="26" s="1"/>
  <c r="K97" i="26" s="1"/>
  <c r="AQ24" i="26"/>
  <c r="J23" i="26"/>
  <c r="J37" i="26" s="1"/>
  <c r="J51" i="26" s="1"/>
  <c r="J65" i="26" s="1"/>
  <c r="J79" i="26" s="1"/>
  <c r="J93" i="26" s="1"/>
  <c r="AP22" i="26"/>
  <c r="AP36" i="26" s="1"/>
  <c r="AP50" i="26" s="1"/>
  <c r="AP64" i="26" s="1"/>
  <c r="AP78" i="26" s="1"/>
  <c r="AO22" i="26"/>
  <c r="AO36" i="26" s="1"/>
  <c r="AO50" i="26" s="1"/>
  <c r="AO64" i="26" s="1"/>
  <c r="AO78" i="26" s="1"/>
  <c r="AN22" i="26"/>
  <c r="AN36" i="26" s="1"/>
  <c r="AN50" i="26" s="1"/>
  <c r="AN64" i="26" s="1"/>
  <c r="AN78" i="26" s="1"/>
  <c r="AM22" i="26"/>
  <c r="AM36" i="26" s="1"/>
  <c r="AM50" i="26" s="1"/>
  <c r="AM64" i="26" s="1"/>
  <c r="AM78" i="26" s="1"/>
  <c r="AL22" i="26"/>
  <c r="AL36" i="26" s="1"/>
  <c r="AL50" i="26" s="1"/>
  <c r="AL64" i="26" s="1"/>
  <c r="AL78" i="26" s="1"/>
  <c r="AK22" i="26"/>
  <c r="AK36" i="26" s="1"/>
  <c r="AK50" i="26" s="1"/>
  <c r="AK64" i="26" s="1"/>
  <c r="AK78" i="26" s="1"/>
  <c r="AJ22" i="26"/>
  <c r="AJ36" i="26" s="1"/>
  <c r="AJ50" i="26" s="1"/>
  <c r="AJ64" i="26" s="1"/>
  <c r="AJ78" i="26" s="1"/>
  <c r="AI22" i="26"/>
  <c r="AI36" i="26" s="1"/>
  <c r="AI50" i="26" s="1"/>
  <c r="AI64" i="26" s="1"/>
  <c r="AI78" i="26" s="1"/>
  <c r="AH22" i="26"/>
  <c r="AH36" i="26" s="1"/>
  <c r="AH50" i="26" s="1"/>
  <c r="AH64" i="26" s="1"/>
  <c r="AH78" i="26" s="1"/>
  <c r="AG22" i="26"/>
  <c r="AG36" i="26" s="1"/>
  <c r="AG50" i="26" s="1"/>
  <c r="AG64" i="26" s="1"/>
  <c r="AG78" i="26" s="1"/>
  <c r="AF22" i="26"/>
  <c r="AF36" i="26" s="1"/>
  <c r="AF50" i="26" s="1"/>
  <c r="AF64" i="26" s="1"/>
  <c r="AF78" i="26" s="1"/>
  <c r="AE22" i="26"/>
  <c r="AE36" i="26" s="1"/>
  <c r="AE50" i="26" s="1"/>
  <c r="AE64" i="26" s="1"/>
  <c r="AE78" i="26" s="1"/>
  <c r="AD22" i="26"/>
  <c r="AD36" i="26" s="1"/>
  <c r="AD50" i="26" s="1"/>
  <c r="AD64" i="26" s="1"/>
  <c r="AD78" i="26" s="1"/>
  <c r="AC22" i="26"/>
  <c r="AC36" i="26" s="1"/>
  <c r="AC50" i="26" s="1"/>
  <c r="AC64" i="26" s="1"/>
  <c r="AC78" i="26" s="1"/>
  <c r="AB22" i="26"/>
  <c r="AB36" i="26" s="1"/>
  <c r="AB50" i="26" s="1"/>
  <c r="AB64" i="26" s="1"/>
  <c r="AB78" i="26" s="1"/>
  <c r="AA22" i="26"/>
  <c r="AA36" i="26" s="1"/>
  <c r="AA50" i="26" s="1"/>
  <c r="AA64" i="26" s="1"/>
  <c r="AA78" i="26" s="1"/>
  <c r="Z22" i="26"/>
  <c r="Z36" i="26" s="1"/>
  <c r="Z50" i="26" s="1"/>
  <c r="Z64" i="26" s="1"/>
  <c r="Z78" i="26" s="1"/>
  <c r="Y22" i="26"/>
  <c r="Y36" i="26" s="1"/>
  <c r="Y50" i="26" s="1"/>
  <c r="Y64" i="26" s="1"/>
  <c r="Y78" i="26" s="1"/>
  <c r="X22" i="26"/>
  <c r="X36" i="26" s="1"/>
  <c r="X50" i="26" s="1"/>
  <c r="X64" i="26" s="1"/>
  <c r="X78" i="26" s="1"/>
  <c r="W22" i="26"/>
  <c r="W36" i="26" s="1"/>
  <c r="W50" i="26" s="1"/>
  <c r="W64" i="26" s="1"/>
  <c r="W78" i="26" s="1"/>
  <c r="V22" i="26"/>
  <c r="V36" i="26" s="1"/>
  <c r="V50" i="26" s="1"/>
  <c r="V64" i="26" s="1"/>
  <c r="V78" i="26" s="1"/>
  <c r="U22" i="26"/>
  <c r="U36" i="26" s="1"/>
  <c r="U50" i="26" s="1"/>
  <c r="U64" i="26" s="1"/>
  <c r="U78" i="26" s="1"/>
  <c r="T22" i="26"/>
  <c r="T36" i="26" s="1"/>
  <c r="T50" i="26" s="1"/>
  <c r="T64" i="26" s="1"/>
  <c r="T78" i="26" s="1"/>
  <c r="S22" i="26"/>
  <c r="S36" i="26" s="1"/>
  <c r="S50" i="26" s="1"/>
  <c r="S64" i="26" s="1"/>
  <c r="S78" i="26" s="1"/>
  <c r="R22" i="26"/>
  <c r="R36" i="26" s="1"/>
  <c r="R50" i="26" s="1"/>
  <c r="R64" i="26" s="1"/>
  <c r="R78" i="26" s="1"/>
  <c r="Q22" i="26"/>
  <c r="Q36" i="26" s="1"/>
  <c r="Q50" i="26" s="1"/>
  <c r="Q64" i="26" s="1"/>
  <c r="Q78" i="26" s="1"/>
  <c r="P22" i="26"/>
  <c r="P36" i="26" s="1"/>
  <c r="P50" i="26" s="1"/>
  <c r="P64" i="26" s="1"/>
  <c r="P78" i="26" s="1"/>
  <c r="O22" i="26"/>
  <c r="O36" i="26" s="1"/>
  <c r="O50" i="26" s="1"/>
  <c r="O64" i="26" s="1"/>
  <c r="O78" i="26" s="1"/>
  <c r="N22" i="26"/>
  <c r="N36" i="26" s="1"/>
  <c r="N50" i="26" s="1"/>
  <c r="N64" i="26" s="1"/>
  <c r="N78" i="26" s="1"/>
  <c r="M22" i="26"/>
  <c r="M36" i="26" s="1"/>
  <c r="M50" i="26" s="1"/>
  <c r="M64" i="26" s="1"/>
  <c r="M78" i="26" s="1"/>
  <c r="L22" i="26"/>
  <c r="J22" i="26"/>
  <c r="J36" i="26" s="1"/>
  <c r="J50" i="26" s="1"/>
  <c r="J64" i="26" s="1"/>
  <c r="J78" i="26" s="1"/>
  <c r="J92" i="26" s="1"/>
  <c r="M21" i="26"/>
  <c r="M35" i="26" s="1"/>
  <c r="M49" i="26" s="1"/>
  <c r="M63" i="26" s="1"/>
  <c r="M77" i="26" s="1"/>
  <c r="M91" i="26" s="1"/>
  <c r="K21" i="26"/>
  <c r="J21" i="26"/>
  <c r="J35" i="26" s="1"/>
  <c r="J49" i="26" s="1"/>
  <c r="J63" i="26" s="1"/>
  <c r="J77" i="26" s="1"/>
  <c r="J91" i="26" s="1"/>
  <c r="AP20" i="26"/>
  <c r="AO20" i="26"/>
  <c r="AN20" i="26"/>
  <c r="AM20" i="26"/>
  <c r="AL20" i="26"/>
  <c r="AK20" i="26"/>
  <c r="AJ20" i="26"/>
  <c r="AI20" i="26"/>
  <c r="AH20" i="26"/>
  <c r="AG20" i="26"/>
  <c r="AF20" i="26"/>
  <c r="AE20" i="26"/>
  <c r="AD20" i="26"/>
  <c r="AC20" i="26"/>
  <c r="AB20" i="26"/>
  <c r="AA20" i="26"/>
  <c r="Z20" i="26"/>
  <c r="Y20" i="26"/>
  <c r="X20" i="26"/>
  <c r="W20" i="26"/>
  <c r="V20" i="26"/>
  <c r="T20" i="26"/>
  <c r="S20" i="26"/>
  <c r="R20" i="26"/>
  <c r="Q20" i="26"/>
  <c r="P20" i="26"/>
  <c r="O20" i="26"/>
  <c r="N20" i="26"/>
  <c r="M20" i="26"/>
  <c r="L20" i="26"/>
  <c r="AP17" i="26"/>
  <c r="AO17" i="26"/>
  <c r="AN17" i="26"/>
  <c r="AM17" i="26"/>
  <c r="AL17" i="26"/>
  <c r="AK17" i="26"/>
  <c r="AJ17" i="26"/>
  <c r="AI17" i="26"/>
  <c r="AH17" i="26"/>
  <c r="AG17" i="26"/>
  <c r="AF17" i="26"/>
  <c r="AE17" i="26"/>
  <c r="AD17" i="26"/>
  <c r="AC17" i="26"/>
  <c r="AB17" i="26"/>
  <c r="AA17" i="26"/>
  <c r="Z17" i="26"/>
  <c r="Y17" i="26"/>
  <c r="X17" i="26"/>
  <c r="W17" i="26"/>
  <c r="V17" i="26"/>
  <c r="U17" i="26"/>
  <c r="T17" i="26"/>
  <c r="S17" i="26"/>
  <c r="R17" i="26"/>
  <c r="Q17" i="26"/>
  <c r="P17" i="26"/>
  <c r="O17" i="26"/>
  <c r="N17" i="26"/>
  <c r="M17" i="26"/>
  <c r="L17" i="26"/>
  <c r="AP16" i="26"/>
  <c r="AO16" i="26"/>
  <c r="AN16" i="26"/>
  <c r="AM16" i="26"/>
  <c r="AL16" i="26"/>
  <c r="AK16" i="26"/>
  <c r="AJ16" i="26"/>
  <c r="AI16" i="26"/>
  <c r="AH16" i="26"/>
  <c r="AG16" i="26"/>
  <c r="AF16" i="26"/>
  <c r="AE16" i="26"/>
  <c r="AD16" i="26"/>
  <c r="AC16" i="26"/>
  <c r="AB16" i="26"/>
  <c r="AA16" i="26"/>
  <c r="Y16" i="26"/>
  <c r="X16" i="26"/>
  <c r="W16" i="26"/>
  <c r="V16" i="26"/>
  <c r="U16" i="26"/>
  <c r="T16" i="26"/>
  <c r="S16" i="26"/>
  <c r="R16" i="26"/>
  <c r="Q16" i="26"/>
  <c r="P16" i="26"/>
  <c r="O16" i="26"/>
  <c r="N16" i="26"/>
  <c r="M16" i="26"/>
  <c r="L16" i="26"/>
  <c r="AQ10" i="26"/>
  <c r="AP8" i="26"/>
  <c r="AO8" i="26"/>
  <c r="AN8" i="26"/>
  <c r="AM8" i="26"/>
  <c r="AL8" i="26"/>
  <c r="AK8" i="26"/>
  <c r="AJ8" i="26"/>
  <c r="AI8" i="26"/>
  <c r="AH8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S8" i="26"/>
  <c r="R8" i="26"/>
  <c r="Q8" i="26"/>
  <c r="P8" i="26"/>
  <c r="O8" i="26"/>
  <c r="N8" i="26"/>
  <c r="M8" i="26"/>
  <c r="L8" i="26"/>
  <c r="J8" i="26"/>
  <c r="K7" i="26"/>
  <c r="AP6" i="26"/>
  <c r="AO6" i="26"/>
  <c r="AN6" i="26"/>
  <c r="AM6" i="26"/>
  <c r="AL6" i="26"/>
  <c r="AK6" i="26"/>
  <c r="AJ6" i="26"/>
  <c r="AI6" i="26"/>
  <c r="AH6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S6" i="26"/>
  <c r="R6" i="26"/>
  <c r="Q6" i="26"/>
  <c r="P6" i="26"/>
  <c r="O6" i="26"/>
  <c r="N6" i="26"/>
  <c r="M6" i="26"/>
  <c r="L6" i="26"/>
  <c r="G3" i="26"/>
  <c r="E3" i="26"/>
  <c r="B3" i="26"/>
  <c r="AG156" i="23"/>
  <c r="AP9" i="26" s="1"/>
  <c r="AF156" i="23"/>
  <c r="AE156" i="23"/>
  <c r="AN9" i="26" s="1"/>
  <c r="AD156" i="23"/>
  <c r="AM9" i="26" s="1"/>
  <c r="AC156" i="23"/>
  <c r="AC157" i="23" s="1"/>
  <c r="AB156" i="23"/>
  <c r="AB157" i="23" s="1"/>
  <c r="AA156" i="23"/>
  <c r="AA157" i="23" s="1"/>
  <c r="Z156" i="23"/>
  <c r="AI9" i="26" s="1"/>
  <c r="Y156" i="23"/>
  <c r="AH9" i="26" s="1"/>
  <c r="X156" i="23"/>
  <c r="W156" i="23"/>
  <c r="AF9" i="26" s="1"/>
  <c r="V156" i="23"/>
  <c r="AE9" i="26" s="1"/>
  <c r="U156" i="23"/>
  <c r="AD9" i="26" s="1"/>
  <c r="T156" i="23"/>
  <c r="S156" i="23"/>
  <c r="AB9" i="26" s="1"/>
  <c r="R156" i="23"/>
  <c r="AA9" i="26" s="1"/>
  <c r="Q156" i="23"/>
  <c r="Z9" i="26" s="1"/>
  <c r="P156" i="23"/>
  <c r="O156" i="23"/>
  <c r="X9" i="26" s="1"/>
  <c r="N156" i="23"/>
  <c r="W9" i="26" s="1"/>
  <c r="M156" i="23"/>
  <c r="V9" i="26" s="1"/>
  <c r="L156" i="23"/>
  <c r="K156" i="23"/>
  <c r="T9" i="26" s="1"/>
  <c r="J156" i="23"/>
  <c r="S9" i="26" s="1"/>
  <c r="I156" i="23"/>
  <c r="R9" i="26" s="1"/>
  <c r="H156" i="23"/>
  <c r="G156" i="23"/>
  <c r="P9" i="26" s="1"/>
  <c r="F156" i="23"/>
  <c r="O9" i="26" s="1"/>
  <c r="N9" i="26"/>
  <c r="C156" i="23"/>
  <c r="L9" i="26" s="1"/>
  <c r="AM3" i="23"/>
  <c r="AK3" i="23"/>
  <c r="AI3" i="23"/>
  <c r="AH3" i="23"/>
  <c r="A3" i="23"/>
  <c r="A3" i="39" s="1"/>
  <c r="B2" i="23"/>
  <c r="AG156" i="29"/>
  <c r="AP23" i="26" s="1"/>
  <c r="AF156" i="29"/>
  <c r="AO23" i="26" s="1"/>
  <c r="AE156" i="29"/>
  <c r="AE157" i="29" s="1"/>
  <c r="AD156" i="29"/>
  <c r="AM23" i="26" s="1"/>
  <c r="AC156" i="29"/>
  <c r="AL23" i="26" s="1"/>
  <c r="AB156" i="29"/>
  <c r="AK23" i="26" s="1"/>
  <c r="AA156" i="29"/>
  <c r="AJ23" i="26" s="1"/>
  <c r="Z156" i="29"/>
  <c r="Z157" i="29" s="1"/>
  <c r="Y156" i="29"/>
  <c r="Y157" i="29" s="1"/>
  <c r="X156" i="29"/>
  <c r="AG23" i="26" s="1"/>
  <c r="W156" i="29"/>
  <c r="AF23" i="26" s="1"/>
  <c r="V156" i="29"/>
  <c r="AE23" i="26" s="1"/>
  <c r="U156" i="29"/>
  <c r="AD23" i="26" s="1"/>
  <c r="T156" i="29"/>
  <c r="AC23" i="26" s="1"/>
  <c r="S156" i="29"/>
  <c r="AB23" i="26" s="1"/>
  <c r="R156" i="29"/>
  <c r="AA23" i="26" s="1"/>
  <c r="Q156" i="29"/>
  <c r="Z23" i="26" s="1"/>
  <c r="P156" i="29"/>
  <c r="Y23" i="26" s="1"/>
  <c r="O156" i="29"/>
  <c r="X23" i="26" s="1"/>
  <c r="N156" i="29"/>
  <c r="W23" i="26" s="1"/>
  <c r="M156" i="29"/>
  <c r="V23" i="26" s="1"/>
  <c r="L156" i="29"/>
  <c r="U23" i="26" s="1"/>
  <c r="K156" i="29"/>
  <c r="T23" i="26" s="1"/>
  <c r="J156" i="29"/>
  <c r="S23" i="26" s="1"/>
  <c r="I156" i="29"/>
  <c r="R23" i="26" s="1"/>
  <c r="H156" i="29"/>
  <c r="Q23" i="26" s="1"/>
  <c r="G156" i="29"/>
  <c r="P23" i="26" s="1"/>
  <c r="F156" i="29"/>
  <c r="O23" i="26" s="1"/>
  <c r="E156" i="29"/>
  <c r="N23" i="26" s="1"/>
  <c r="D156" i="29"/>
  <c r="M23" i="26" s="1"/>
  <c r="L23" i="26"/>
  <c r="AM3" i="29"/>
  <c r="AK3" i="29"/>
  <c r="AI3" i="29"/>
  <c r="AH3" i="29"/>
  <c r="AH156" i="29" s="1"/>
  <c r="A3" i="29"/>
  <c r="B2" i="29"/>
  <c r="AG156" i="28"/>
  <c r="AP37" i="26" s="1"/>
  <c r="AF156" i="28"/>
  <c r="AO37" i="26" s="1"/>
  <c r="AE156" i="28"/>
  <c r="AN37" i="26" s="1"/>
  <c r="AD156" i="28"/>
  <c r="AM37" i="26" s="1"/>
  <c r="AC156" i="28"/>
  <c r="AL37" i="26" s="1"/>
  <c r="AB156" i="28"/>
  <c r="AK37" i="26" s="1"/>
  <c r="AA156" i="28"/>
  <c r="AJ37" i="26" s="1"/>
  <c r="Z156" i="28"/>
  <c r="AI37" i="26" s="1"/>
  <c r="Y156" i="28"/>
  <c r="AH37" i="26" s="1"/>
  <c r="X156" i="28"/>
  <c r="AG37" i="26" s="1"/>
  <c r="W156" i="28"/>
  <c r="AF37" i="26" s="1"/>
  <c r="V156" i="28"/>
  <c r="AE37" i="26" s="1"/>
  <c r="U156" i="28"/>
  <c r="AD37" i="26" s="1"/>
  <c r="T156" i="28"/>
  <c r="AC37" i="26" s="1"/>
  <c r="S156" i="28"/>
  <c r="AB37" i="26" s="1"/>
  <c r="R156" i="28"/>
  <c r="AA37" i="26" s="1"/>
  <c r="Q156" i="28"/>
  <c r="Z37" i="26" s="1"/>
  <c r="P156" i="28"/>
  <c r="Y37" i="26" s="1"/>
  <c r="O156" i="28"/>
  <c r="X37" i="26" s="1"/>
  <c r="N156" i="28"/>
  <c r="W37" i="26" s="1"/>
  <c r="M156" i="28"/>
  <c r="V37" i="26" s="1"/>
  <c r="L156" i="28"/>
  <c r="U37" i="26" s="1"/>
  <c r="K156" i="28"/>
  <c r="T37" i="26" s="1"/>
  <c r="J156" i="28"/>
  <c r="S37" i="26" s="1"/>
  <c r="I156" i="28"/>
  <c r="R37" i="26" s="1"/>
  <c r="H156" i="28"/>
  <c r="Q37" i="26" s="1"/>
  <c r="G156" i="28"/>
  <c r="P37" i="26" s="1"/>
  <c r="F156" i="28"/>
  <c r="O37" i="26" s="1"/>
  <c r="E156" i="28"/>
  <c r="N37" i="26" s="1"/>
  <c r="D156" i="28"/>
  <c r="M37" i="26" s="1"/>
  <c r="C156" i="28"/>
  <c r="L37" i="26" s="1"/>
  <c r="AM3" i="28"/>
  <c r="AK3" i="28"/>
  <c r="AI3" i="28"/>
  <c r="AH3" i="28"/>
  <c r="A3" i="28"/>
  <c r="B2" i="28"/>
  <c r="AG156" i="22"/>
  <c r="AP51" i="26" s="1"/>
  <c r="AF156" i="22"/>
  <c r="AO51" i="26" s="1"/>
  <c r="AE156" i="22"/>
  <c r="AN51" i="26" s="1"/>
  <c r="AD156" i="22"/>
  <c r="AM51" i="26" s="1"/>
  <c r="AC156" i="22"/>
  <c r="AL51" i="26" s="1"/>
  <c r="AB156" i="22"/>
  <c r="AK51" i="26" s="1"/>
  <c r="AA156" i="22"/>
  <c r="AJ51" i="26" s="1"/>
  <c r="Z156" i="22"/>
  <c r="AI51" i="26" s="1"/>
  <c r="Y156" i="22"/>
  <c r="X156" i="22"/>
  <c r="AG51" i="26" s="1"/>
  <c r="W156" i="22"/>
  <c r="AF51" i="26" s="1"/>
  <c r="V156" i="22"/>
  <c r="AE51" i="26" s="1"/>
  <c r="U156" i="22"/>
  <c r="AD51" i="26" s="1"/>
  <c r="T156" i="22"/>
  <c r="AC51" i="26" s="1"/>
  <c r="S156" i="22"/>
  <c r="AB51" i="26" s="1"/>
  <c r="R156" i="22"/>
  <c r="AA51" i="26" s="1"/>
  <c r="Q156" i="22"/>
  <c r="Z51" i="26" s="1"/>
  <c r="P156" i="22"/>
  <c r="Y51" i="26" s="1"/>
  <c r="O156" i="22"/>
  <c r="X51" i="26" s="1"/>
  <c r="N156" i="22"/>
  <c r="W51" i="26" s="1"/>
  <c r="M156" i="22"/>
  <c r="V51" i="26" s="1"/>
  <c r="L156" i="22"/>
  <c r="U51" i="26" s="1"/>
  <c r="K156" i="22"/>
  <c r="T51" i="26" s="1"/>
  <c r="J156" i="22"/>
  <c r="S51" i="26" s="1"/>
  <c r="I156" i="22"/>
  <c r="R51" i="26" s="1"/>
  <c r="H156" i="22"/>
  <c r="Q51" i="26" s="1"/>
  <c r="G156" i="22"/>
  <c r="P51" i="26" s="1"/>
  <c r="F156" i="22"/>
  <c r="O51" i="26" s="1"/>
  <c r="E156" i="22"/>
  <c r="N51" i="26" s="1"/>
  <c r="D156" i="22"/>
  <c r="M51" i="26" s="1"/>
  <c r="C156" i="22"/>
  <c r="L51" i="26" s="1"/>
  <c r="AM3" i="22"/>
  <c r="AK3" i="22"/>
  <c r="AI3" i="22"/>
  <c r="AH3" i="22"/>
  <c r="A3" i="22"/>
  <c r="B2" i="22"/>
  <c r="AG156" i="24"/>
  <c r="AP65" i="26" s="1"/>
  <c r="AF156" i="24"/>
  <c r="AO65" i="26" s="1"/>
  <c r="AE156" i="24"/>
  <c r="AN65" i="26" s="1"/>
  <c r="AD156" i="24"/>
  <c r="AM65" i="26" s="1"/>
  <c r="AC156" i="24"/>
  <c r="AL65" i="26" s="1"/>
  <c r="AB156" i="24"/>
  <c r="AK65" i="26" s="1"/>
  <c r="AA156" i="24"/>
  <c r="AJ65" i="26" s="1"/>
  <c r="Z156" i="24"/>
  <c r="AI65" i="26" s="1"/>
  <c r="Y156" i="24"/>
  <c r="AH65" i="26" s="1"/>
  <c r="X156" i="24"/>
  <c r="AG65" i="26" s="1"/>
  <c r="W156" i="24"/>
  <c r="AF65" i="26" s="1"/>
  <c r="V156" i="24"/>
  <c r="AE65" i="26" s="1"/>
  <c r="U156" i="24"/>
  <c r="AD65" i="26" s="1"/>
  <c r="T156" i="24"/>
  <c r="AC65" i="26" s="1"/>
  <c r="S156" i="24"/>
  <c r="AB65" i="26" s="1"/>
  <c r="R156" i="24"/>
  <c r="AA65" i="26" s="1"/>
  <c r="Q156" i="24"/>
  <c r="Z65" i="26" s="1"/>
  <c r="P156" i="24"/>
  <c r="Y65" i="26" s="1"/>
  <c r="O156" i="24"/>
  <c r="X65" i="26" s="1"/>
  <c r="N156" i="24"/>
  <c r="W65" i="26" s="1"/>
  <c r="M156" i="24"/>
  <c r="V65" i="26" s="1"/>
  <c r="L156" i="24"/>
  <c r="U65" i="26" s="1"/>
  <c r="K156" i="24"/>
  <c r="T65" i="26" s="1"/>
  <c r="J156" i="24"/>
  <c r="S65" i="26" s="1"/>
  <c r="I156" i="24"/>
  <c r="R65" i="26" s="1"/>
  <c r="H156" i="24"/>
  <c r="Q65" i="26" s="1"/>
  <c r="G156" i="24"/>
  <c r="P65" i="26" s="1"/>
  <c r="F156" i="24"/>
  <c r="O65" i="26" s="1"/>
  <c r="E156" i="24"/>
  <c r="N65" i="26" s="1"/>
  <c r="D156" i="24"/>
  <c r="M65" i="26" s="1"/>
  <c r="C156" i="24"/>
  <c r="L65" i="26" s="1"/>
  <c r="AM3" i="24"/>
  <c r="AK3" i="24"/>
  <c r="AI3" i="24"/>
  <c r="AH3" i="24"/>
  <c r="A3" i="24"/>
  <c r="B2" i="24"/>
  <c r="AG156" i="30"/>
  <c r="AP79" i="26" s="1"/>
  <c r="AF156" i="30"/>
  <c r="AO79" i="26" s="1"/>
  <c r="AE156" i="30"/>
  <c r="AN79" i="26" s="1"/>
  <c r="AD156" i="30"/>
  <c r="AM79" i="26" s="1"/>
  <c r="AC156" i="30"/>
  <c r="AL79" i="26" s="1"/>
  <c r="AB156" i="30"/>
  <c r="AK79" i="26" s="1"/>
  <c r="AA156" i="30"/>
  <c r="AJ79" i="26" s="1"/>
  <c r="Z156" i="30"/>
  <c r="AI79" i="26" s="1"/>
  <c r="Y156" i="30"/>
  <c r="AH79" i="26" s="1"/>
  <c r="X156" i="30"/>
  <c r="AG79" i="26" s="1"/>
  <c r="W156" i="30"/>
  <c r="AF79" i="26" s="1"/>
  <c r="V156" i="30"/>
  <c r="AE79" i="26" s="1"/>
  <c r="U156" i="30"/>
  <c r="AD79" i="26" s="1"/>
  <c r="T156" i="30"/>
  <c r="AC79" i="26" s="1"/>
  <c r="S156" i="30"/>
  <c r="AB79" i="26" s="1"/>
  <c r="R156" i="30"/>
  <c r="AA79" i="26" s="1"/>
  <c r="Q156" i="30"/>
  <c r="Z79" i="26" s="1"/>
  <c r="P156" i="30"/>
  <c r="Y79" i="26" s="1"/>
  <c r="O156" i="30"/>
  <c r="X79" i="26" s="1"/>
  <c r="N156" i="30"/>
  <c r="W79" i="26" s="1"/>
  <c r="M156" i="30"/>
  <c r="V79" i="26" s="1"/>
  <c r="L156" i="30"/>
  <c r="U79" i="26" s="1"/>
  <c r="K156" i="30"/>
  <c r="T79" i="26" s="1"/>
  <c r="J156" i="30"/>
  <c r="S79" i="26" s="1"/>
  <c r="I156" i="30"/>
  <c r="R79" i="26" s="1"/>
  <c r="H156" i="30"/>
  <c r="Q79" i="26" s="1"/>
  <c r="G156" i="30"/>
  <c r="P79" i="26" s="1"/>
  <c r="F156" i="30"/>
  <c r="O79" i="26" s="1"/>
  <c r="E156" i="30"/>
  <c r="N79" i="26" s="1"/>
  <c r="D156" i="30"/>
  <c r="M79" i="26" s="1"/>
  <c r="C156" i="30"/>
  <c r="L79" i="26" s="1"/>
  <c r="AM3" i="30"/>
  <c r="AK3" i="30"/>
  <c r="AI3" i="30"/>
  <c r="AH3" i="30"/>
  <c r="A3" i="30"/>
  <c r="B2" i="30"/>
  <c r="AG156" i="53"/>
  <c r="AP93" i="26" s="1"/>
  <c r="AF156" i="53"/>
  <c r="AO93" i="26" s="1"/>
  <c r="AE156" i="53"/>
  <c r="AN93" i="26" s="1"/>
  <c r="AD156" i="53"/>
  <c r="AM93" i="26" s="1"/>
  <c r="AC156" i="53"/>
  <c r="AL93" i="26" s="1"/>
  <c r="AB156" i="53"/>
  <c r="AK93" i="26" s="1"/>
  <c r="AA156" i="53"/>
  <c r="AJ93" i="26" s="1"/>
  <c r="Z156" i="53"/>
  <c r="AI93" i="26" s="1"/>
  <c r="Y156" i="53"/>
  <c r="AH93" i="26" s="1"/>
  <c r="X156" i="53"/>
  <c r="AG93" i="26" s="1"/>
  <c r="W156" i="53"/>
  <c r="AF93" i="26" s="1"/>
  <c r="V156" i="53"/>
  <c r="AE93" i="26" s="1"/>
  <c r="U156" i="53"/>
  <c r="AD93" i="26" s="1"/>
  <c r="T156" i="53"/>
  <c r="AC93" i="26" s="1"/>
  <c r="S156" i="53"/>
  <c r="AB93" i="26" s="1"/>
  <c r="R156" i="53"/>
  <c r="AA93" i="26" s="1"/>
  <c r="Q156" i="53"/>
  <c r="Z93" i="26" s="1"/>
  <c r="P156" i="53"/>
  <c r="Y93" i="26" s="1"/>
  <c r="O156" i="53"/>
  <c r="X93" i="26" s="1"/>
  <c r="N156" i="53"/>
  <c r="W93" i="26" s="1"/>
  <c r="M156" i="53"/>
  <c r="V93" i="26" s="1"/>
  <c r="L156" i="53"/>
  <c r="U93" i="26" s="1"/>
  <c r="K156" i="53"/>
  <c r="T93" i="26" s="1"/>
  <c r="J156" i="53"/>
  <c r="S93" i="26" s="1"/>
  <c r="I156" i="53"/>
  <c r="R93" i="26" s="1"/>
  <c r="H156" i="53"/>
  <c r="Q93" i="26" s="1"/>
  <c r="G156" i="53"/>
  <c r="P93" i="26" s="1"/>
  <c r="F156" i="53"/>
  <c r="O93" i="26" s="1"/>
  <c r="E156" i="53"/>
  <c r="N93" i="26" s="1"/>
  <c r="D156" i="53"/>
  <c r="M93" i="26" s="1"/>
  <c r="C156" i="53"/>
  <c r="L93" i="26" s="1"/>
  <c r="AM3" i="53"/>
  <c r="AK3" i="53"/>
  <c r="AI3" i="53"/>
  <c r="AH3" i="53"/>
  <c r="A3" i="53"/>
  <c r="B2" i="53"/>
  <c r="A156" i="39"/>
  <c r="AF3" i="39"/>
  <c r="AE3" i="39"/>
  <c r="AD3" i="39"/>
  <c r="AC3" i="39"/>
  <c r="AB3" i="39"/>
  <c r="AA3" i="39"/>
  <c r="Z3" i="39"/>
  <c r="Y3" i="39"/>
  <c r="X3" i="39"/>
  <c r="W3" i="39"/>
  <c r="W156" i="39" s="1"/>
  <c r="V3" i="39"/>
  <c r="V156" i="39" s="1"/>
  <c r="U3" i="39"/>
  <c r="U156" i="39" s="1"/>
  <c r="T3" i="39"/>
  <c r="T156" i="39" s="1"/>
  <c r="S3" i="39"/>
  <c r="S156" i="39" s="1"/>
  <c r="R3" i="39"/>
  <c r="R156" i="39" s="1"/>
  <c r="Q3" i="39"/>
  <c r="Q156" i="39" s="1"/>
  <c r="P3" i="39"/>
  <c r="P156" i="39" s="1"/>
  <c r="O3" i="39"/>
  <c r="O156" i="39" s="1"/>
  <c r="N3" i="39"/>
  <c r="N156" i="39" s="1"/>
  <c r="M3" i="39"/>
  <c r="M156" i="39" s="1"/>
  <c r="L3" i="39"/>
  <c r="L156" i="39" s="1"/>
  <c r="K3" i="39"/>
  <c r="K156" i="39" s="1"/>
  <c r="J3" i="39"/>
  <c r="J156" i="39" s="1"/>
  <c r="I3" i="39"/>
  <c r="I156" i="39" s="1"/>
  <c r="H3" i="39"/>
  <c r="H156" i="39" s="1"/>
  <c r="G3" i="39"/>
  <c r="G156" i="39" s="1"/>
  <c r="F3" i="39"/>
  <c r="F156" i="39" s="1"/>
  <c r="E3" i="39"/>
  <c r="E156" i="39" s="1"/>
  <c r="D3" i="39"/>
  <c r="D156" i="39" s="1"/>
  <c r="C3" i="39"/>
  <c r="C156" i="39" s="1"/>
  <c r="B3" i="39"/>
  <c r="B156" i="39" s="1"/>
  <c r="A2" i="39"/>
  <c r="B1" i="39"/>
  <c r="B3" i="27"/>
  <c r="E1" i="27"/>
  <c r="H1" i="27" s="1"/>
  <c r="C71" i="32" l="1"/>
  <c r="I146" i="36"/>
  <c r="J146" i="36" s="1"/>
  <c r="L71" i="32"/>
  <c r="M71" i="32"/>
  <c r="E71" i="32"/>
  <c r="W71" i="32"/>
  <c r="I6" i="36"/>
  <c r="J6" i="36" s="1"/>
  <c r="H7" i="36"/>
  <c r="M12" i="36"/>
  <c r="N12" i="36" s="1"/>
  <c r="M15" i="36"/>
  <c r="N15" i="36" s="1"/>
  <c r="Q15" i="36" s="1"/>
  <c r="M122" i="36"/>
  <c r="N122" i="36" s="1"/>
  <c r="AS56" i="26"/>
  <c r="AQ73" i="26"/>
  <c r="AS68" i="26" s="1"/>
  <c r="AS84" i="26"/>
  <c r="AS98" i="26"/>
  <c r="I135" i="36"/>
  <c r="J135" i="36" s="1"/>
  <c r="H136" i="36"/>
  <c r="H137" i="36"/>
  <c r="I43" i="36"/>
  <c r="J43" i="36" s="1"/>
  <c r="H96" i="36"/>
  <c r="M13" i="36"/>
  <c r="N13" i="36" s="1"/>
  <c r="I27" i="36"/>
  <c r="J27" i="36" s="1"/>
  <c r="H28" i="36"/>
  <c r="I31" i="36"/>
  <c r="J31" i="36" s="1"/>
  <c r="H32" i="36"/>
  <c r="I54" i="36"/>
  <c r="J54" i="36" s="1"/>
  <c r="H55" i="36"/>
  <c r="I70" i="36"/>
  <c r="J70" i="36" s="1"/>
  <c r="H71" i="36"/>
  <c r="I84" i="36"/>
  <c r="J84" i="36" s="1"/>
  <c r="H85" i="36"/>
  <c r="H106" i="36"/>
  <c r="H110" i="36"/>
  <c r="I159" i="36"/>
  <c r="H160" i="36"/>
  <c r="I11" i="36"/>
  <c r="J11" i="36" s="1"/>
  <c r="H12" i="36"/>
  <c r="H13" i="36"/>
  <c r="H14" i="36"/>
  <c r="I19" i="36"/>
  <c r="J19" i="36" s="1"/>
  <c r="H20" i="36"/>
  <c r="I23" i="36"/>
  <c r="J23" i="36" s="1"/>
  <c r="H24" i="36"/>
  <c r="I35" i="36"/>
  <c r="J35" i="36" s="1"/>
  <c r="H36" i="36"/>
  <c r="I39" i="36"/>
  <c r="J39" i="36" s="1"/>
  <c r="H40" i="36"/>
  <c r="H50" i="36"/>
  <c r="M79" i="36"/>
  <c r="N79" i="36" s="1"/>
  <c r="H88" i="36"/>
  <c r="H93" i="36"/>
  <c r="H100" i="36"/>
  <c r="I114" i="36"/>
  <c r="J114" i="36" s="1"/>
  <c r="H115" i="36"/>
  <c r="H122" i="36"/>
  <c r="H129" i="36"/>
  <c r="L154" i="36"/>
  <c r="I155" i="36"/>
  <c r="M155" i="36"/>
  <c r="N155" i="36" s="1"/>
  <c r="H156" i="36"/>
  <c r="M160" i="36"/>
  <c r="N160" i="36" s="1"/>
  <c r="M161" i="36"/>
  <c r="N161" i="36" s="1"/>
  <c r="H166" i="36"/>
  <c r="H19" i="52"/>
  <c r="H25" i="31"/>
  <c r="K126" i="36"/>
  <c r="L126" i="36"/>
  <c r="H3" i="36"/>
  <c r="I45" i="36"/>
  <c r="J45" i="36" s="1"/>
  <c r="H46" i="36"/>
  <c r="H51" i="36"/>
  <c r="I58" i="36"/>
  <c r="J58" i="36" s="1"/>
  <c r="H59" i="36"/>
  <c r="I62" i="36"/>
  <c r="J62" i="36" s="1"/>
  <c r="H63" i="36"/>
  <c r="I66" i="36"/>
  <c r="J66" i="36" s="1"/>
  <c r="H67" i="36"/>
  <c r="I74" i="36"/>
  <c r="J74" i="36" s="1"/>
  <c r="H75" i="36"/>
  <c r="I79" i="36"/>
  <c r="I80" i="36"/>
  <c r="J80" i="36" s="1"/>
  <c r="H81" i="36"/>
  <c r="H89" i="36"/>
  <c r="H92" i="36"/>
  <c r="H97" i="36"/>
  <c r="H101" i="36"/>
  <c r="K103" i="36"/>
  <c r="M103" i="36" s="1"/>
  <c r="N103" i="36" s="1"/>
  <c r="I105" i="36"/>
  <c r="J105" i="36" s="1"/>
  <c r="I109" i="36"/>
  <c r="J109" i="36" s="1"/>
  <c r="M111" i="36"/>
  <c r="N111" i="36" s="1"/>
  <c r="H117" i="36"/>
  <c r="I118" i="36"/>
  <c r="J118" i="36" s="1"/>
  <c r="H121" i="36"/>
  <c r="M121" i="36"/>
  <c r="N121" i="36" s="1"/>
  <c r="H123" i="36"/>
  <c r="I127" i="36"/>
  <c r="J127" i="36" s="1"/>
  <c r="H128" i="36"/>
  <c r="I132" i="36"/>
  <c r="J132" i="36" s="1"/>
  <c r="I140" i="36"/>
  <c r="J140" i="36" s="1"/>
  <c r="I143" i="36"/>
  <c r="J143" i="36" s="1"/>
  <c r="I151" i="36"/>
  <c r="J151" i="36" s="1"/>
  <c r="I163" i="36"/>
  <c r="J163" i="36" s="1"/>
  <c r="K5" i="38"/>
  <c r="K7" i="38"/>
  <c r="K9" i="38"/>
  <c r="F21" i="31"/>
  <c r="F25" i="31" s="1"/>
  <c r="AQ101" i="26"/>
  <c r="I124" i="36"/>
  <c r="J124" i="36" s="1"/>
  <c r="H130" i="36"/>
  <c r="H138" i="36"/>
  <c r="I142" i="36"/>
  <c r="J142" i="36" s="1"/>
  <c r="I150" i="36"/>
  <c r="J150" i="36" s="1"/>
  <c r="I153" i="36"/>
  <c r="J153" i="36" s="1"/>
  <c r="M157" i="36"/>
  <c r="N157" i="36" s="1"/>
  <c r="M164" i="36"/>
  <c r="N164" i="36" s="1"/>
  <c r="M167" i="36"/>
  <c r="N167" i="36" s="1"/>
  <c r="I168" i="36"/>
  <c r="J168" i="36" s="1"/>
  <c r="K6" i="38"/>
  <c r="K10" i="38"/>
  <c r="AQ93" i="26"/>
  <c r="AS97" i="26" s="1"/>
  <c r="Q758" i="42"/>
  <c r="D158" i="26" s="1"/>
  <c r="I3" i="42"/>
  <c r="N758" i="42"/>
  <c r="D157" i="26" s="1"/>
  <c r="AS42" i="26"/>
  <c r="AJ3" i="30"/>
  <c r="AL3" i="30" s="1"/>
  <c r="AN3" i="30" s="1"/>
  <c r="AO3" i="30" s="1"/>
  <c r="AQ87" i="26"/>
  <c r="AS82" i="26" s="1"/>
  <c r="AQ59" i="26"/>
  <c r="AS54" i="26" s="1"/>
  <c r="AS70" i="26"/>
  <c r="A3" i="27"/>
  <c r="AQ65" i="26"/>
  <c r="AS69" i="26" s="1"/>
  <c r="AQ45" i="26"/>
  <c r="AS40" i="26" s="1"/>
  <c r="AQ37" i="26"/>
  <c r="AS41" i="26" s="1"/>
  <c r="AQ79" i="26"/>
  <c r="AS83" i="26" s="1"/>
  <c r="AH156" i="24"/>
  <c r="B13" i="31" s="1"/>
  <c r="A3" i="31"/>
  <c r="AJ3" i="53"/>
  <c r="AL3" i="53" s="1"/>
  <c r="AJ3" i="22"/>
  <c r="AL3" i="22" s="1"/>
  <c r="AN3" i="22" s="1"/>
  <c r="AO3" i="22" s="1"/>
  <c r="AJ3" i="28"/>
  <c r="AL3" i="28" s="1"/>
  <c r="AJ3" i="29"/>
  <c r="D157" i="29"/>
  <c r="H157" i="29"/>
  <c r="L157" i="29"/>
  <c r="P157" i="29"/>
  <c r="T157" i="29"/>
  <c r="X157" i="29"/>
  <c r="E157" i="29"/>
  <c r="I157" i="29"/>
  <c r="M157" i="29"/>
  <c r="Q157" i="29"/>
  <c r="U157" i="29"/>
  <c r="G157" i="23"/>
  <c r="J157" i="23"/>
  <c r="M157" i="23"/>
  <c r="O157" i="23"/>
  <c r="R157" i="23"/>
  <c r="U157" i="23"/>
  <c r="W157" i="23"/>
  <c r="C157" i="23"/>
  <c r="F157" i="23"/>
  <c r="I157" i="23"/>
  <c r="K157" i="23"/>
  <c r="N157" i="23"/>
  <c r="Q157" i="23"/>
  <c r="S157" i="23"/>
  <c r="V157" i="23"/>
  <c r="Y157" i="23"/>
  <c r="E157" i="53"/>
  <c r="I157" i="53"/>
  <c r="M157" i="53"/>
  <c r="Q157" i="53"/>
  <c r="U157" i="53"/>
  <c r="Y157" i="53"/>
  <c r="AC157" i="53"/>
  <c r="AG157" i="53"/>
  <c r="AH156" i="53"/>
  <c r="F157" i="53"/>
  <c r="J157" i="53"/>
  <c r="N157" i="53"/>
  <c r="R157" i="53"/>
  <c r="V157" i="53"/>
  <c r="Z157" i="53"/>
  <c r="AD157" i="53"/>
  <c r="C157" i="53"/>
  <c r="G157" i="53"/>
  <c r="K157" i="53"/>
  <c r="O157" i="53"/>
  <c r="S157" i="53"/>
  <c r="W157" i="53"/>
  <c r="AA157" i="53"/>
  <c r="AE157" i="53"/>
  <c r="AF156" i="39"/>
  <c r="D157" i="53"/>
  <c r="H157" i="53"/>
  <c r="L157" i="53"/>
  <c r="P157" i="53"/>
  <c r="T157" i="53"/>
  <c r="X157" i="53"/>
  <c r="AB157" i="53"/>
  <c r="AF157" i="53"/>
  <c r="AH156" i="30"/>
  <c r="B16" i="31" s="1"/>
  <c r="F157" i="30"/>
  <c r="J157" i="30"/>
  <c r="N157" i="30"/>
  <c r="R157" i="30"/>
  <c r="V157" i="30"/>
  <c r="Z157" i="30"/>
  <c r="AD157" i="30"/>
  <c r="C157" i="30"/>
  <c r="G157" i="30"/>
  <c r="K157" i="30"/>
  <c r="O157" i="30"/>
  <c r="S157" i="30"/>
  <c r="W157" i="30"/>
  <c r="AA157" i="30"/>
  <c r="AE157" i="30"/>
  <c r="AJ3" i="24"/>
  <c r="AJ156" i="24" s="1"/>
  <c r="D157" i="30"/>
  <c r="H157" i="30"/>
  <c r="L157" i="30"/>
  <c r="P157" i="30"/>
  <c r="T157" i="30"/>
  <c r="X157" i="30"/>
  <c r="AB157" i="30"/>
  <c r="AF157" i="30"/>
  <c r="E157" i="30"/>
  <c r="I157" i="30"/>
  <c r="M157" i="30"/>
  <c r="Q157" i="30"/>
  <c r="U157" i="30"/>
  <c r="Y157" i="30"/>
  <c r="AC157" i="30"/>
  <c r="AG157" i="30"/>
  <c r="N4" i="26"/>
  <c r="R4" i="26"/>
  <c r="V4" i="26"/>
  <c r="Z4" i="26"/>
  <c r="AD4" i="26"/>
  <c r="AH156" i="28"/>
  <c r="B12" i="31" s="1"/>
  <c r="AB157" i="29"/>
  <c r="C3" i="26"/>
  <c r="O4" i="26"/>
  <c r="S4" i="26"/>
  <c r="W4" i="26"/>
  <c r="AA4" i="26"/>
  <c r="AE4" i="26"/>
  <c r="L4" i="26"/>
  <c r="AB4" i="26"/>
  <c r="F157" i="29"/>
  <c r="J157" i="29"/>
  <c r="N157" i="29"/>
  <c r="R157" i="29"/>
  <c r="V157" i="29"/>
  <c r="AG157" i="29"/>
  <c r="P4" i="26"/>
  <c r="AF4" i="26"/>
  <c r="C157" i="29"/>
  <c r="G157" i="29"/>
  <c r="K157" i="29"/>
  <c r="O157" i="29"/>
  <c r="S157" i="29"/>
  <c r="W157" i="29"/>
  <c r="AJ3" i="23"/>
  <c r="M9" i="26"/>
  <c r="M4" i="26" s="1"/>
  <c r="H157" i="23"/>
  <c r="Q9" i="26"/>
  <c r="Q4" i="26" s="1"/>
  <c r="L157" i="23"/>
  <c r="U9" i="26"/>
  <c r="U4" i="26" s="1"/>
  <c r="P157" i="23"/>
  <c r="Y9" i="26"/>
  <c r="Y4" i="26" s="1"/>
  <c r="T157" i="23"/>
  <c r="AC9" i="26"/>
  <c r="AC4" i="26" s="1"/>
  <c r="X157" i="23"/>
  <c r="AG9" i="26"/>
  <c r="AG4" i="26" s="1"/>
  <c r="AO9" i="26"/>
  <c r="AO4" i="26" s="1"/>
  <c r="AF157" i="23"/>
  <c r="T4" i="26"/>
  <c r="X4" i="26"/>
  <c r="AP4" i="26"/>
  <c r="AS14" i="26"/>
  <c r="L5" i="36"/>
  <c r="K5" i="36"/>
  <c r="L23" i="36"/>
  <c r="K23" i="36"/>
  <c r="I37" i="36"/>
  <c r="J37" i="36" s="1"/>
  <c r="H37" i="36"/>
  <c r="L38" i="36"/>
  <c r="K38" i="36"/>
  <c r="L49" i="36"/>
  <c r="K49" i="36"/>
  <c r="L133" i="36"/>
  <c r="K133" i="36"/>
  <c r="AS96" i="26"/>
  <c r="K7" i="36"/>
  <c r="L7" i="36"/>
  <c r="I15" i="36"/>
  <c r="H15" i="36"/>
  <c r="L39" i="36"/>
  <c r="K39" i="36"/>
  <c r="L66" i="36"/>
  <c r="K66" i="36"/>
  <c r="Q79" i="36"/>
  <c r="R79" i="36" s="1"/>
  <c r="L10" i="36"/>
  <c r="K10" i="36"/>
  <c r="L18" i="36"/>
  <c r="K18" i="36"/>
  <c r="L30" i="36"/>
  <c r="K30" i="36"/>
  <c r="L73" i="36"/>
  <c r="K73" i="36"/>
  <c r="L11" i="36"/>
  <c r="K11" i="36"/>
  <c r="I21" i="36"/>
  <c r="J21" i="36" s="1"/>
  <c r="H21" i="36"/>
  <c r="L22" i="36"/>
  <c r="K22" i="36"/>
  <c r="K32" i="36"/>
  <c r="L32" i="36"/>
  <c r="L34" i="36"/>
  <c r="K34" i="36"/>
  <c r="K85" i="36"/>
  <c r="L85" i="36"/>
  <c r="L87" i="36"/>
  <c r="K87" i="36"/>
  <c r="K93" i="36"/>
  <c r="L93" i="36"/>
  <c r="L95" i="36"/>
  <c r="K95" i="36"/>
  <c r="I8" i="36"/>
  <c r="J8" i="36" s="1"/>
  <c r="H8" i="36"/>
  <c r="M9" i="36"/>
  <c r="N9" i="36" s="1"/>
  <c r="Q12" i="36"/>
  <c r="R12" i="36" s="1"/>
  <c r="Q13" i="36"/>
  <c r="R13" i="36" s="1"/>
  <c r="L19" i="36"/>
  <c r="K19" i="36"/>
  <c r="K28" i="36"/>
  <c r="I33" i="36"/>
  <c r="J33" i="36" s="1"/>
  <c r="H33" i="36"/>
  <c r="L35" i="36"/>
  <c r="K35" i="36"/>
  <c r="L50" i="36"/>
  <c r="K50" i="36"/>
  <c r="L57" i="36"/>
  <c r="K57" i="36"/>
  <c r="K75" i="36"/>
  <c r="L75" i="36"/>
  <c r="K123" i="36"/>
  <c r="L123" i="36"/>
  <c r="AS28" i="26"/>
  <c r="I4" i="36"/>
  <c r="J4" i="36" s="1"/>
  <c r="H4" i="36"/>
  <c r="L6" i="36"/>
  <c r="K6" i="36"/>
  <c r="K14" i="36"/>
  <c r="L17" i="36"/>
  <c r="K17" i="36"/>
  <c r="K24" i="36"/>
  <c r="L26" i="36"/>
  <c r="K26" i="36"/>
  <c r="M28" i="36"/>
  <c r="N28" i="36" s="1"/>
  <c r="I29" i="36"/>
  <c r="J29" i="36" s="1"/>
  <c r="H29" i="36"/>
  <c r="L31" i="36"/>
  <c r="K31" i="36"/>
  <c r="K40" i="36"/>
  <c r="L42" i="36"/>
  <c r="K42" i="36"/>
  <c r="I47" i="36"/>
  <c r="J47" i="36" s="1"/>
  <c r="H47" i="36"/>
  <c r="K59" i="36"/>
  <c r="L59" i="36"/>
  <c r="L61" i="36"/>
  <c r="K61" i="36"/>
  <c r="L69" i="36"/>
  <c r="K69" i="36"/>
  <c r="L78" i="36"/>
  <c r="K78" i="36"/>
  <c r="K89" i="36"/>
  <c r="L89" i="36"/>
  <c r="L91" i="36"/>
  <c r="K91" i="36"/>
  <c r="K97" i="36"/>
  <c r="L97" i="36"/>
  <c r="L138" i="36"/>
  <c r="K138" i="36"/>
  <c r="L14" i="36"/>
  <c r="R15" i="36"/>
  <c r="I16" i="36"/>
  <c r="J16" i="36" s="1"/>
  <c r="H16" i="36"/>
  <c r="K20" i="36"/>
  <c r="M20" i="36" s="1"/>
  <c r="N20" i="36" s="1"/>
  <c r="L24" i="36"/>
  <c r="I25" i="36"/>
  <c r="J25" i="36" s="1"/>
  <c r="H25" i="36"/>
  <c r="L27" i="36"/>
  <c r="K27" i="36"/>
  <c r="K36" i="36"/>
  <c r="M36" i="36" s="1"/>
  <c r="N36" i="36" s="1"/>
  <c r="L40" i="36"/>
  <c r="I41" i="36"/>
  <c r="J41" i="36" s="1"/>
  <c r="H41" i="36"/>
  <c r="L43" i="36"/>
  <c r="K43" i="36"/>
  <c r="L53" i="36"/>
  <c r="K53" i="36"/>
  <c r="I64" i="36"/>
  <c r="J64" i="36" s="1"/>
  <c r="H64" i="36"/>
  <c r="L65" i="36"/>
  <c r="K65" i="36"/>
  <c r="L83" i="36"/>
  <c r="K83" i="36"/>
  <c r="L99" i="36"/>
  <c r="K99" i="36"/>
  <c r="L45" i="36"/>
  <c r="K45" i="36"/>
  <c r="K55" i="36"/>
  <c r="I60" i="36"/>
  <c r="J60" i="36" s="1"/>
  <c r="H60" i="36"/>
  <c r="L62" i="36"/>
  <c r="K62" i="36"/>
  <c r="K71" i="36"/>
  <c r="I76" i="36"/>
  <c r="J76" i="36" s="1"/>
  <c r="H76" i="36"/>
  <c r="M77" i="36"/>
  <c r="N77" i="36" s="1"/>
  <c r="K81" i="36"/>
  <c r="I86" i="36"/>
  <c r="J86" i="36" s="1"/>
  <c r="H86" i="36"/>
  <c r="I90" i="36"/>
  <c r="J90" i="36" s="1"/>
  <c r="H90" i="36"/>
  <c r="I94" i="36"/>
  <c r="J94" i="36" s="1"/>
  <c r="H94" i="36"/>
  <c r="K101" i="36"/>
  <c r="L119" i="36"/>
  <c r="K119" i="36"/>
  <c r="K128" i="36"/>
  <c r="L128" i="36"/>
  <c r="K132" i="36"/>
  <c r="L132" i="36"/>
  <c r="I152" i="36"/>
  <c r="J152" i="36" s="1"/>
  <c r="H152" i="36"/>
  <c r="Q155" i="36"/>
  <c r="R155" i="36" s="1"/>
  <c r="Q161" i="36"/>
  <c r="R161" i="36" s="1"/>
  <c r="J3" i="36"/>
  <c r="H5" i="36"/>
  <c r="H9" i="36"/>
  <c r="H10" i="36"/>
  <c r="H17" i="36"/>
  <c r="H22" i="36"/>
  <c r="H26" i="36"/>
  <c r="H30" i="36"/>
  <c r="H34" i="36"/>
  <c r="H38" i="36"/>
  <c r="H42" i="36"/>
  <c r="K51" i="36"/>
  <c r="L55" i="36"/>
  <c r="I56" i="36"/>
  <c r="J56" i="36" s="1"/>
  <c r="H56" i="36"/>
  <c r="L58" i="36"/>
  <c r="K58" i="36"/>
  <c r="K67" i="36"/>
  <c r="L71" i="36"/>
  <c r="I72" i="36"/>
  <c r="J72" i="36" s="1"/>
  <c r="H72" i="36"/>
  <c r="L74" i="36"/>
  <c r="K74" i="36"/>
  <c r="L81" i="36"/>
  <c r="I82" i="36"/>
  <c r="J82" i="36" s="1"/>
  <c r="H82" i="36"/>
  <c r="L84" i="36"/>
  <c r="K84" i="36"/>
  <c r="L88" i="36"/>
  <c r="K88" i="36"/>
  <c r="L92" i="36"/>
  <c r="K92" i="36"/>
  <c r="L96" i="36"/>
  <c r="K96" i="36"/>
  <c r="I98" i="36"/>
  <c r="J98" i="36" s="1"/>
  <c r="H98" i="36"/>
  <c r="L101" i="36"/>
  <c r="Q111" i="36"/>
  <c r="R111" i="36" s="1"/>
  <c r="Q121" i="36"/>
  <c r="R121" i="36" s="1"/>
  <c r="L127" i="36"/>
  <c r="K127" i="36"/>
  <c r="I141" i="36"/>
  <c r="J141" i="36" s="1"/>
  <c r="H141" i="36"/>
  <c r="F169" i="36"/>
  <c r="I44" i="36"/>
  <c r="J44" i="36" s="1"/>
  <c r="H44" i="36"/>
  <c r="K46" i="36"/>
  <c r="M46" i="36" s="1"/>
  <c r="N46" i="36" s="1"/>
  <c r="L48" i="36"/>
  <c r="M48" i="36" s="1"/>
  <c r="N48" i="36" s="1"/>
  <c r="L51" i="36"/>
  <c r="I52" i="36"/>
  <c r="J52" i="36" s="1"/>
  <c r="H52" i="36"/>
  <c r="L54" i="36"/>
  <c r="K54" i="36"/>
  <c r="K63" i="36"/>
  <c r="M63" i="36" s="1"/>
  <c r="N63" i="36" s="1"/>
  <c r="L67" i="36"/>
  <c r="I68" i="36"/>
  <c r="J68" i="36" s="1"/>
  <c r="H68" i="36"/>
  <c r="L70" i="36"/>
  <c r="K70" i="36"/>
  <c r="L80" i="36"/>
  <c r="K80" i="36"/>
  <c r="L100" i="36"/>
  <c r="K100" i="36"/>
  <c r="I102" i="36"/>
  <c r="J102" i="36" s="1"/>
  <c r="H102" i="36"/>
  <c r="L105" i="36"/>
  <c r="K105" i="36"/>
  <c r="L109" i="36"/>
  <c r="K109" i="36"/>
  <c r="L114" i="36"/>
  <c r="K114" i="36"/>
  <c r="H120" i="36"/>
  <c r="I120" i="36"/>
  <c r="J120" i="36" s="1"/>
  <c r="L124" i="36"/>
  <c r="K124" i="36"/>
  <c r="L130" i="36"/>
  <c r="K130" i="36"/>
  <c r="L142" i="36"/>
  <c r="K142" i="36"/>
  <c r="H49" i="36"/>
  <c r="H53" i="36"/>
  <c r="H57" i="36"/>
  <c r="H61" i="36"/>
  <c r="H65" i="36"/>
  <c r="H69" i="36"/>
  <c r="H73" i="36"/>
  <c r="H77" i="36"/>
  <c r="H78" i="36"/>
  <c r="H83" i="36"/>
  <c r="H87" i="36"/>
  <c r="H91" i="36"/>
  <c r="H95" i="36"/>
  <c r="H99" i="36"/>
  <c r="H103" i="36"/>
  <c r="I104" i="36"/>
  <c r="J104" i="36" s="1"/>
  <c r="H104" i="36"/>
  <c r="H107" i="36"/>
  <c r="I108" i="36"/>
  <c r="J108" i="36" s="1"/>
  <c r="H108" i="36"/>
  <c r="H111" i="36"/>
  <c r="H112" i="36"/>
  <c r="I113" i="36"/>
  <c r="J113" i="36" s="1"/>
  <c r="H113" i="36"/>
  <c r="K115" i="36"/>
  <c r="M115" i="36" s="1"/>
  <c r="N115" i="36" s="1"/>
  <c r="K117" i="36"/>
  <c r="M117" i="36" s="1"/>
  <c r="N117" i="36" s="1"/>
  <c r="L125" i="36"/>
  <c r="M125" i="36" s="1"/>
  <c r="N125" i="36" s="1"/>
  <c r="I134" i="36"/>
  <c r="J134" i="36" s="1"/>
  <c r="H134" i="36"/>
  <c r="I144" i="36"/>
  <c r="J144" i="36" s="1"/>
  <c r="H144" i="36"/>
  <c r="L163" i="36"/>
  <c r="K163" i="36"/>
  <c r="Q167" i="36"/>
  <c r="R167" i="36" s="1"/>
  <c r="K106" i="36"/>
  <c r="M106" i="36" s="1"/>
  <c r="N106" i="36" s="1"/>
  <c r="K107" i="36"/>
  <c r="M107" i="36" s="1"/>
  <c r="N107" i="36" s="1"/>
  <c r="K110" i="36"/>
  <c r="M110" i="36" s="1"/>
  <c r="N110" i="36" s="1"/>
  <c r="K112" i="36"/>
  <c r="M112" i="36" s="1"/>
  <c r="N112" i="36" s="1"/>
  <c r="I116" i="36"/>
  <c r="J116" i="36" s="1"/>
  <c r="H116" i="36"/>
  <c r="L118" i="36"/>
  <c r="K118" i="36"/>
  <c r="Q122" i="36"/>
  <c r="R122" i="36" s="1"/>
  <c r="L135" i="36"/>
  <c r="K135" i="36"/>
  <c r="K136" i="36"/>
  <c r="L136" i="36"/>
  <c r="L150" i="36"/>
  <c r="K150" i="36"/>
  <c r="K156" i="36"/>
  <c r="L156" i="36"/>
  <c r="Q157" i="36"/>
  <c r="R157" i="36" s="1"/>
  <c r="L140" i="36"/>
  <c r="I149" i="36"/>
  <c r="J149" i="36" s="1"/>
  <c r="H149" i="36"/>
  <c r="M158" i="36"/>
  <c r="N158" i="36" s="1"/>
  <c r="M162" i="36"/>
  <c r="N162" i="36" s="1"/>
  <c r="Q164" i="36"/>
  <c r="R164" i="36" s="1"/>
  <c r="J26" i="31"/>
  <c r="H119" i="36"/>
  <c r="H125" i="36"/>
  <c r="K129" i="36"/>
  <c r="I131" i="36"/>
  <c r="J131" i="36" s="1"/>
  <c r="H133" i="36"/>
  <c r="K137" i="36"/>
  <c r="I139" i="36"/>
  <c r="J139" i="36" s="1"/>
  <c r="K140" i="36"/>
  <c r="L146" i="36"/>
  <c r="K146" i="36"/>
  <c r="L148" i="36"/>
  <c r="K148" i="36"/>
  <c r="L153" i="36"/>
  <c r="K153" i="36"/>
  <c r="Q160" i="36"/>
  <c r="R160" i="36" s="1"/>
  <c r="I165" i="36"/>
  <c r="J165" i="36" s="1"/>
  <c r="H165" i="36"/>
  <c r="L168" i="36"/>
  <c r="K168" i="36"/>
  <c r="J12" i="38"/>
  <c r="K4" i="38"/>
  <c r="L129" i="36"/>
  <c r="L137" i="36"/>
  <c r="K143" i="36"/>
  <c r="L143" i="36"/>
  <c r="I145" i="36"/>
  <c r="J145" i="36" s="1"/>
  <c r="H145" i="36"/>
  <c r="H148" i="36"/>
  <c r="I161" i="36"/>
  <c r="H161" i="36"/>
  <c r="K147" i="36"/>
  <c r="K151" i="36"/>
  <c r="M154" i="36"/>
  <c r="K8" i="38"/>
  <c r="L147" i="36"/>
  <c r="M147" i="36" s="1"/>
  <c r="N147" i="36" s="1"/>
  <c r="L151" i="36"/>
  <c r="N154" i="36"/>
  <c r="I158" i="36"/>
  <c r="H158" i="36"/>
  <c r="M159" i="36"/>
  <c r="N159" i="36" s="1"/>
  <c r="I162" i="36"/>
  <c r="H162" i="36"/>
  <c r="H164" i="36"/>
  <c r="K166" i="36"/>
  <c r="M166" i="36" s="1"/>
  <c r="N166" i="36" s="1"/>
  <c r="I167" i="36"/>
  <c r="H167" i="36"/>
  <c r="F12" i="38"/>
  <c r="K11" i="38"/>
  <c r="J25" i="31"/>
  <c r="E20" i="31"/>
  <c r="L21" i="31"/>
  <c r="L25" i="31" s="1"/>
  <c r="D25" i="31"/>
  <c r="F26" i="31"/>
  <c r="N21" i="31"/>
  <c r="N25" i="31" s="1"/>
  <c r="H26" i="31"/>
  <c r="H27" i="31" s="1"/>
  <c r="AG157" i="23"/>
  <c r="AE156" i="39"/>
  <c r="AF157" i="29"/>
  <c r="AN23" i="26"/>
  <c r="AN4" i="26" s="1"/>
  <c r="AD156" i="39"/>
  <c r="AE157" i="23"/>
  <c r="AC156" i="39"/>
  <c r="AD157" i="29"/>
  <c r="AM4" i="26"/>
  <c r="AD157" i="23"/>
  <c r="AC157" i="29"/>
  <c r="AB156" i="39"/>
  <c r="AL9" i="26"/>
  <c r="AL4" i="26" s="1"/>
  <c r="AC71" i="32"/>
  <c r="AA156" i="39"/>
  <c r="AK9" i="26"/>
  <c r="AK4" i="26" s="1"/>
  <c r="AA157" i="29"/>
  <c r="AQ16" i="26"/>
  <c r="AQ17" i="26"/>
  <c r="AS12" i="26" s="1"/>
  <c r="Z156" i="39"/>
  <c r="AJ9" i="26"/>
  <c r="AJ4" i="26" s="1"/>
  <c r="AQ31" i="26"/>
  <c r="AS26" i="26" s="1"/>
  <c r="AI23" i="26"/>
  <c r="AI4" i="26" s="1"/>
  <c r="AH156" i="23"/>
  <c r="Y156" i="39"/>
  <c r="Z157" i="23"/>
  <c r="AG12" i="32"/>
  <c r="Y71" i="32"/>
  <c r="AH51" i="26"/>
  <c r="AQ51" i="26" s="1"/>
  <c r="AH156" i="22"/>
  <c r="B14" i="31" s="1"/>
  <c r="X156" i="39"/>
  <c r="B15" i="31"/>
  <c r="AH23" i="26"/>
  <c r="AG70" i="32"/>
  <c r="M18" i="36" l="1"/>
  <c r="N18" i="36" s="1"/>
  <c r="M10" i="36"/>
  <c r="N10" i="36" s="1"/>
  <c r="C156" i="26"/>
  <c r="C159" i="26" s="1"/>
  <c r="AJ156" i="53"/>
  <c r="K3" i="42"/>
  <c r="K758" i="42" s="1"/>
  <c r="I758" i="42"/>
  <c r="M32" i="36"/>
  <c r="N32" i="36" s="1"/>
  <c r="M38" i="36"/>
  <c r="N38" i="36" s="1"/>
  <c r="M23" i="36"/>
  <c r="N23" i="36" s="1"/>
  <c r="M5" i="36"/>
  <c r="N5" i="36" s="1"/>
  <c r="AS95" i="26"/>
  <c r="M87" i="36"/>
  <c r="N87" i="36" s="1"/>
  <c r="M137" i="36"/>
  <c r="N137" i="36" s="1"/>
  <c r="M136" i="36"/>
  <c r="N136" i="36" s="1"/>
  <c r="M163" i="36"/>
  <c r="N163" i="36" s="1"/>
  <c r="M127" i="36"/>
  <c r="N127" i="36" s="1"/>
  <c r="M143" i="36"/>
  <c r="N143" i="36" s="1"/>
  <c r="M153" i="36"/>
  <c r="N153" i="36" s="1"/>
  <c r="M118" i="36"/>
  <c r="N118" i="36" s="1"/>
  <c r="M100" i="36"/>
  <c r="N100" i="36" s="1"/>
  <c r="M126" i="36"/>
  <c r="N126" i="36" s="1"/>
  <c r="Q126" i="36" s="1"/>
  <c r="R126" i="36" s="1"/>
  <c r="M132" i="36"/>
  <c r="N132" i="36" s="1"/>
  <c r="M99" i="36"/>
  <c r="N99" i="36" s="1"/>
  <c r="M65" i="36"/>
  <c r="N65" i="36" s="1"/>
  <c r="M91" i="36"/>
  <c r="N91" i="36" s="1"/>
  <c r="M78" i="36"/>
  <c r="N78" i="36" s="1"/>
  <c r="M123" i="36"/>
  <c r="N123" i="36" s="1"/>
  <c r="M140" i="36"/>
  <c r="N140" i="36" s="1"/>
  <c r="M114" i="36"/>
  <c r="N114" i="36" s="1"/>
  <c r="M74" i="36"/>
  <c r="N74" i="36" s="1"/>
  <c r="M58" i="36"/>
  <c r="N58" i="36" s="1"/>
  <c r="M17" i="36"/>
  <c r="N17" i="36" s="1"/>
  <c r="M50" i="36"/>
  <c r="N50" i="36" s="1"/>
  <c r="M93" i="36"/>
  <c r="N93" i="36" s="1"/>
  <c r="M129" i="36"/>
  <c r="N129" i="36" s="1"/>
  <c r="M150" i="36"/>
  <c r="N150" i="36" s="1"/>
  <c r="M130" i="36"/>
  <c r="N130" i="36" s="1"/>
  <c r="M109" i="36"/>
  <c r="N109" i="36" s="1"/>
  <c r="M67" i="36"/>
  <c r="N67" i="36" s="1"/>
  <c r="M51" i="36"/>
  <c r="N51" i="36" s="1"/>
  <c r="M101" i="36"/>
  <c r="N101" i="36" s="1"/>
  <c r="M92" i="36"/>
  <c r="N92" i="36" s="1"/>
  <c r="M62" i="36"/>
  <c r="N62" i="36" s="1"/>
  <c r="M45" i="36"/>
  <c r="N45" i="36" s="1"/>
  <c r="M40" i="36"/>
  <c r="N40" i="36" s="1"/>
  <c r="M27" i="36"/>
  <c r="N27" i="36" s="1"/>
  <c r="M138" i="36"/>
  <c r="N138" i="36" s="1"/>
  <c r="M89" i="36"/>
  <c r="N89" i="36" s="1"/>
  <c r="M69" i="36"/>
  <c r="N69" i="36" s="1"/>
  <c r="M42" i="36"/>
  <c r="N42" i="36" s="1"/>
  <c r="M26" i="36"/>
  <c r="N26" i="36" s="1"/>
  <c r="M6" i="36"/>
  <c r="N6" i="36" s="1"/>
  <c r="M57" i="36"/>
  <c r="N57" i="36" s="1"/>
  <c r="M19" i="36"/>
  <c r="N19" i="36" s="1"/>
  <c r="M22" i="36"/>
  <c r="N22" i="36" s="1"/>
  <c r="M11" i="36"/>
  <c r="N11" i="36" s="1"/>
  <c r="M73" i="36"/>
  <c r="N73" i="36" s="1"/>
  <c r="M30" i="36"/>
  <c r="N30" i="36" s="1"/>
  <c r="M66" i="36"/>
  <c r="N66" i="36" s="1"/>
  <c r="M39" i="36"/>
  <c r="N39" i="36" s="1"/>
  <c r="H169" i="36"/>
  <c r="AS81" i="26"/>
  <c r="AS67" i="26"/>
  <c r="AL3" i="29"/>
  <c r="AN3" i="29" s="1"/>
  <c r="AJ156" i="29"/>
  <c r="AN3" i="53"/>
  <c r="AO3" i="53" s="1"/>
  <c r="AO156" i="53" s="1"/>
  <c r="AL156" i="53"/>
  <c r="AN3" i="28"/>
  <c r="AO3" i="28" s="1"/>
  <c r="AL156" i="28"/>
  <c r="AJ156" i="28"/>
  <c r="AS39" i="26"/>
  <c r="AJ156" i="30"/>
  <c r="B11" i="31"/>
  <c r="B17" i="31" s="1"/>
  <c r="Q147" i="36"/>
  <c r="R147" i="36" s="1"/>
  <c r="Q137" i="36"/>
  <c r="R137" i="36" s="1"/>
  <c r="Q118" i="36"/>
  <c r="R118" i="36" s="1"/>
  <c r="Q117" i="36"/>
  <c r="R117" i="36" s="1"/>
  <c r="Q63" i="36"/>
  <c r="R63" i="36" s="1"/>
  <c r="Q74" i="36"/>
  <c r="R74" i="36" s="1"/>
  <c r="Q132" i="36"/>
  <c r="R132" i="36" s="1"/>
  <c r="Q87" i="36"/>
  <c r="R87" i="36" s="1"/>
  <c r="Q66" i="36"/>
  <c r="R66" i="36" s="1"/>
  <c r="Q5" i="36"/>
  <c r="R5" i="36" s="1"/>
  <c r="Q129" i="36"/>
  <c r="R129" i="36" s="1"/>
  <c r="Q150" i="36"/>
  <c r="R150" i="36" s="1"/>
  <c r="Q110" i="36"/>
  <c r="R110" i="36" s="1"/>
  <c r="Q51" i="36"/>
  <c r="R51" i="36" s="1"/>
  <c r="Q101" i="36"/>
  <c r="R101" i="36" s="1"/>
  <c r="Q40" i="36"/>
  <c r="R40" i="36" s="1"/>
  <c r="Q138" i="36"/>
  <c r="R138" i="36" s="1"/>
  <c r="Q42" i="36"/>
  <c r="R42" i="36" s="1"/>
  <c r="Q57" i="36"/>
  <c r="R57" i="36" s="1"/>
  <c r="Q11" i="36"/>
  <c r="R11" i="36" s="1"/>
  <c r="Q30" i="36"/>
  <c r="R30" i="36" s="1"/>
  <c r="Q143" i="36"/>
  <c r="R143" i="36" s="1"/>
  <c r="Q153" i="36"/>
  <c r="R153" i="36" s="1"/>
  <c r="Q140" i="36"/>
  <c r="R140" i="36" s="1"/>
  <c r="Q136" i="36"/>
  <c r="R136" i="36" s="1"/>
  <c r="Q107" i="36"/>
  <c r="R107" i="36" s="1"/>
  <c r="Q163" i="36"/>
  <c r="R163" i="36" s="1"/>
  <c r="Q114" i="36"/>
  <c r="R114" i="36" s="1"/>
  <c r="Q48" i="36"/>
  <c r="R48" i="36" s="1"/>
  <c r="Q127" i="36"/>
  <c r="R127" i="36" s="1"/>
  <c r="Q112" i="36"/>
  <c r="R112" i="36" s="1"/>
  <c r="Q58" i="36"/>
  <c r="R58" i="36" s="1"/>
  <c r="Q36" i="36"/>
  <c r="R36" i="36" s="1"/>
  <c r="Q20" i="36"/>
  <c r="R20" i="36" s="1"/>
  <c r="Q78" i="36"/>
  <c r="R78" i="36" s="1"/>
  <c r="Q39" i="36"/>
  <c r="R39" i="36" s="1"/>
  <c r="Q38" i="36"/>
  <c r="R38" i="36" s="1"/>
  <c r="Q23" i="36"/>
  <c r="R23" i="36" s="1"/>
  <c r="Q166" i="36"/>
  <c r="R166" i="36" s="1"/>
  <c r="Q115" i="36"/>
  <c r="R115" i="36" s="1"/>
  <c r="Q106" i="36"/>
  <c r="R106" i="36" s="1"/>
  <c r="Q125" i="36"/>
  <c r="R125" i="36" s="1"/>
  <c r="Q67" i="36"/>
  <c r="R67" i="36" s="1"/>
  <c r="Q46" i="36"/>
  <c r="R46" i="36" s="1"/>
  <c r="Q92" i="36"/>
  <c r="R92" i="36" s="1"/>
  <c r="Q62" i="36"/>
  <c r="R62" i="36" s="1"/>
  <c r="Q89" i="36"/>
  <c r="R89" i="36" s="1"/>
  <c r="Q28" i="36"/>
  <c r="R28" i="36" s="1"/>
  <c r="Q6" i="36"/>
  <c r="R6" i="36" s="1"/>
  <c r="Q19" i="36"/>
  <c r="R19" i="36" s="1"/>
  <c r="Q73" i="36"/>
  <c r="R73" i="36" s="1"/>
  <c r="H30" i="31"/>
  <c r="H31" i="31" s="1"/>
  <c r="N26" i="31"/>
  <c r="N27" i="31" s="1"/>
  <c r="Q159" i="36"/>
  <c r="R159" i="36" s="1"/>
  <c r="M151" i="36"/>
  <c r="N151" i="36" s="1"/>
  <c r="K12" i="38"/>
  <c r="L165" i="36"/>
  <c r="K165" i="36"/>
  <c r="L139" i="36"/>
  <c r="K139" i="36"/>
  <c r="L149" i="36"/>
  <c r="K149" i="36"/>
  <c r="M156" i="36"/>
  <c r="N156" i="36" s="1"/>
  <c r="L104" i="36"/>
  <c r="K104" i="36"/>
  <c r="L68" i="36"/>
  <c r="K68" i="36"/>
  <c r="L52" i="36"/>
  <c r="K52" i="36"/>
  <c r="M88" i="36"/>
  <c r="N88" i="36" s="1"/>
  <c r="M71" i="36"/>
  <c r="N71" i="36" s="1"/>
  <c r="M55" i="36"/>
  <c r="N55" i="36" s="1"/>
  <c r="L76" i="36"/>
  <c r="K76" i="36"/>
  <c r="L64" i="36"/>
  <c r="K64" i="36"/>
  <c r="M24" i="36"/>
  <c r="N24" i="36" s="1"/>
  <c r="M59" i="36"/>
  <c r="N59" i="36" s="1"/>
  <c r="L47" i="36"/>
  <c r="K47" i="36"/>
  <c r="M75" i="36"/>
  <c r="N75" i="36" s="1"/>
  <c r="M95" i="36"/>
  <c r="N95" i="36" s="1"/>
  <c r="M34" i="36"/>
  <c r="N34" i="36" s="1"/>
  <c r="AL3" i="24"/>
  <c r="AN157" i="30"/>
  <c r="L145" i="36"/>
  <c r="K145" i="36"/>
  <c r="Q162" i="36"/>
  <c r="R162" i="36" s="1"/>
  <c r="L116" i="36"/>
  <c r="K116" i="36"/>
  <c r="K134" i="36"/>
  <c r="L134" i="36"/>
  <c r="L113" i="36"/>
  <c r="K113" i="36"/>
  <c r="L108" i="36"/>
  <c r="K108" i="36"/>
  <c r="Q130" i="36"/>
  <c r="R130" i="36" s="1"/>
  <c r="K102" i="36"/>
  <c r="L102" i="36"/>
  <c r="L82" i="36"/>
  <c r="K82" i="36"/>
  <c r="J169" i="36"/>
  <c r="K3" i="36"/>
  <c r="L3" i="36"/>
  <c r="L90" i="36"/>
  <c r="K90" i="36"/>
  <c r="I169" i="36"/>
  <c r="Q26" i="36"/>
  <c r="R26" i="36" s="1"/>
  <c r="L16" i="36"/>
  <c r="K16" i="36"/>
  <c r="L29" i="36"/>
  <c r="K29" i="36"/>
  <c r="L33" i="36"/>
  <c r="K33" i="36"/>
  <c r="L8" i="36"/>
  <c r="K8" i="36"/>
  <c r="Q22" i="36"/>
  <c r="R22" i="36" s="1"/>
  <c r="F30" i="31"/>
  <c r="F31" i="31" s="1"/>
  <c r="L26" i="31"/>
  <c r="M168" i="36"/>
  <c r="N168" i="36" s="1"/>
  <c r="M146" i="36"/>
  <c r="N146" i="36" s="1"/>
  <c r="Q158" i="36"/>
  <c r="R158" i="36" s="1"/>
  <c r="M135" i="36"/>
  <c r="N135" i="36" s="1"/>
  <c r="M142" i="36"/>
  <c r="N142" i="36" s="1"/>
  <c r="L120" i="36"/>
  <c r="K120" i="36"/>
  <c r="Q103" i="36"/>
  <c r="R103" i="36" s="1"/>
  <c r="Q109" i="36"/>
  <c r="R109" i="36" s="1"/>
  <c r="Q100" i="36"/>
  <c r="R100" i="36" s="1"/>
  <c r="M70" i="36"/>
  <c r="N70" i="36" s="1"/>
  <c r="M54" i="36"/>
  <c r="N54" i="36" s="1"/>
  <c r="L141" i="36"/>
  <c r="K141" i="36"/>
  <c r="M96" i="36"/>
  <c r="N96" i="36" s="1"/>
  <c r="M81" i="36"/>
  <c r="N81" i="36" s="1"/>
  <c r="Q77" i="36"/>
  <c r="R77" i="36" s="1"/>
  <c r="Q45" i="36"/>
  <c r="R45" i="36" s="1"/>
  <c r="Q99" i="36"/>
  <c r="R99" i="36" s="1"/>
  <c r="Q65" i="36"/>
  <c r="R65" i="36" s="1"/>
  <c r="L41" i="36"/>
  <c r="K41" i="36"/>
  <c r="Q27" i="36"/>
  <c r="R27" i="36" s="1"/>
  <c r="Q91" i="36"/>
  <c r="R91" i="36" s="1"/>
  <c r="Q69" i="36"/>
  <c r="R69" i="36" s="1"/>
  <c r="Q123" i="36"/>
  <c r="R123" i="36" s="1"/>
  <c r="Q50" i="36"/>
  <c r="R50" i="36" s="1"/>
  <c r="Q93" i="36"/>
  <c r="R93" i="36" s="1"/>
  <c r="Q32" i="36"/>
  <c r="R32" i="36" s="1"/>
  <c r="Q18" i="36"/>
  <c r="R18" i="36" s="1"/>
  <c r="Q10" i="36"/>
  <c r="R10" i="36" s="1"/>
  <c r="M133" i="36"/>
  <c r="N133" i="36" s="1"/>
  <c r="M49" i="36"/>
  <c r="N49" i="36" s="1"/>
  <c r="L37" i="36"/>
  <c r="K37" i="36"/>
  <c r="D3" i="26"/>
  <c r="AL3" i="23"/>
  <c r="D27" i="31"/>
  <c r="D30" i="31" s="1"/>
  <c r="D31" i="31" s="1"/>
  <c r="Q154" i="36"/>
  <c r="R154" i="36" s="1"/>
  <c r="M148" i="36"/>
  <c r="N148" i="36" s="1"/>
  <c r="L131" i="36"/>
  <c r="K131" i="36"/>
  <c r="L144" i="36"/>
  <c r="K144" i="36"/>
  <c r="M124" i="36"/>
  <c r="N124" i="36" s="1"/>
  <c r="M105" i="36"/>
  <c r="N105" i="36" s="1"/>
  <c r="M80" i="36"/>
  <c r="N80" i="36" s="1"/>
  <c r="L44" i="36"/>
  <c r="K44" i="36"/>
  <c r="L98" i="36"/>
  <c r="K98" i="36"/>
  <c r="M84" i="36"/>
  <c r="N84" i="36" s="1"/>
  <c r="L72" i="36"/>
  <c r="K72" i="36"/>
  <c r="L56" i="36"/>
  <c r="K56" i="36"/>
  <c r="L152" i="36"/>
  <c r="K152" i="36"/>
  <c r="M128" i="36"/>
  <c r="N128" i="36" s="1"/>
  <c r="M119" i="36"/>
  <c r="N119" i="36" s="1"/>
  <c r="L94" i="36"/>
  <c r="K94" i="36"/>
  <c r="L86" i="36"/>
  <c r="K86" i="36"/>
  <c r="L60" i="36"/>
  <c r="K60" i="36"/>
  <c r="M83" i="36"/>
  <c r="N83" i="36" s="1"/>
  <c r="M53" i="36"/>
  <c r="N53" i="36" s="1"/>
  <c r="M43" i="36"/>
  <c r="N43" i="36" s="1"/>
  <c r="L25" i="36"/>
  <c r="K25" i="36"/>
  <c r="Q17" i="36"/>
  <c r="R17" i="36" s="1"/>
  <c r="M14" i="36"/>
  <c r="N14" i="36" s="1"/>
  <c r="M97" i="36"/>
  <c r="N97" i="36" s="1"/>
  <c r="M61" i="36"/>
  <c r="N61" i="36" s="1"/>
  <c r="M31" i="36"/>
  <c r="N31" i="36" s="1"/>
  <c r="L4" i="36"/>
  <c r="K4" i="36"/>
  <c r="M35" i="36"/>
  <c r="N35" i="36" s="1"/>
  <c r="Q9" i="36"/>
  <c r="R9" i="36" s="1"/>
  <c r="M85" i="36"/>
  <c r="N85" i="36" s="1"/>
  <c r="L21" i="36"/>
  <c r="K21" i="36"/>
  <c r="M7" i="36"/>
  <c r="N7" i="36" s="1"/>
  <c r="AN157" i="29"/>
  <c r="AO157" i="23"/>
  <c r="AQ9" i="26"/>
  <c r="AS13" i="26" s="1"/>
  <c r="AJ156" i="23"/>
  <c r="AG71" i="32"/>
  <c r="AS55" i="26"/>
  <c r="AS53" i="26"/>
  <c r="AJ156" i="22"/>
  <c r="AL156" i="22"/>
  <c r="AQ23" i="26"/>
  <c r="AH4" i="26"/>
  <c r="AQ4" i="26" s="1"/>
  <c r="R3" i="42" l="1"/>
  <c r="R758" i="42" s="1"/>
  <c r="M68" i="36"/>
  <c r="N68" i="36" s="1"/>
  <c r="Q68" i="36" s="1"/>
  <c r="R68" i="36" s="1"/>
  <c r="M104" i="36"/>
  <c r="N104" i="36" s="1"/>
  <c r="Q104" i="36" s="1"/>
  <c r="R104" i="36" s="1"/>
  <c r="AO3" i="29"/>
  <c r="M82" i="36"/>
  <c r="N82" i="36" s="1"/>
  <c r="Q82" i="36" s="1"/>
  <c r="R82" i="36" s="1"/>
  <c r="M98" i="36"/>
  <c r="N98" i="36" s="1"/>
  <c r="M120" i="36"/>
  <c r="N120" i="36" s="1"/>
  <c r="Q120" i="36" s="1"/>
  <c r="R120" i="36" s="1"/>
  <c r="M4" i="36"/>
  <c r="N4" i="36" s="1"/>
  <c r="M72" i="36"/>
  <c r="N72" i="36" s="1"/>
  <c r="M102" i="36"/>
  <c r="N102" i="36" s="1"/>
  <c r="M113" i="36"/>
  <c r="N113" i="36" s="1"/>
  <c r="Q113" i="36" s="1"/>
  <c r="R113" i="36" s="1"/>
  <c r="M47" i="36"/>
  <c r="N47" i="36" s="1"/>
  <c r="Q47" i="36" s="1"/>
  <c r="R47" i="36" s="1"/>
  <c r="M76" i="36"/>
  <c r="N76" i="36" s="1"/>
  <c r="Q76" i="36" s="1"/>
  <c r="R76" i="36" s="1"/>
  <c r="M139" i="36"/>
  <c r="N139" i="36" s="1"/>
  <c r="Q139" i="36" s="1"/>
  <c r="R139" i="36" s="1"/>
  <c r="M44" i="36"/>
  <c r="N44" i="36" s="1"/>
  <c r="Q44" i="36" s="1"/>
  <c r="R44" i="36" s="1"/>
  <c r="M37" i="36"/>
  <c r="N37" i="36" s="1"/>
  <c r="Q37" i="36" s="1"/>
  <c r="R37" i="36" s="1"/>
  <c r="M8" i="36"/>
  <c r="N8" i="36" s="1"/>
  <c r="Q8" i="36" s="1"/>
  <c r="R8" i="36" s="1"/>
  <c r="AL156" i="30"/>
  <c r="AN156" i="53"/>
  <c r="AN156" i="30"/>
  <c r="Q98" i="36"/>
  <c r="R98" i="36" s="1"/>
  <c r="Q4" i="36"/>
  <c r="R4" i="36" s="1"/>
  <c r="Q72" i="36"/>
  <c r="R72" i="36" s="1"/>
  <c r="Q102" i="36"/>
  <c r="R102" i="36" s="1"/>
  <c r="Q97" i="36"/>
  <c r="R97" i="36" s="1"/>
  <c r="Q53" i="36"/>
  <c r="R53" i="36" s="1"/>
  <c r="Q128" i="36"/>
  <c r="R128" i="36" s="1"/>
  <c r="Q24" i="36"/>
  <c r="R24" i="36" s="1"/>
  <c r="Q71" i="36"/>
  <c r="R71" i="36" s="1"/>
  <c r="M165" i="36"/>
  <c r="N165" i="36" s="1"/>
  <c r="M21" i="36"/>
  <c r="N21" i="36" s="1"/>
  <c r="Q14" i="36"/>
  <c r="R14" i="36" s="1"/>
  <c r="M25" i="36"/>
  <c r="N25" i="36" s="1"/>
  <c r="Q83" i="36"/>
  <c r="R83" i="36" s="1"/>
  <c r="M94" i="36"/>
  <c r="N94" i="36" s="1"/>
  <c r="M56" i="36"/>
  <c r="N56" i="36" s="1"/>
  <c r="Q80" i="36"/>
  <c r="R80" i="36" s="1"/>
  <c r="M144" i="36"/>
  <c r="N144" i="36" s="1"/>
  <c r="AN3" i="23"/>
  <c r="AO3" i="23" s="1"/>
  <c r="Q81" i="36"/>
  <c r="R81" i="36" s="1"/>
  <c r="M141" i="36"/>
  <c r="N141" i="36" s="1"/>
  <c r="Q142" i="36"/>
  <c r="R142" i="36" s="1"/>
  <c r="Q146" i="36"/>
  <c r="R146" i="36" s="1"/>
  <c r="M16" i="36"/>
  <c r="N16" i="36" s="1"/>
  <c r="L169" i="36"/>
  <c r="M3" i="36"/>
  <c r="M145" i="36"/>
  <c r="N145" i="36" s="1"/>
  <c r="Q34" i="36"/>
  <c r="R34" i="36" s="1"/>
  <c r="Q88" i="36"/>
  <c r="R88" i="36" s="1"/>
  <c r="L27" i="31"/>
  <c r="L30" i="31" s="1"/>
  <c r="L31" i="31" s="1"/>
  <c r="L33" i="31" s="1"/>
  <c r="AL156" i="24"/>
  <c r="Q35" i="36"/>
  <c r="R35" i="36" s="1"/>
  <c r="Q31" i="36"/>
  <c r="R31" i="36" s="1"/>
  <c r="M86" i="36"/>
  <c r="N86" i="36" s="1"/>
  <c r="M152" i="36"/>
  <c r="N152" i="36" s="1"/>
  <c r="Q84" i="36"/>
  <c r="R84" i="36" s="1"/>
  <c r="Q105" i="36"/>
  <c r="R105" i="36" s="1"/>
  <c r="M131" i="36"/>
  <c r="N131" i="36" s="1"/>
  <c r="F3" i="26"/>
  <c r="H3" i="26" s="1"/>
  <c r="I3" i="26" s="1"/>
  <c r="Q49" i="36"/>
  <c r="R49" i="36" s="1"/>
  <c r="Q96" i="36"/>
  <c r="R96" i="36" s="1"/>
  <c r="Q54" i="36"/>
  <c r="R54" i="36" s="1"/>
  <c r="Q135" i="36"/>
  <c r="R135" i="36" s="1"/>
  <c r="Q168" i="36"/>
  <c r="R168" i="36" s="1"/>
  <c r="M29" i="36"/>
  <c r="N29" i="36" s="1"/>
  <c r="AN3" i="24"/>
  <c r="AO3" i="24" s="1"/>
  <c r="AO156" i="24" s="1"/>
  <c r="Q95" i="36"/>
  <c r="R95" i="36" s="1"/>
  <c r="M64" i="36"/>
  <c r="N64" i="36" s="1"/>
  <c r="M149" i="36"/>
  <c r="N149" i="36" s="1"/>
  <c r="Q151" i="36"/>
  <c r="R151" i="36" s="1"/>
  <c r="AO156" i="28"/>
  <c r="C12" i="31" s="1"/>
  <c r="Q7" i="36"/>
  <c r="R7" i="36" s="1"/>
  <c r="Q85" i="36"/>
  <c r="R85" i="36" s="1"/>
  <c r="Q61" i="36"/>
  <c r="R61" i="36" s="1"/>
  <c r="Q43" i="36"/>
  <c r="R43" i="36" s="1"/>
  <c r="M60" i="36"/>
  <c r="N60" i="36" s="1"/>
  <c r="Q119" i="36"/>
  <c r="R119" i="36" s="1"/>
  <c r="Q124" i="36"/>
  <c r="R124" i="36" s="1"/>
  <c r="Q148" i="36"/>
  <c r="R148" i="36" s="1"/>
  <c r="Q133" i="36"/>
  <c r="R133" i="36" s="1"/>
  <c r="M41" i="36"/>
  <c r="N41" i="36" s="1"/>
  <c r="Q70" i="36"/>
  <c r="R70" i="36" s="1"/>
  <c r="J27" i="31"/>
  <c r="J30" i="31" s="1"/>
  <c r="J31" i="31" s="1"/>
  <c r="J33" i="31" s="1"/>
  <c r="M33" i="36"/>
  <c r="N33" i="36" s="1"/>
  <c r="M90" i="36"/>
  <c r="N90" i="36" s="1"/>
  <c r="K169" i="36"/>
  <c r="M108" i="36"/>
  <c r="N108" i="36" s="1"/>
  <c r="M134" i="36"/>
  <c r="N134" i="36" s="1"/>
  <c r="M116" i="36"/>
  <c r="N116" i="36" s="1"/>
  <c r="Q75" i="36"/>
  <c r="R75" i="36" s="1"/>
  <c r="Q59" i="36"/>
  <c r="R59" i="36" s="1"/>
  <c r="Q55" i="36"/>
  <c r="R55" i="36" s="1"/>
  <c r="M52" i="36"/>
  <c r="N52" i="36" s="1"/>
  <c r="Q156" i="36"/>
  <c r="R156" i="36" s="1"/>
  <c r="N30" i="31"/>
  <c r="N31" i="31" s="1"/>
  <c r="N33" i="31" s="1"/>
  <c r="AN156" i="28"/>
  <c r="AS11" i="26"/>
  <c r="AL156" i="29"/>
  <c r="AL156" i="23"/>
  <c r="AS25" i="26"/>
  <c r="AS27" i="26"/>
  <c r="D156" i="26" l="1"/>
  <c r="D159" i="26" s="1"/>
  <c r="AO156" i="30"/>
  <c r="C16" i="31" s="1"/>
  <c r="E16" i="31" s="1"/>
  <c r="AI156" i="28"/>
  <c r="AG157" i="28" s="1"/>
  <c r="AI156" i="24"/>
  <c r="AG157" i="24" s="1"/>
  <c r="C13" i="31"/>
  <c r="B5" i="31" s="1"/>
  <c r="D5" i="31" s="1"/>
  <c r="Q52" i="36"/>
  <c r="R52" i="36" s="1"/>
  <c r="Q134" i="36"/>
  <c r="R134" i="36" s="1"/>
  <c r="Q33" i="36"/>
  <c r="R33" i="36" s="1"/>
  <c r="Q149" i="36"/>
  <c r="R149" i="36" s="1"/>
  <c r="Q144" i="36"/>
  <c r="R144" i="36" s="1"/>
  <c r="Q94" i="36"/>
  <c r="R94" i="36" s="1"/>
  <c r="Q108" i="36"/>
  <c r="R108" i="36" s="1"/>
  <c r="Q60" i="36"/>
  <c r="R60" i="36" s="1"/>
  <c r="Q64" i="36"/>
  <c r="R64" i="36" s="1"/>
  <c r="Q29" i="36"/>
  <c r="R29" i="36" s="1"/>
  <c r="Q131" i="36"/>
  <c r="R131" i="36" s="1"/>
  <c r="Q152" i="36"/>
  <c r="R152" i="36" s="1"/>
  <c r="AN156" i="24"/>
  <c r="Q145" i="36"/>
  <c r="R145" i="36" s="1"/>
  <c r="Q16" i="36"/>
  <c r="R16" i="36" s="1"/>
  <c r="Q21" i="36"/>
  <c r="R21" i="36" s="1"/>
  <c r="AN156" i="23"/>
  <c r="Q116" i="36"/>
  <c r="R116" i="36" s="1"/>
  <c r="Q90" i="36"/>
  <c r="R90" i="36" s="1"/>
  <c r="Q41" i="36"/>
  <c r="R41" i="36" s="1"/>
  <c r="Q86" i="36"/>
  <c r="R86" i="36" s="1"/>
  <c r="M169" i="36"/>
  <c r="N3" i="36"/>
  <c r="Q141" i="36"/>
  <c r="R141" i="36" s="1"/>
  <c r="Q56" i="36"/>
  <c r="R56" i="36" s="1"/>
  <c r="Q25" i="36"/>
  <c r="R25" i="36" s="1"/>
  <c r="Q165" i="36"/>
  <c r="R165" i="36" s="1"/>
  <c r="AO156" i="23"/>
  <c r="C11" i="31" s="1"/>
  <c r="E11" i="31" s="1"/>
  <c r="D32" i="31" s="1"/>
  <c r="D33" i="31" s="1"/>
  <c r="E12" i="31"/>
  <c r="F32" i="31" s="1"/>
  <c r="F33" i="31" s="1"/>
  <c r="F4" i="31"/>
  <c r="B4" i="31"/>
  <c r="D4" i="31" s="1"/>
  <c r="AN156" i="22"/>
  <c r="AO156" i="22"/>
  <c r="AN156" i="29"/>
  <c r="AO156" i="29"/>
  <c r="C15" i="31" s="1"/>
  <c r="F5" i="31" l="1"/>
  <c r="F156" i="26"/>
  <c r="I156" i="26"/>
  <c r="I157" i="26" s="1"/>
  <c r="C157" i="28"/>
  <c r="R157" i="28"/>
  <c r="S157" i="28"/>
  <c r="R157" i="24"/>
  <c r="C157" i="24"/>
  <c r="J157" i="24"/>
  <c r="Z157" i="24"/>
  <c r="K157" i="24"/>
  <c r="F157" i="24"/>
  <c r="N157" i="24"/>
  <c r="V157" i="24"/>
  <c r="AD157" i="24"/>
  <c r="G157" i="24"/>
  <c r="O157" i="24"/>
  <c r="S157" i="24"/>
  <c r="W157" i="24"/>
  <c r="AA157" i="24"/>
  <c r="AE157" i="24"/>
  <c r="D157" i="24"/>
  <c r="H157" i="24"/>
  <c r="L157" i="24"/>
  <c r="P157" i="24"/>
  <c r="T157" i="24"/>
  <c r="X157" i="24"/>
  <c r="AB157" i="24"/>
  <c r="AF157" i="24"/>
  <c r="E157" i="24"/>
  <c r="I157" i="24"/>
  <c r="M157" i="24"/>
  <c r="Q157" i="24"/>
  <c r="U157" i="24"/>
  <c r="Y157" i="24"/>
  <c r="AC157" i="24"/>
  <c r="F8" i="31"/>
  <c r="B8" i="31"/>
  <c r="D8" i="31" s="1"/>
  <c r="E13" i="31"/>
  <c r="J157" i="28"/>
  <c r="Z157" i="28"/>
  <c r="K157" i="28"/>
  <c r="AA157" i="28"/>
  <c r="F157" i="28"/>
  <c r="N157" i="28"/>
  <c r="V157" i="28"/>
  <c r="AD157" i="28"/>
  <c r="G157" i="28"/>
  <c r="O157" i="28"/>
  <c r="W157" i="28"/>
  <c r="AE157" i="28"/>
  <c r="D157" i="28"/>
  <c r="H157" i="28"/>
  <c r="L157" i="28"/>
  <c r="P157" i="28"/>
  <c r="T157" i="28"/>
  <c r="X157" i="28"/>
  <c r="AB157" i="28"/>
  <c r="AF157" i="28"/>
  <c r="E157" i="28"/>
  <c r="I157" i="28"/>
  <c r="M157" i="28"/>
  <c r="Q157" i="28"/>
  <c r="U157" i="28"/>
  <c r="Y157" i="28"/>
  <c r="AC157" i="28"/>
  <c r="N169" i="36"/>
  <c r="Q3" i="36"/>
  <c r="R3" i="36" s="1"/>
  <c r="F3" i="31"/>
  <c r="B3" i="31"/>
  <c r="D3" i="31" s="1"/>
  <c r="G5" i="31"/>
  <c r="G4" i="31"/>
  <c r="C14" i="31"/>
  <c r="AI156" i="22"/>
  <c r="M20" i="31"/>
  <c r="B7" i="31"/>
  <c r="D7" i="31" s="1"/>
  <c r="E15" i="31"/>
  <c r="F7" i="31"/>
  <c r="AN157" i="24" l="1"/>
  <c r="G7" i="31"/>
  <c r="AN157" i="28"/>
  <c r="G8" i="31"/>
  <c r="H156" i="26"/>
  <c r="Q169" i="36"/>
  <c r="N170" i="36" s="1"/>
  <c r="G3" i="31"/>
  <c r="F6" i="31"/>
  <c r="B6" i="31"/>
  <c r="D6" i="31" s="1"/>
  <c r="E14" i="31"/>
  <c r="AG157" i="22"/>
  <c r="AE157" i="22"/>
  <c r="AC157" i="22"/>
  <c r="AA157" i="22"/>
  <c r="W157" i="22"/>
  <c r="U157" i="22"/>
  <c r="S157" i="22"/>
  <c r="Q157" i="22"/>
  <c r="O157" i="22"/>
  <c r="M157" i="22"/>
  <c r="K157" i="22"/>
  <c r="I157" i="22"/>
  <c r="G157" i="22"/>
  <c r="E157" i="22"/>
  <c r="C157" i="22"/>
  <c r="AF157" i="22"/>
  <c r="AD157" i="22"/>
  <c r="AB157" i="22"/>
  <c r="Z157" i="22"/>
  <c r="X157" i="22"/>
  <c r="V157" i="22"/>
  <c r="T157" i="22"/>
  <c r="R157" i="22"/>
  <c r="P157" i="22"/>
  <c r="N157" i="22"/>
  <c r="L157" i="22"/>
  <c r="J157" i="22"/>
  <c r="H157" i="22"/>
  <c r="F157" i="22"/>
  <c r="D157" i="22"/>
  <c r="Y157" i="22"/>
  <c r="C17" i="31"/>
  <c r="AO5" i="26"/>
  <c r="AM5" i="26"/>
  <c r="AK5" i="26"/>
  <c r="AI5" i="26"/>
  <c r="AG5" i="26"/>
  <c r="AE5" i="26"/>
  <c r="AC5" i="26"/>
  <c r="AA5" i="26"/>
  <c r="Y5" i="26"/>
  <c r="W5" i="26"/>
  <c r="U5" i="26"/>
  <c r="S5" i="26"/>
  <c r="Q5" i="26"/>
  <c r="O5" i="26"/>
  <c r="M5" i="26"/>
  <c r="AP5" i="26"/>
  <c r="AN5" i="26"/>
  <c r="AL5" i="26"/>
  <c r="AJ5" i="26"/>
  <c r="AH5" i="26"/>
  <c r="AF5" i="26"/>
  <c r="AD5" i="26"/>
  <c r="AB5" i="26"/>
  <c r="Z5" i="26"/>
  <c r="X5" i="26"/>
  <c r="V5" i="26"/>
  <c r="T5" i="26"/>
  <c r="R5" i="26"/>
  <c r="P5" i="26"/>
  <c r="N5" i="26"/>
  <c r="L5" i="26"/>
  <c r="R169" i="36" l="1"/>
  <c r="G6" i="31"/>
  <c r="H32" i="31"/>
  <c r="H33" i="31" s="1"/>
  <c r="E17" i="31"/>
  <c r="AN157" i="22"/>
  <c r="AQ5" i="26"/>
</calcChain>
</file>

<file path=xl/sharedStrings.xml><?xml version="1.0" encoding="utf-8"?>
<sst xmlns="http://schemas.openxmlformats.org/spreadsheetml/2006/main" count="595" uniqueCount="271">
  <si>
    <t>DIAS DO MÊS</t>
  </si>
  <si>
    <t>TOTAL</t>
  </si>
  <si>
    <t>CLIENTES</t>
  </si>
  <si>
    <t xml:space="preserve">QTD TOTAL </t>
  </si>
  <si>
    <t>VALOR UND</t>
  </si>
  <si>
    <t>VALOR TOTAL</t>
  </si>
  <si>
    <t>QUANTITATIVO</t>
  </si>
  <si>
    <t>R$</t>
  </si>
  <si>
    <t>VALOR</t>
  </si>
  <si>
    <t>DO MÊS</t>
  </si>
  <si>
    <t>MÉDIA DE PREÇO DE VENDA</t>
  </si>
  <si>
    <t>CLIENTE</t>
  </si>
  <si>
    <t>RECEITA R$</t>
  </si>
  <si>
    <t>COMISSÃO R$</t>
  </si>
  <si>
    <t>META DE VENDAS R$</t>
  </si>
  <si>
    <t>META DE VENDAS QND</t>
  </si>
  <si>
    <t>TABELA DE CÁUCULO DE COMISSÃO POR VENDAS</t>
  </si>
  <si>
    <t>MOTORISTA</t>
  </si>
  <si>
    <t>VENDEDOR:</t>
  </si>
  <si>
    <t>FALTAM ENTREGAR</t>
  </si>
  <si>
    <t>QNT</t>
  </si>
  <si>
    <t>COMISSÂO %</t>
  </si>
  <si>
    <t>Salário Base</t>
  </si>
  <si>
    <t>INSS</t>
  </si>
  <si>
    <t>Hora Extra 100%</t>
  </si>
  <si>
    <t>Salário Família</t>
  </si>
  <si>
    <t>DESCRIÇÃO</t>
  </si>
  <si>
    <t>Faltas</t>
  </si>
  <si>
    <t>Desconto VT</t>
  </si>
  <si>
    <t>SUBTOTAL</t>
  </si>
  <si>
    <t>VALOR LÍQUIDO</t>
  </si>
  <si>
    <t>TOTAL DESCONTOS</t>
  </si>
  <si>
    <t>TOTAL LÍQUIDO</t>
  </si>
  <si>
    <t>Contribuição Sindical</t>
  </si>
  <si>
    <t>COMISSÃO</t>
  </si>
  <si>
    <t>VALOR REFERENTE RECEITA DIÁRIA</t>
  </si>
  <si>
    <t>DIA</t>
  </si>
  <si>
    <t>QTD</t>
  </si>
  <si>
    <t>QND</t>
  </si>
  <si>
    <t>COMBUSTÍVEL</t>
  </si>
  <si>
    <t>VEÍCULO</t>
  </si>
  <si>
    <t>KM INICIAL</t>
  </si>
  <si>
    <t>KM FINAL</t>
  </si>
  <si>
    <t>KM TOTAL</t>
  </si>
  <si>
    <t>RECEITA DIÁRIA POR VENDEDOR - CUSTO COMBUSTÍVEL</t>
  </si>
  <si>
    <t>TEMP. ENTR.</t>
  </si>
  <si>
    <t>LITROS</t>
  </si>
  <si>
    <t>DISCRIMINAÇÃO</t>
  </si>
  <si>
    <t>VENDAS</t>
  </si>
  <si>
    <t>KM/SACO</t>
  </si>
  <si>
    <t>KM/LITRO</t>
  </si>
  <si>
    <t>HORA/SACO</t>
  </si>
  <si>
    <t>R$/LITRO</t>
  </si>
  <si>
    <t>HORA CHEGADA</t>
  </si>
  <si>
    <t>FLUXO DE CAIXA</t>
  </si>
  <si>
    <t>DATA</t>
  </si>
  <si>
    <t>TOTAL RECEBIDO</t>
  </si>
  <si>
    <t>PAGAMENTOS</t>
  </si>
  <si>
    <t>SALDO DO DIA</t>
  </si>
  <si>
    <t>EMISSÃO</t>
  </si>
  <si>
    <t>FORMA PG</t>
  </si>
  <si>
    <t>TOTAL GERAL</t>
  </si>
  <si>
    <t>R$ UNT.</t>
  </si>
  <si>
    <t>R$ UNIT.</t>
  </si>
  <si>
    <t>ORDEM</t>
  </si>
  <si>
    <t>SITUAÇÃO</t>
  </si>
  <si>
    <t>FORMA DE RECEBIMENTO</t>
  </si>
  <si>
    <t>COBRANÇA</t>
  </si>
  <si>
    <t>OBSERVAÇÃO</t>
  </si>
  <si>
    <t xml:space="preserve">CONTROLE DE CHEQUES   </t>
  </si>
  <si>
    <t>BANCO</t>
  </si>
  <si>
    <t>Nº CHEQUE</t>
  </si>
  <si>
    <t>DATA CHQ</t>
  </si>
  <si>
    <t>PERIODO</t>
  </si>
  <si>
    <t>DATA DEP.</t>
  </si>
  <si>
    <t>OBSERVAÇÃO:</t>
  </si>
  <si>
    <t>REFERÊNCIA</t>
  </si>
  <si>
    <t>DADOS DO DEPÓSITO</t>
  </si>
  <si>
    <t>CONTA Nº</t>
  </si>
  <si>
    <t>AGÊNCIA</t>
  </si>
  <si>
    <t>TOTAL (GELO CUBO)</t>
  </si>
  <si>
    <t>TOTAL (GELO TRITURADO)</t>
  </si>
  <si>
    <t>PREÇO</t>
  </si>
  <si>
    <t>VALOR UNT</t>
  </si>
  <si>
    <t>BASE ICMS</t>
  </si>
  <si>
    <t>BASE ST</t>
  </si>
  <si>
    <t>TOTAL/VENDA</t>
  </si>
  <si>
    <t>DESCONTO %</t>
  </si>
  <si>
    <t>DESCONTO R$</t>
  </si>
  <si>
    <t>R$ ICMS (17%)</t>
  </si>
  <si>
    <t>R$ ST</t>
  </si>
  <si>
    <t xml:space="preserve">TOTAL FINAL </t>
  </si>
  <si>
    <t>% DESCONTO</t>
  </si>
  <si>
    <t>VALOR DESC.</t>
  </si>
  <si>
    <t>TABELA DE DESCONTO</t>
  </si>
  <si>
    <t>BAIRRO</t>
  </si>
  <si>
    <t>CONTATO</t>
  </si>
  <si>
    <t>TELEFONE</t>
  </si>
  <si>
    <t>FREEZER</t>
  </si>
  <si>
    <t>A VISTA</t>
  </si>
  <si>
    <t>MENSAL</t>
  </si>
  <si>
    <t>QUA</t>
  </si>
  <si>
    <t>SEX</t>
  </si>
  <si>
    <t>1. CORTESIAS</t>
  </si>
  <si>
    <t>2. REPOSIÇÃO DE AVARIAS</t>
  </si>
  <si>
    <t>SEG</t>
  </si>
  <si>
    <t>TER</t>
  </si>
  <si>
    <t>QUI</t>
  </si>
  <si>
    <t>SÁB</t>
  </si>
  <si>
    <t>DOM</t>
  </si>
  <si>
    <t>ROTA DE ENTREGA</t>
  </si>
  <si>
    <t>X</t>
  </si>
  <si>
    <t>COLABORADOR</t>
  </si>
  <si>
    <t>VALOR/DIA</t>
  </si>
  <si>
    <t>FOLGAS</t>
  </si>
  <si>
    <t>FALTAS</t>
  </si>
  <si>
    <t xml:space="preserve"> </t>
  </si>
  <si>
    <t xml:space="preserve">ANTONIO </t>
  </si>
  <si>
    <t xml:space="preserve">CESAR  </t>
  </si>
  <si>
    <t xml:space="preserve">JAIRON </t>
  </si>
  <si>
    <t>RAZÃO SOCIAL</t>
  </si>
  <si>
    <t>VENCIMENTO</t>
  </si>
  <si>
    <t>DATA DE PG</t>
  </si>
  <si>
    <t>CÁLCULO DO SUBSTITUIÇÃO TRIBUTÁRIA - RESUMO DE NOTAS FISCAIS ELETRÔNICAS</t>
  </si>
  <si>
    <t>N° DA Nfe</t>
  </si>
  <si>
    <t>ANÁLISE DE ATENDIMENTO</t>
  </si>
  <si>
    <t>Hora Extra 55%</t>
  </si>
  <si>
    <t>VALDENOR</t>
  </si>
  <si>
    <t>SITUAÇÃO DA NFe</t>
  </si>
  <si>
    <t>FATURAMENTO</t>
  </si>
  <si>
    <t xml:space="preserve">CONCEIÇÃO </t>
  </si>
  <si>
    <t>SOCORRO</t>
  </si>
  <si>
    <t>MATEUS SUPERMERCADOS S/A</t>
  </si>
  <si>
    <t>PLACA</t>
  </si>
  <si>
    <t xml:space="preserve">LITROS </t>
  </si>
  <si>
    <t>ICMS ST</t>
  </si>
  <si>
    <t>GELO EM CUBO</t>
  </si>
  <si>
    <t>GELO TRITURADO</t>
  </si>
  <si>
    <t>A RECEBER</t>
  </si>
  <si>
    <t>ASSINATURA</t>
  </si>
  <si>
    <t>QTD/DIAS</t>
  </si>
  <si>
    <t xml:space="preserve">RELATÓRIO DE VALE TRANSPORTE </t>
  </si>
  <si>
    <t>BERENICE</t>
  </si>
  <si>
    <t xml:space="preserve">CHEQUES - SAIDA </t>
  </si>
  <si>
    <t>SALDO ANT. DO CAIXA</t>
  </si>
  <si>
    <t xml:space="preserve"> FEV / 2013   -   ( 01  A  15 ) </t>
  </si>
  <si>
    <t xml:space="preserve"> FEV / 2013   -   ( 16  A  28 ) </t>
  </si>
  <si>
    <t>FERDINAND</t>
  </si>
  <si>
    <t>JOEL</t>
  </si>
  <si>
    <t>TOTAL A RECEBER</t>
  </si>
  <si>
    <t>DESCONTO</t>
  </si>
  <si>
    <t>ST ICMS</t>
  </si>
  <si>
    <t xml:space="preserve">DESCONTO/MATEUS </t>
  </si>
  <si>
    <t>%</t>
  </si>
  <si>
    <t>MORORISTA</t>
  </si>
  <si>
    <t>TOTAL CUBO</t>
  </si>
  <si>
    <t>RESULTADO FINAL</t>
  </si>
  <si>
    <t>VENDAS FÁBRICA / EXTERNA</t>
  </si>
  <si>
    <t>RECEBIMENTO</t>
  </si>
  <si>
    <t>ENTREGA</t>
  </si>
  <si>
    <t>Nfe N°</t>
  </si>
  <si>
    <t>QUINZENAL</t>
  </si>
  <si>
    <t>SUB TOTAL</t>
  </si>
  <si>
    <t>SUB TOTAL2</t>
  </si>
  <si>
    <t>QTD2</t>
  </si>
  <si>
    <t>RECEBIMENTOS - ( Fábrica )</t>
  </si>
  <si>
    <t xml:space="preserve">     </t>
  </si>
  <si>
    <t xml:space="preserve">  </t>
  </si>
  <si>
    <t>NA ENTREGA</t>
  </si>
  <si>
    <t>DEP. BANC.</t>
  </si>
  <si>
    <t>NÃO FATURAR</t>
  </si>
  <si>
    <t>BOLETO</t>
  </si>
  <si>
    <t>SEMANAL</t>
  </si>
  <si>
    <t>ATENDENTE</t>
  </si>
  <si>
    <t>FÁBRICA</t>
  </si>
  <si>
    <t>HORA SAIDA</t>
  </si>
  <si>
    <t>DESC. 5%</t>
  </si>
  <si>
    <t>MARCOS</t>
  </si>
  <si>
    <t>DESCONTO 5%</t>
  </si>
  <si>
    <t>CADASTRO DE CLIENTES</t>
  </si>
  <si>
    <t>POSTO SAO MARCOS</t>
  </si>
  <si>
    <t>HISTÓRICO DE CONSUMO DE COMBUSTÍVEL</t>
  </si>
  <si>
    <t>RAQUEL</t>
  </si>
  <si>
    <t>TOTAL GERAL2</t>
  </si>
  <si>
    <t>QTD32</t>
  </si>
  <si>
    <t>R$ UNIT.23</t>
  </si>
  <si>
    <t>EMBALAGEM</t>
  </si>
  <si>
    <t>TOTAL TRITURADO</t>
  </si>
  <si>
    <t>TOTAL EMBALAGEM</t>
  </si>
  <si>
    <t>TOTAL (EMBALAGEM)</t>
  </si>
  <si>
    <t>CD. OPERARIA</t>
  </si>
  <si>
    <t>VLR</t>
  </si>
  <si>
    <t>POSTO SÃO MARCOS</t>
  </si>
  <si>
    <t>TOTAL PAGAMENTOS</t>
  </si>
  <si>
    <t>CONTROLE DE ENTREGA DE GELO  E CONSUMO DE  COMBUSTIVEL</t>
  </si>
  <si>
    <t>NFe Nº</t>
  </si>
  <si>
    <t>DIFERENÇA</t>
  </si>
  <si>
    <t xml:space="preserve">Nº DOC </t>
  </si>
  <si>
    <t>CONS. COMBÚSTIVEL</t>
  </si>
  <si>
    <t>QTD GELO</t>
  </si>
  <si>
    <t>EMISSAO</t>
  </si>
  <si>
    <t>CLEUBERT</t>
  </si>
  <si>
    <t>1 - HOR</t>
  </si>
  <si>
    <t>1 - VER</t>
  </si>
  <si>
    <t>PASSADO PARA - ELINE / JORGE</t>
  </si>
  <si>
    <t>ALTO DO CALHAU</t>
  </si>
  <si>
    <t>1 - MC</t>
  </si>
  <si>
    <t>LUZENILDE</t>
  </si>
  <si>
    <t>REFEIÇÃO - PRODUÇÃO</t>
  </si>
  <si>
    <t>REFEIÇÃO - ADMINISTRATIVO</t>
  </si>
  <si>
    <t>REFEIÇÃO - LOGÍSTICA</t>
  </si>
  <si>
    <t>REFEIÇÃO - EXTRA DVS</t>
  </si>
  <si>
    <t>EMAIL</t>
  </si>
  <si>
    <t xml:space="preserve">CLIENTE </t>
  </si>
  <si>
    <t>T R I T U R A D O</t>
  </si>
  <si>
    <t>EXTRA-02</t>
  </si>
  <si>
    <t>EXTRA-03</t>
  </si>
  <si>
    <t>SACOS - 10/20KG (Gelo Britado)</t>
  </si>
  <si>
    <t>SERV. PRESTADO - AUGUSTO</t>
  </si>
  <si>
    <t>SÃO BERNARDO</t>
  </si>
  <si>
    <t>POSTERUS SUPERMERCADOS LTDA</t>
  </si>
  <si>
    <t>S/RECEBIMENTO</t>
  </si>
  <si>
    <t xml:space="preserve">* BONIFICAÇÃO - MATEUS COHAMA </t>
  </si>
  <si>
    <t>FOTON - OLEO</t>
  </si>
  <si>
    <t xml:space="preserve">* BONIFICAÇÃO - MATEUS BACANGA </t>
  </si>
  <si>
    <t xml:space="preserve">* BONIFICAÇÃO - MATEUS CD.OPERARIA  </t>
  </si>
  <si>
    <t xml:space="preserve">* BONIFICAÇÃO - MATEUS COHAB ANIL </t>
  </si>
  <si>
    <t xml:space="preserve">* BONIFICAÇÃO - MATEUS COHATRAC </t>
  </si>
  <si>
    <t>* BONIFICAÇÃO - MATEUS H.RENASCENÇA</t>
  </si>
  <si>
    <t>* BONIFICAÇÃO - MATEUS JOÃO PAULO</t>
  </si>
  <si>
    <t>* BONIFICAÇÃO - MATEUS MAIOBÃO</t>
  </si>
  <si>
    <t xml:space="preserve">* BONIFICAÇÃO - MATEUS SHOP DA ILHA </t>
  </si>
  <si>
    <t xml:space="preserve">* BONIFICAÇÃO - MATEUS SHOP DO AUTOMOVEL </t>
  </si>
  <si>
    <t>* BONIFICAÇÃO - MATEUS SHOP PATIO NORTE</t>
  </si>
  <si>
    <t>* BONIFICAÇÃO - MATEUS SHOP RIO ANIL</t>
  </si>
  <si>
    <t xml:space="preserve">* BONIFICAÇAO - MATEUS SUPER CAJAZEIRAS  </t>
  </si>
  <si>
    <t>* BONIFICAÇÃO - MATEUS SUPER TURU</t>
  </si>
  <si>
    <t xml:space="preserve">* BONIFICAÇÃO - MATEUS TIRIRICAL </t>
  </si>
  <si>
    <t xml:space="preserve">* BONIFICAÇÃO - MATEUS TURU </t>
  </si>
  <si>
    <t xml:space="preserve">* BONIFICAÇÃO - MATEUS VINHAIS </t>
  </si>
  <si>
    <t>* BONIFICAÇÃO - CAMINO DIVINEIA</t>
  </si>
  <si>
    <t>* BONIFICAÇÃO - CAMINO S.BERNARDO</t>
  </si>
  <si>
    <t>SOBRA DE CAIXA</t>
  </si>
  <si>
    <t>FOTON - (CLEUBERT)</t>
  </si>
  <si>
    <t xml:space="preserve">HR - OFICINA </t>
  </si>
  <si>
    <t>STRADA - (FERDINAND)</t>
  </si>
  <si>
    <t xml:space="preserve">EXTRA - (FERDINAND) </t>
  </si>
  <si>
    <t>RECEBIMENTOS - ( Strada-Ferdinand )</t>
  </si>
  <si>
    <t>RECEBIMENTOS - ( Extra-Ferdinand )</t>
  </si>
  <si>
    <t xml:space="preserve">RECEBIDO DE ELINE / JORGE </t>
  </si>
  <si>
    <t>* BONIFICAÇÃO - MATEUS JD.TROPICAL</t>
  </si>
  <si>
    <t>N° NOTA</t>
  </si>
  <si>
    <t>HR - OIR-7157</t>
  </si>
  <si>
    <t>FOTON - PSD-5501</t>
  </si>
  <si>
    <t>HR - (VALDENOR)</t>
  </si>
  <si>
    <t>CARTEIRA</t>
  </si>
  <si>
    <t>LIQUIDADO</t>
  </si>
  <si>
    <t>DEP C/C</t>
  </si>
  <si>
    <t>RECEBIMENTOS - ( Valdenor )</t>
  </si>
  <si>
    <t>STRADA - LAVAGEM</t>
  </si>
  <si>
    <t>VENDAS FABRICA / EXTERNA</t>
  </si>
  <si>
    <t>CELTA - NNC-5823</t>
  </si>
  <si>
    <t>RECEBIMENTOS - ( Cleubert/Vald )</t>
  </si>
  <si>
    <t>ATHENAS   -  (ALTO DO CALHAU)</t>
  </si>
  <si>
    <t>CAMINO  - (S.BERNARDO) - (ICMS)</t>
  </si>
  <si>
    <t>SUPERMERCADOS   -  (ICMS)</t>
  </si>
  <si>
    <t xml:space="preserve">ATHENAS </t>
  </si>
  <si>
    <t>SUPERMERCADOS</t>
  </si>
  <si>
    <t xml:space="preserve">CAMINO </t>
  </si>
  <si>
    <t>ATHENAS</t>
  </si>
  <si>
    <t>CAMINO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</si>
</sst>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R$ &quot;#,##0.00"/>
    <numFmt numFmtId="166" formatCode="_-* #,##0_-;\-* #,##0_-;_-* &quot;-&quot;??_-;_-@_-"/>
    <numFmt numFmtId="167" formatCode="h:mm;@"/>
    <numFmt numFmtId="168" formatCode="_-[$R$-416]\ * #,##0.00_-;\-[$R$-416]\ * #,##0.00_-;_-[$R$-416]\ * &quot;-&quot;??_-;_-@_-"/>
    <numFmt numFmtId="169" formatCode="[$-416]d\-mmm\-yy;@"/>
    <numFmt numFmtId="170" formatCode="&quot;R$&quot;\ #,##0.00"/>
    <numFmt numFmtId="171" formatCode="0.0"/>
    <numFmt numFmtId="172" formatCode="0.00000%"/>
    <numFmt numFmtId="173" formatCode="[$-416]mmm\-yy;@"/>
  </numFmts>
  <fonts count="6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  <font>
      <sz val="1"/>
      <name val="Arial"/>
      <family val="2"/>
    </font>
    <font>
      <sz val="6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2"/>
      <color theme="0"/>
      <name val="Arial"/>
      <family val="2"/>
    </font>
    <font>
      <sz val="9"/>
      <color theme="0" tint="-0.14999847407452621"/>
      <name val="Arial"/>
      <family val="2"/>
    </font>
    <font>
      <sz val="9"/>
      <color rgb="FF00B0F0"/>
      <name val="Arial"/>
      <family val="2"/>
    </font>
    <font>
      <sz val="9"/>
      <color rgb="FF99FF99"/>
      <name val="Arial"/>
      <family val="2"/>
    </font>
    <font>
      <sz val="9"/>
      <color rgb="FFFFFF00"/>
      <name val="Arial"/>
      <family val="2"/>
    </font>
    <font>
      <sz val="9"/>
      <color theme="9" tint="-0.249977111117893"/>
      <name val="Arial"/>
      <family val="2"/>
    </font>
    <font>
      <sz val="10"/>
      <color rgb="FFFF0000"/>
      <name val="Arial"/>
      <family val="2"/>
    </font>
    <font>
      <b/>
      <sz val="20"/>
      <color theme="0"/>
      <name val="Arial"/>
      <family val="2"/>
    </font>
    <font>
      <b/>
      <sz val="11"/>
      <color theme="0"/>
      <name val="Arial"/>
      <family val="2"/>
    </font>
    <font>
      <sz val="24"/>
      <color theme="0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18"/>
      <name val="Arial"/>
      <family val="2"/>
    </font>
    <font>
      <b/>
      <sz val="14"/>
      <color theme="0"/>
      <name val="Arial"/>
      <family val="2"/>
    </font>
    <font>
      <sz val="16"/>
      <color theme="0"/>
      <name val="Arial"/>
      <family val="2"/>
    </font>
    <font>
      <sz val="16"/>
      <name val="Arial"/>
      <family val="2"/>
    </font>
    <font>
      <b/>
      <sz val="12"/>
      <color theme="1"/>
      <name val="Arial"/>
      <family val="2"/>
    </font>
    <font>
      <u/>
      <sz val="10"/>
      <color theme="10"/>
      <name val="Arial"/>
      <family val="2"/>
    </font>
    <font>
      <sz val="20"/>
      <name val="Arial"/>
      <family val="2"/>
    </font>
    <font>
      <sz val="9"/>
      <color rgb="FF66FF66"/>
      <name val="Arial"/>
      <family val="2"/>
    </font>
    <font>
      <sz val="9"/>
      <color rgb="FFFF66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0070C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2060"/>
      <name val="Arial"/>
      <family val="2"/>
    </font>
    <font>
      <sz val="10"/>
      <color theme="1"/>
      <name val="Arial"/>
      <family val="2"/>
    </font>
    <font>
      <b/>
      <sz val="10"/>
      <color theme="4" tint="-0.249977111117893"/>
      <name val="Arial"/>
      <family val="2"/>
    </font>
    <font>
      <b/>
      <sz val="10"/>
      <color theme="4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rgb="FFFF0000"/>
      <name val="Arial"/>
      <family val="2"/>
    </font>
    <font>
      <b/>
      <sz val="12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DEE23E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8" tint="-0.249977111117893"/>
        <bgColor theme="8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000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164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03">
    <xf numFmtId="0" fontId="0" fillId="0" borderId="0" xfId="0"/>
    <xf numFmtId="0" fontId="4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5" fillId="2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0" fontId="8" fillId="0" borderId="0" xfId="0" applyFont="1"/>
    <xf numFmtId="0" fontId="0" fillId="0" borderId="0" xfId="0" applyBorder="1"/>
    <xf numFmtId="0" fontId="11" fillId="0" borderId="1" xfId="0" applyFont="1" applyFill="1" applyBorder="1" applyAlignment="1">
      <alignment horizontal="center"/>
    </xf>
    <xf numFmtId="4" fontId="11" fillId="0" borderId="1" xfId="0" applyNumberFormat="1" applyFont="1" applyFill="1" applyBorder="1" applyAlignment="1">
      <alignment horizontal="center"/>
    </xf>
    <xf numFmtId="3" fontId="11" fillId="0" borderId="1" xfId="0" applyNumberFormat="1" applyFont="1" applyFill="1" applyBorder="1" applyAlignment="1">
      <alignment horizontal="center"/>
    </xf>
    <xf numFmtId="4" fontId="13" fillId="5" borderId="1" xfId="0" applyNumberFormat="1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2" fillId="4" borderId="1" xfId="0" applyFont="1" applyFill="1" applyBorder="1"/>
    <xf numFmtId="0" fontId="13" fillId="3" borderId="1" xfId="0" applyFont="1" applyFill="1" applyBorder="1" applyAlignment="1">
      <alignment horizontal="center"/>
    </xf>
    <xf numFmtId="0" fontId="12" fillId="3" borderId="1" xfId="0" applyFont="1" applyFill="1" applyBorder="1"/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Fill="1" applyBorder="1"/>
    <xf numFmtId="0" fontId="0" fillId="0" borderId="1" xfId="0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3" fontId="11" fillId="0" borderId="6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2" fillId="5" borderId="1" xfId="0" applyFont="1" applyFill="1" applyBorder="1"/>
    <xf numFmtId="0" fontId="12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4" fontId="13" fillId="7" borderId="1" xfId="0" applyNumberFormat="1" applyFont="1" applyFill="1" applyBorder="1" applyAlignment="1">
      <alignment horizontal="center"/>
    </xf>
    <xf numFmtId="4" fontId="13" fillId="4" borderId="1" xfId="0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3" fontId="11" fillId="0" borderId="5" xfId="0" applyNumberFormat="1" applyFont="1" applyFill="1" applyBorder="1" applyAlignment="1">
      <alignment horizontal="center"/>
    </xf>
    <xf numFmtId="43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19" fillId="8" borderId="17" xfId="0" applyFont="1" applyFill="1" applyBorder="1"/>
    <xf numFmtId="164" fontId="19" fillId="8" borderId="18" xfId="1" applyFont="1" applyFill="1" applyBorder="1"/>
    <xf numFmtId="0" fontId="18" fillId="0" borderId="0" xfId="0" applyFont="1" applyFill="1" applyBorder="1"/>
    <xf numFmtId="0" fontId="19" fillId="8" borderId="1" xfId="0" applyFont="1" applyFill="1" applyBorder="1"/>
    <xf numFmtId="0" fontId="0" fillId="0" borderId="0" xfId="0" applyFill="1" applyBorder="1"/>
    <xf numFmtId="164" fontId="19" fillId="8" borderId="1" xfId="1" applyFont="1" applyFill="1" applyBorder="1"/>
    <xf numFmtId="44" fontId="19" fillId="10" borderId="1" xfId="0" applyNumberFormat="1" applyFont="1" applyFill="1" applyBorder="1"/>
    <xf numFmtId="43" fontId="19" fillId="8" borderId="1" xfId="0" applyNumberFormat="1" applyFont="1" applyFill="1" applyBorder="1"/>
    <xf numFmtId="0" fontId="0" fillId="8" borderId="1" xfId="0" applyFill="1" applyBorder="1"/>
    <xf numFmtId="9" fontId="19" fillId="8" borderId="1" xfId="0" applyNumberFormat="1" applyFont="1" applyFill="1" applyBorder="1"/>
    <xf numFmtId="164" fontId="19" fillId="10" borderId="1" xfId="0" applyNumberFormat="1" applyFont="1" applyFill="1" applyBorder="1"/>
    <xf numFmtId="0" fontId="0" fillId="8" borderId="1" xfId="0" applyFill="1" applyBorder="1" applyAlignment="1"/>
    <xf numFmtId="0" fontId="21" fillId="8" borderId="1" xfId="0" applyFont="1" applyFill="1" applyBorder="1"/>
    <xf numFmtId="0" fontId="21" fillId="0" borderId="1" xfId="0" applyFont="1" applyFill="1" applyBorder="1" applyAlignment="1">
      <alignment horizontal="center"/>
    </xf>
    <xf numFmtId="43" fontId="0" fillId="0" borderId="1" xfId="0" applyNumberFormat="1" applyFill="1" applyBorder="1"/>
    <xf numFmtId="17" fontId="19" fillId="8" borderId="7" xfId="0" applyNumberFormat="1" applyFont="1" applyFill="1" applyBorder="1" applyAlignment="1">
      <alignment horizontal="center"/>
    </xf>
    <xf numFmtId="0" fontId="19" fillId="8" borderId="29" xfId="0" applyFont="1" applyFill="1" applyBorder="1" applyAlignment="1">
      <alignment horizontal="center"/>
    </xf>
    <xf numFmtId="0" fontId="19" fillId="8" borderId="32" xfId="0" applyFont="1" applyFill="1" applyBorder="1" applyAlignment="1">
      <alignment horizontal="center"/>
    </xf>
    <xf numFmtId="0" fontId="19" fillId="8" borderId="12" xfId="0" applyFont="1" applyFill="1" applyBorder="1" applyAlignment="1">
      <alignment horizontal="left"/>
    </xf>
    <xf numFmtId="0" fontId="19" fillId="9" borderId="12" xfId="0" applyFont="1" applyFill="1" applyBorder="1" applyAlignment="1">
      <alignment horizontal="left"/>
    </xf>
    <xf numFmtId="0" fontId="19" fillId="9" borderId="8" xfId="0" applyFont="1" applyFill="1" applyBorder="1"/>
    <xf numFmtId="164" fontId="19" fillId="9" borderId="18" xfId="1" applyFont="1" applyFill="1" applyBorder="1"/>
    <xf numFmtId="166" fontId="19" fillId="9" borderId="27" xfId="0" applyNumberFormat="1" applyFont="1" applyFill="1" applyBorder="1"/>
    <xf numFmtId="166" fontId="19" fillId="9" borderId="18" xfId="0" applyNumberFormat="1" applyFont="1" applyFill="1" applyBorder="1"/>
    <xf numFmtId="164" fontId="19" fillId="9" borderId="19" xfId="1" applyFont="1" applyFill="1" applyBorder="1"/>
    <xf numFmtId="166" fontId="19" fillId="9" borderId="19" xfId="0" applyNumberFormat="1" applyFont="1" applyFill="1" applyBorder="1"/>
    <xf numFmtId="164" fontId="19" fillId="9" borderId="10" xfId="1" applyFont="1" applyFill="1" applyBorder="1" applyAlignment="1">
      <alignment horizontal="right"/>
    </xf>
    <xf numFmtId="0" fontId="19" fillId="9" borderId="9" xfId="0" applyFont="1" applyFill="1" applyBorder="1" applyAlignment="1">
      <alignment horizontal="left"/>
    </xf>
    <xf numFmtId="0" fontId="19" fillId="8" borderId="9" xfId="0" applyFont="1" applyFill="1" applyBorder="1" applyAlignment="1">
      <alignment horizontal="center"/>
    </xf>
    <xf numFmtId="0" fontId="19" fillId="8" borderId="10" xfId="0" applyFont="1" applyFill="1" applyBorder="1" applyAlignment="1">
      <alignment horizontal="center"/>
    </xf>
    <xf numFmtId="0" fontId="19" fillId="10" borderId="10" xfId="0" applyFont="1" applyFill="1" applyBorder="1" applyAlignment="1">
      <alignment horizontal="center"/>
    </xf>
    <xf numFmtId="0" fontId="19" fillId="8" borderId="12" xfId="0" applyFont="1" applyFill="1" applyBorder="1"/>
    <xf numFmtId="44" fontId="19" fillId="10" borderId="15" xfId="0" applyNumberFormat="1" applyFont="1" applyFill="1" applyBorder="1"/>
    <xf numFmtId="0" fontId="0" fillId="8" borderId="15" xfId="0" applyFill="1" applyBorder="1" applyAlignment="1"/>
    <xf numFmtId="0" fontId="1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23" fillId="9" borderId="2" xfId="0" applyFont="1" applyFill="1" applyBorder="1" applyAlignment="1">
      <alignment horizontal="center"/>
    </xf>
    <xf numFmtId="0" fontId="23" fillId="9" borderId="4" xfId="0" applyFont="1" applyFill="1" applyBorder="1" applyAlignment="1">
      <alignment horizontal="center"/>
    </xf>
    <xf numFmtId="0" fontId="22" fillId="3" borderId="0" xfId="0" applyFont="1" applyFill="1"/>
    <xf numFmtId="164" fontId="24" fillId="3" borderId="0" xfId="1" applyFont="1" applyFill="1"/>
    <xf numFmtId="0" fontId="24" fillId="3" borderId="0" xfId="0" applyFont="1" applyFill="1"/>
    <xf numFmtId="164" fontId="24" fillId="3" borderId="0" xfId="1" applyFont="1" applyFill="1" applyAlignment="1">
      <alignment horizontal="right"/>
    </xf>
    <xf numFmtId="164" fontId="25" fillId="4" borderId="0" xfId="1" applyFont="1" applyFill="1"/>
    <xf numFmtId="0" fontId="25" fillId="4" borderId="0" xfId="0" applyFont="1" applyFill="1"/>
    <xf numFmtId="164" fontId="25" fillId="4" borderId="0" xfId="1" applyFont="1" applyFill="1" applyAlignment="1">
      <alignment horizontal="right"/>
    </xf>
    <xf numFmtId="164" fontId="27" fillId="5" borderId="0" xfId="1" applyFont="1" applyFill="1"/>
    <xf numFmtId="164" fontId="27" fillId="5" borderId="0" xfId="1" applyFont="1" applyFill="1" applyAlignment="1">
      <alignment horizontal="right"/>
    </xf>
    <xf numFmtId="164" fontId="28" fillId="14" borderId="0" xfId="1" applyFont="1" applyFill="1"/>
    <xf numFmtId="0" fontId="0" fillId="6" borderId="1" xfId="0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164" fontId="2" fillId="0" borderId="0" xfId="1" applyFont="1"/>
    <xf numFmtId="164" fontId="2" fillId="0" borderId="0" xfId="1" applyFont="1" applyAlignment="1">
      <alignment horizontal="right"/>
    </xf>
    <xf numFmtId="1" fontId="8" fillId="0" borderId="1" xfId="0" applyNumberFormat="1" applyFont="1" applyFill="1" applyBorder="1"/>
    <xf numFmtId="0" fontId="8" fillId="0" borderId="1" xfId="0" applyFont="1" applyFill="1" applyBorder="1"/>
    <xf numFmtId="1" fontId="31" fillId="9" borderId="1" xfId="1" applyNumberFormat="1" applyFont="1" applyFill="1" applyBorder="1" applyAlignment="1">
      <alignment horizontal="center"/>
    </xf>
    <xf numFmtId="164" fontId="31" fillId="9" borderId="1" xfId="1" applyFont="1" applyFill="1" applyBorder="1"/>
    <xf numFmtId="0" fontId="8" fillId="3" borderId="3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164" fontId="8" fillId="3" borderId="1" xfId="1" applyFont="1" applyFill="1" applyBorder="1"/>
    <xf numFmtId="164" fontId="8" fillId="12" borderId="1" xfId="1" applyFont="1" applyFill="1" applyBorder="1"/>
    <xf numFmtId="0" fontId="8" fillId="11" borderId="25" xfId="0" applyFont="1" applyFill="1" applyBorder="1" applyAlignment="1"/>
    <xf numFmtId="0" fontId="9" fillId="11" borderId="25" xfId="0" applyFont="1" applyFill="1" applyBorder="1" applyAlignment="1"/>
    <xf numFmtId="0" fontId="8" fillId="11" borderId="3" xfId="0" applyFont="1" applyFill="1" applyBorder="1" applyAlignment="1">
      <alignment horizontal="center"/>
    </xf>
    <xf numFmtId="164" fontId="8" fillId="11" borderId="1" xfId="1" applyFont="1" applyFill="1" applyBorder="1"/>
    <xf numFmtId="0" fontId="8" fillId="6" borderId="3" xfId="0" applyFont="1" applyFill="1" applyBorder="1" applyAlignment="1">
      <alignment horizontal="center"/>
    </xf>
    <xf numFmtId="0" fontId="8" fillId="6" borderId="25" xfId="0" applyFont="1" applyFill="1" applyBorder="1" applyAlignment="1"/>
    <xf numFmtId="0" fontId="9" fillId="6" borderId="25" xfId="0" applyFont="1" applyFill="1" applyBorder="1" applyAlignment="1"/>
    <xf numFmtId="0" fontId="0" fillId="3" borderId="36" xfId="0" applyFill="1" applyBorder="1"/>
    <xf numFmtId="0" fontId="0" fillId="3" borderId="37" xfId="0" applyFill="1" applyBorder="1"/>
    <xf numFmtId="167" fontId="0" fillId="3" borderId="37" xfId="0" applyNumberFormat="1" applyFill="1" applyBorder="1"/>
    <xf numFmtId="0" fontId="0" fillId="12" borderId="36" xfId="0" applyFill="1" applyBorder="1"/>
    <xf numFmtId="0" fontId="0" fillId="12" borderId="37" xfId="0" applyFill="1" applyBorder="1"/>
    <xf numFmtId="167" fontId="0" fillId="12" borderId="37" xfId="0" applyNumberFormat="1" applyFill="1" applyBorder="1"/>
    <xf numFmtId="0" fontId="0" fillId="11" borderId="36" xfId="0" applyFill="1" applyBorder="1"/>
    <xf numFmtId="0" fontId="0" fillId="11" borderId="37" xfId="0" applyFill="1" applyBorder="1"/>
    <xf numFmtId="167" fontId="0" fillId="11" borderId="37" xfId="0" applyNumberFormat="1" applyFill="1" applyBorder="1"/>
    <xf numFmtId="0" fontId="0" fillId="6" borderId="36" xfId="0" applyFill="1" applyBorder="1"/>
    <xf numFmtId="0" fontId="0" fillId="6" borderId="37" xfId="0" applyFill="1" applyBorder="1"/>
    <xf numFmtId="167" fontId="0" fillId="6" borderId="37" xfId="0" applyNumberFormat="1" applyFill="1" applyBorder="1"/>
    <xf numFmtId="0" fontId="34" fillId="0" borderId="1" xfId="0" applyFont="1" applyFill="1" applyBorder="1" applyAlignment="1">
      <alignment horizontal="left"/>
    </xf>
    <xf numFmtId="14" fontId="34" fillId="0" borderId="1" xfId="0" applyNumberFormat="1" applyFont="1" applyFill="1" applyBorder="1" applyAlignment="1">
      <alignment horizontal="center"/>
    </xf>
    <xf numFmtId="3" fontId="34" fillId="0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1" fillId="0" borderId="1" xfId="0" applyFont="1" applyBorder="1"/>
    <xf numFmtId="0" fontId="2" fillId="0" borderId="1" xfId="0" applyFont="1" applyFill="1" applyBorder="1"/>
    <xf numFmtId="164" fontId="0" fillId="0" borderId="0" xfId="1" applyFont="1" applyBorder="1"/>
    <xf numFmtId="164" fontId="34" fillId="0" borderId="1" xfId="1" applyFont="1" applyFill="1" applyBorder="1" applyAlignment="1">
      <alignment horizontal="right"/>
    </xf>
    <xf numFmtId="0" fontId="34" fillId="0" borderId="1" xfId="0" applyFont="1" applyBorder="1" applyAlignment="1">
      <alignment horizontal="left"/>
    </xf>
    <xf numFmtId="0" fontId="34" fillId="0" borderId="1" xfId="0" applyFont="1" applyBorder="1" applyAlignment="1">
      <alignment horizontal="center"/>
    </xf>
    <xf numFmtId="164" fontId="34" fillId="0" borderId="1" xfId="1" applyFont="1" applyBorder="1" applyAlignment="1">
      <alignment horizontal="right"/>
    </xf>
    <xf numFmtId="14" fontId="34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4" fillId="0" borderId="13" xfId="0" applyFont="1" applyFill="1" applyBorder="1" applyAlignment="1">
      <alignment horizontal="center"/>
    </xf>
    <xf numFmtId="0" fontId="34" fillId="0" borderId="12" xfId="0" applyFont="1" applyBorder="1" applyAlignment="1">
      <alignment horizontal="left"/>
    </xf>
    <xf numFmtId="0" fontId="34" fillId="0" borderId="13" xfId="0" applyFont="1" applyBorder="1" applyAlignment="1">
      <alignment horizontal="center"/>
    </xf>
    <xf numFmtId="0" fontId="2" fillId="0" borderId="43" xfId="0" applyFont="1" applyBorder="1"/>
    <xf numFmtId="0" fontId="2" fillId="0" borderId="44" xfId="0" applyFont="1" applyBorder="1"/>
    <xf numFmtId="0" fontId="35" fillId="0" borderId="14" xfId="0" applyFont="1" applyBorder="1" applyAlignment="1">
      <alignment horizontal="center"/>
    </xf>
    <xf numFmtId="0" fontId="35" fillId="0" borderId="15" xfId="0" applyFont="1" applyBorder="1" applyAlignment="1">
      <alignment horizontal="left"/>
    </xf>
    <xf numFmtId="0" fontId="35" fillId="0" borderId="15" xfId="0" applyFont="1" applyBorder="1" applyAlignment="1">
      <alignment horizontal="center"/>
    </xf>
    <xf numFmtId="164" fontId="35" fillId="0" borderId="15" xfId="1" applyFont="1" applyBorder="1" applyAlignment="1">
      <alignment horizontal="right"/>
    </xf>
    <xf numFmtId="14" fontId="35" fillId="0" borderId="15" xfId="0" applyNumberFormat="1" applyFont="1" applyBorder="1" applyAlignment="1">
      <alignment horizontal="center"/>
    </xf>
    <xf numFmtId="0" fontId="35" fillId="0" borderId="16" xfId="0" applyFont="1" applyBorder="1" applyAlignment="1">
      <alignment horizontal="center"/>
    </xf>
    <xf numFmtId="0" fontId="0" fillId="0" borderId="2" xfId="0" applyBorder="1" applyAlignment="1">
      <alignment horizontal="center"/>
    </xf>
    <xf numFmtId="3" fontId="31" fillId="4" borderId="21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1" fillId="0" borderId="1" xfId="0" applyFont="1" applyFill="1" applyBorder="1"/>
    <xf numFmtId="0" fontId="0" fillId="0" borderId="1" xfId="0" applyFill="1" applyBorder="1" applyAlignment="1">
      <alignment horizontal="center"/>
    </xf>
    <xf numFmtId="39" fontId="0" fillId="0" borderId="0" xfId="0" applyNumberFormat="1"/>
    <xf numFmtId="44" fontId="2" fillId="0" borderId="1" xfId="1" applyNumberFormat="1" applyFont="1" applyFill="1" applyBorder="1"/>
    <xf numFmtId="3" fontId="31" fillId="9" borderId="1" xfId="0" applyNumberFormat="1" applyFont="1" applyFill="1" applyBorder="1" applyAlignment="1">
      <alignment horizontal="center"/>
    </xf>
    <xf numFmtId="0" fontId="19" fillId="9" borderId="1" xfId="0" applyFont="1" applyFill="1" applyBorder="1" applyAlignment="1">
      <alignment horizontal="center"/>
    </xf>
    <xf numFmtId="164" fontId="2" fillId="0" borderId="1" xfId="1" applyFont="1" applyFill="1" applyBorder="1"/>
    <xf numFmtId="0" fontId="2" fillId="0" borderId="0" xfId="0" applyFont="1" applyFill="1"/>
    <xf numFmtId="4" fontId="2" fillId="0" borderId="1" xfId="0" applyNumberFormat="1" applyFont="1" applyFill="1" applyBorder="1" applyAlignment="1">
      <alignment horizontal="center"/>
    </xf>
    <xf numFmtId="10" fontId="0" fillId="0" borderId="0" xfId="0" applyNumberFormat="1" applyBorder="1"/>
    <xf numFmtId="2" fontId="0" fillId="0" borderId="0" xfId="0" applyNumberFormat="1"/>
    <xf numFmtId="0" fontId="2" fillId="0" borderId="43" xfId="0" applyFont="1" applyBorder="1" applyAlignment="1">
      <alignment horizontal="center"/>
    </xf>
    <xf numFmtId="0" fontId="2" fillId="0" borderId="44" xfId="0" applyFont="1" applyFill="1" applyBorder="1"/>
    <xf numFmtId="44" fontId="29" fillId="0" borderId="0" xfId="0" applyNumberFormat="1" applyFont="1" applyBorder="1"/>
    <xf numFmtId="164" fontId="29" fillId="0" borderId="0" xfId="1" applyFont="1" applyBorder="1"/>
    <xf numFmtId="44" fontId="29" fillId="0" borderId="0" xfId="1" applyNumberFormat="1" applyFont="1" applyBorder="1"/>
    <xf numFmtId="0" fontId="19" fillId="8" borderId="52" xfId="0" applyFont="1" applyFill="1" applyBorder="1" applyAlignment="1">
      <alignment horizontal="center"/>
    </xf>
    <xf numFmtId="166" fontId="19" fillId="8" borderId="53" xfId="2" applyNumberFormat="1" applyFont="1" applyFill="1" applyBorder="1" applyAlignment="1">
      <alignment horizontal="center"/>
    </xf>
    <xf numFmtId="164" fontId="19" fillId="8" borderId="54" xfId="1" applyFont="1" applyFill="1" applyBorder="1" applyAlignment="1">
      <alignment horizontal="right"/>
    </xf>
    <xf numFmtId="10" fontId="8" fillId="8" borderId="51" xfId="0" applyNumberFormat="1" applyFont="1" applyFill="1" applyBorder="1" applyAlignment="1">
      <alignment horizontal="center"/>
    </xf>
    <xf numFmtId="164" fontId="19" fillId="8" borderId="51" xfId="1" applyFont="1" applyFill="1" applyBorder="1" applyAlignment="1">
      <alignment horizontal="right"/>
    </xf>
    <xf numFmtId="164" fontId="19" fillId="8" borderId="27" xfId="1" applyFont="1" applyFill="1" applyBorder="1"/>
    <xf numFmtId="0" fontId="2" fillId="8" borderId="0" xfId="0" applyFont="1" applyFill="1"/>
    <xf numFmtId="0" fontId="19" fillId="8" borderId="0" xfId="0" applyFont="1" applyFill="1" applyAlignment="1">
      <alignment horizontal="center"/>
    </xf>
    <xf numFmtId="0" fontId="20" fillId="5" borderId="10" xfId="0" applyFont="1" applyFill="1" applyBorder="1" applyAlignment="1">
      <alignment horizontal="center"/>
    </xf>
    <xf numFmtId="44" fontId="20" fillId="5" borderId="1" xfId="0" applyNumberFormat="1" applyFont="1" applyFill="1" applyBorder="1"/>
    <xf numFmtId="164" fontId="20" fillId="5" borderId="1" xfId="0" applyNumberFormat="1" applyFont="1" applyFill="1" applyBorder="1"/>
    <xf numFmtId="44" fontId="20" fillId="5" borderId="15" xfId="0" applyNumberFormat="1" applyFont="1" applyFill="1" applyBorder="1"/>
    <xf numFmtId="0" fontId="20" fillId="5" borderId="24" xfId="0" applyFont="1" applyFill="1" applyBorder="1" applyAlignment="1">
      <alignment horizontal="left"/>
    </xf>
    <xf numFmtId="166" fontId="20" fillId="5" borderId="1" xfId="2" applyNumberFormat="1" applyFont="1" applyFill="1" applyBorder="1" applyAlignment="1">
      <alignment horizontal="center"/>
    </xf>
    <xf numFmtId="164" fontId="20" fillId="5" borderId="5" xfId="1" applyFont="1" applyFill="1" applyBorder="1" applyAlignment="1">
      <alignment horizontal="right"/>
    </xf>
    <xf numFmtId="0" fontId="19" fillId="22" borderId="24" xfId="0" applyFont="1" applyFill="1" applyBorder="1" applyAlignment="1">
      <alignment horizontal="left"/>
    </xf>
    <xf numFmtId="0" fontId="19" fillId="23" borderId="24" xfId="0" applyFont="1" applyFill="1" applyBorder="1" applyAlignment="1">
      <alignment horizontal="left"/>
    </xf>
    <xf numFmtId="166" fontId="19" fillId="23" borderId="3" xfId="2" applyNumberFormat="1" applyFont="1" applyFill="1" applyBorder="1" applyAlignment="1">
      <alignment horizontal="center"/>
    </xf>
    <xf numFmtId="164" fontId="19" fillId="23" borderId="28" xfId="1" applyFont="1" applyFill="1" applyBorder="1" applyAlignment="1">
      <alignment horizontal="right"/>
    </xf>
    <xf numFmtId="166" fontId="19" fillId="22" borderId="2" xfId="2" applyNumberFormat="1" applyFont="1" applyFill="1" applyBorder="1" applyAlignment="1">
      <alignment horizontal="center"/>
    </xf>
    <xf numFmtId="164" fontId="19" fillId="22" borderId="31" xfId="1" applyFont="1" applyFill="1" applyBorder="1" applyAlignment="1">
      <alignment horizontal="right"/>
    </xf>
    <xf numFmtId="0" fontId="19" fillId="14" borderId="24" xfId="0" applyFont="1" applyFill="1" applyBorder="1" applyAlignment="1">
      <alignment horizontal="left"/>
    </xf>
    <xf numFmtId="166" fontId="19" fillId="14" borderId="1" xfId="2" applyNumberFormat="1" applyFont="1" applyFill="1" applyBorder="1" applyAlignment="1">
      <alignment horizontal="center"/>
    </xf>
    <xf numFmtId="164" fontId="19" fillId="14" borderId="5" xfId="1" applyFont="1" applyFill="1" applyBorder="1" applyAlignment="1">
      <alignment horizontal="right"/>
    </xf>
    <xf numFmtId="0" fontId="19" fillId="6" borderId="24" xfId="0" applyFont="1" applyFill="1" applyBorder="1" applyAlignment="1">
      <alignment horizontal="left"/>
    </xf>
    <xf numFmtId="166" fontId="19" fillId="6" borderId="1" xfId="2" applyNumberFormat="1" applyFont="1" applyFill="1" applyBorder="1" applyAlignment="1">
      <alignment horizontal="center"/>
    </xf>
    <xf numFmtId="164" fontId="19" fillId="6" borderId="5" xfId="1" applyFont="1" applyFill="1" applyBorder="1" applyAlignment="1">
      <alignment horizontal="right"/>
    </xf>
    <xf numFmtId="10" fontId="21" fillId="5" borderId="23" xfId="0" applyNumberFormat="1" applyFont="1" applyFill="1" applyBorder="1"/>
    <xf numFmtId="10" fontId="18" fillId="23" borderId="27" xfId="0" applyNumberFormat="1" applyFont="1" applyFill="1" applyBorder="1"/>
    <xf numFmtId="10" fontId="18" fillId="22" borderId="23" xfId="0" applyNumberFormat="1" applyFont="1" applyFill="1" applyBorder="1"/>
    <xf numFmtId="10" fontId="18" fillId="6" borderId="23" xfId="0" applyNumberFormat="1" applyFont="1" applyFill="1" applyBorder="1"/>
    <xf numFmtId="0" fontId="19" fillId="22" borderId="11" xfId="0" applyFont="1" applyFill="1" applyBorder="1" applyAlignment="1">
      <alignment horizontal="center"/>
    </xf>
    <xf numFmtId="44" fontId="19" fillId="22" borderId="13" xfId="0" applyNumberFormat="1" applyFont="1" applyFill="1" applyBorder="1"/>
    <xf numFmtId="164" fontId="19" fillId="22" borderId="13" xfId="0" applyNumberFormat="1" applyFont="1" applyFill="1" applyBorder="1"/>
    <xf numFmtId="44" fontId="19" fillId="22" borderId="16" xfId="0" applyNumberFormat="1" applyFont="1" applyFill="1" applyBorder="1"/>
    <xf numFmtId="0" fontId="19" fillId="14" borderId="11" xfId="0" applyFont="1" applyFill="1" applyBorder="1" applyAlignment="1">
      <alignment horizontal="center"/>
    </xf>
    <xf numFmtId="44" fontId="19" fillId="14" borderId="13" xfId="0" applyNumberFormat="1" applyFont="1" applyFill="1" applyBorder="1"/>
    <xf numFmtId="164" fontId="19" fillId="14" borderId="13" xfId="0" applyNumberFormat="1" applyFont="1" applyFill="1" applyBorder="1"/>
    <xf numFmtId="44" fontId="19" fillId="14" borderId="16" xfId="0" applyNumberFormat="1" applyFont="1" applyFill="1" applyBorder="1"/>
    <xf numFmtId="0" fontId="19" fillId="12" borderId="11" xfId="0" applyFont="1" applyFill="1" applyBorder="1" applyAlignment="1">
      <alignment horizontal="center"/>
    </xf>
    <xf numFmtId="44" fontId="19" fillId="12" borderId="13" xfId="0" applyNumberFormat="1" applyFont="1" applyFill="1" applyBorder="1"/>
    <xf numFmtId="0" fontId="19" fillId="6" borderId="11" xfId="0" applyFont="1" applyFill="1" applyBorder="1" applyAlignment="1">
      <alignment horizontal="center"/>
    </xf>
    <xf numFmtId="44" fontId="19" fillId="6" borderId="13" xfId="0" applyNumberFormat="1" applyFont="1" applyFill="1" applyBorder="1"/>
    <xf numFmtId="164" fontId="19" fillId="6" borderId="13" xfId="0" applyNumberFormat="1" applyFont="1" applyFill="1" applyBorder="1"/>
    <xf numFmtId="44" fontId="19" fillId="6" borderId="16" xfId="0" applyNumberFormat="1" applyFont="1" applyFill="1" applyBorder="1"/>
    <xf numFmtId="164" fontId="19" fillId="12" borderId="13" xfId="0" applyNumberFormat="1" applyFont="1" applyFill="1" applyBorder="1"/>
    <xf numFmtId="44" fontId="19" fillId="12" borderId="16" xfId="0" applyNumberFormat="1" applyFont="1" applyFill="1" applyBorder="1"/>
    <xf numFmtId="164" fontId="2" fillId="0" borderId="55" xfId="1" applyFont="1" applyBorder="1"/>
    <xf numFmtId="164" fontId="2" fillId="0" borderId="5" xfId="1" applyFont="1" applyBorder="1"/>
    <xf numFmtId="164" fontId="2" fillId="0" borderId="31" xfId="1" applyFont="1" applyBorder="1"/>
    <xf numFmtId="164" fontId="2" fillId="0" borderId="56" xfId="1" applyFont="1" applyBorder="1"/>
    <xf numFmtId="0" fontId="19" fillId="9" borderId="57" xfId="0" applyFont="1" applyFill="1" applyBorder="1" applyAlignment="1">
      <alignment horizontal="center"/>
    </xf>
    <xf numFmtId="164" fontId="19" fillId="9" borderId="27" xfId="1" applyFont="1" applyFill="1" applyBorder="1"/>
    <xf numFmtId="0" fontId="0" fillId="8" borderId="0" xfId="0" applyFill="1"/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28" xfId="0" applyFont="1" applyFill="1" applyBorder="1" applyAlignment="1">
      <alignment horizontal="center"/>
    </xf>
    <xf numFmtId="0" fontId="11" fillId="0" borderId="35" xfId="0" applyFont="1" applyFill="1" applyBorder="1" applyAlignment="1">
      <alignment horizontal="center"/>
    </xf>
    <xf numFmtId="0" fontId="43" fillId="21" borderId="0" xfId="0" applyFont="1" applyFill="1" applyAlignment="1">
      <alignment horizontal="center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3" fontId="0" fillId="0" borderId="0" xfId="0" applyNumberFormat="1"/>
    <xf numFmtId="164" fontId="0" fillId="0" borderId="0" xfId="0" applyNumberFormat="1"/>
    <xf numFmtId="44" fontId="37" fillId="0" borderId="0" xfId="0" applyNumberFormat="1" applyFont="1" applyBorder="1"/>
    <xf numFmtId="164" fontId="21" fillId="26" borderId="0" xfId="1" applyFont="1" applyFill="1" applyBorder="1"/>
    <xf numFmtId="0" fontId="19" fillId="20" borderId="4" xfId="0" applyFont="1" applyFill="1" applyBorder="1"/>
    <xf numFmtId="0" fontId="19" fillId="20" borderId="4" xfId="0" applyFont="1" applyFill="1" applyBorder="1" applyAlignment="1">
      <alignment horizontal="center"/>
    </xf>
    <xf numFmtId="0" fontId="19" fillId="20" borderId="63" xfId="0" applyFont="1" applyFill="1" applyBorder="1"/>
    <xf numFmtId="0" fontId="0" fillId="0" borderId="46" xfId="0" applyBorder="1" applyAlignment="1">
      <alignment horizontal="center"/>
    </xf>
    <xf numFmtId="164" fontId="0" fillId="0" borderId="46" xfId="1" applyFont="1" applyBorder="1"/>
    <xf numFmtId="0" fontId="0" fillId="21" borderId="0" xfId="0" applyFill="1"/>
    <xf numFmtId="0" fontId="41" fillId="16" borderId="0" xfId="0" applyFont="1" applyFill="1" applyBorder="1" applyAlignment="1"/>
    <xf numFmtId="0" fontId="41" fillId="16" borderId="43" xfId="0" applyFont="1" applyFill="1" applyBorder="1" applyAlignment="1" applyProtection="1"/>
    <xf numFmtId="0" fontId="19" fillId="20" borderId="61" xfId="0" applyFont="1" applyFill="1" applyBorder="1" applyAlignment="1" applyProtection="1">
      <alignment horizontal="center"/>
    </xf>
    <xf numFmtId="0" fontId="0" fillId="0" borderId="43" xfId="0" applyBorder="1" applyProtection="1"/>
    <xf numFmtId="0" fontId="0" fillId="0" borderId="0" xfId="0" applyProtection="1"/>
    <xf numFmtId="0" fontId="11" fillId="0" borderId="1" xfId="0" applyFont="1" applyFill="1" applyBorder="1" applyAlignment="1" applyProtection="1">
      <alignment horizontal="center"/>
      <protection locked="0"/>
    </xf>
    <xf numFmtId="0" fontId="13" fillId="27" borderId="1" xfId="0" applyFont="1" applyFill="1" applyBorder="1" applyAlignment="1">
      <alignment horizontal="center"/>
    </xf>
    <xf numFmtId="0" fontId="13" fillId="27" borderId="1" xfId="0" applyFont="1" applyFill="1" applyBorder="1" applyAlignment="1">
      <alignment horizontal="left"/>
    </xf>
    <xf numFmtId="0" fontId="13" fillId="27" borderId="2" xfId="0" applyFont="1" applyFill="1" applyBorder="1" applyAlignment="1">
      <alignment horizontal="center" vertical="center" wrapText="1"/>
    </xf>
    <xf numFmtId="17" fontId="45" fillId="27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3" xfId="0" applyFill="1" applyBorder="1" applyProtection="1"/>
    <xf numFmtId="0" fontId="17" fillId="17" borderId="58" xfId="0" applyFont="1" applyFill="1" applyBorder="1" applyAlignment="1"/>
    <xf numFmtId="0" fontId="19" fillId="20" borderId="62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14" fillId="2" borderId="1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3" fontId="11" fillId="2" borderId="1" xfId="0" applyNumberFormat="1" applyFont="1" applyFill="1" applyBorder="1" applyAlignment="1">
      <alignment horizontal="center"/>
    </xf>
    <xf numFmtId="44" fontId="0" fillId="0" borderId="0" xfId="0" applyNumberFormat="1"/>
    <xf numFmtId="1" fontId="2" fillId="0" borderId="1" xfId="0" applyNumberFormat="1" applyFont="1" applyFill="1" applyBorder="1" applyAlignment="1">
      <alignment horizontal="center"/>
    </xf>
    <xf numFmtId="0" fontId="37" fillId="0" borderId="1" xfId="0" applyFont="1" applyBorder="1"/>
    <xf numFmtId="0" fontId="19" fillId="20" borderId="4" xfId="0" applyFont="1" applyFill="1" applyBorder="1" applyAlignment="1">
      <alignment horizontal="left"/>
    </xf>
    <xf numFmtId="0" fontId="2" fillId="0" borderId="45" xfId="0" applyFont="1" applyFill="1" applyBorder="1" applyProtection="1"/>
    <xf numFmtId="0" fontId="2" fillId="0" borderId="43" xfId="0" applyFont="1" applyFill="1" applyBorder="1" applyProtection="1"/>
    <xf numFmtId="14" fontId="21" fillId="0" borderId="0" xfId="0" applyNumberFormat="1" applyFont="1" applyFill="1" applyBorder="1" applyAlignment="1">
      <alignment horizontal="center"/>
    </xf>
    <xf numFmtId="44" fontId="29" fillId="0" borderId="0" xfId="0" applyNumberFormat="1" applyFont="1" applyFill="1" applyBorder="1"/>
    <xf numFmtId="0" fontId="8" fillId="3" borderId="36" xfId="0" applyFont="1" applyFill="1" applyBorder="1"/>
    <xf numFmtId="0" fontId="8" fillId="3" borderId="37" xfId="0" applyFont="1" applyFill="1" applyBorder="1"/>
    <xf numFmtId="0" fontId="8" fillId="3" borderId="38" xfId="0" applyFont="1" applyFill="1" applyBorder="1"/>
    <xf numFmtId="0" fontId="9" fillId="3" borderId="55" xfId="0" applyFont="1" applyFill="1" applyBorder="1" applyAlignment="1"/>
    <xf numFmtId="0" fontId="9" fillId="3" borderId="64" xfId="0" applyFont="1" applyFill="1" applyBorder="1" applyAlignment="1"/>
    <xf numFmtId="0" fontId="8" fillId="3" borderId="64" xfId="0" applyFont="1" applyFill="1" applyBorder="1" applyAlignment="1"/>
    <xf numFmtId="0" fontId="8" fillId="3" borderId="0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164" fontId="0" fillId="0" borderId="15" xfId="1" applyFont="1" applyBorder="1"/>
    <xf numFmtId="164" fontId="8" fillId="3" borderId="3" xfId="1" applyFont="1" applyFill="1" applyBorder="1" applyAlignment="1">
      <alignment horizontal="center"/>
    </xf>
    <xf numFmtId="0" fontId="8" fillId="11" borderId="36" xfId="0" applyFont="1" applyFill="1" applyBorder="1"/>
    <xf numFmtId="0" fontId="8" fillId="11" borderId="37" xfId="0" applyFont="1" applyFill="1" applyBorder="1"/>
    <xf numFmtId="0" fontId="8" fillId="11" borderId="38" xfId="0" applyFont="1" applyFill="1" applyBorder="1"/>
    <xf numFmtId="164" fontId="8" fillId="11" borderId="10" xfId="1" applyFont="1" applyFill="1" applyBorder="1" applyAlignment="1">
      <alignment horizontal="center"/>
    </xf>
    <xf numFmtId="0" fontId="8" fillId="11" borderId="0" xfId="0" applyFont="1" applyFill="1" applyBorder="1" applyAlignment="1">
      <alignment horizontal="center"/>
    </xf>
    <xf numFmtId="0" fontId="8" fillId="11" borderId="15" xfId="0" applyFont="1" applyFill="1" applyBorder="1" applyAlignment="1">
      <alignment horizontal="center"/>
    </xf>
    <xf numFmtId="0" fontId="2" fillId="6" borderId="64" xfId="0" applyFont="1" applyFill="1" applyBorder="1" applyAlignment="1">
      <alignment horizontal="center"/>
    </xf>
    <xf numFmtId="164" fontId="8" fillId="6" borderId="10" xfId="1" applyFont="1" applyFill="1" applyBorder="1" applyAlignment="1">
      <alignment horizontal="center"/>
    </xf>
    <xf numFmtId="0" fontId="8" fillId="6" borderId="36" xfId="0" applyFont="1" applyFill="1" applyBorder="1"/>
    <xf numFmtId="0" fontId="8" fillId="6" borderId="37" xfId="0" applyFont="1" applyFill="1" applyBorder="1"/>
    <xf numFmtId="0" fontId="8" fillId="6" borderId="38" xfId="0" applyFont="1" applyFill="1" applyBorder="1"/>
    <xf numFmtId="0" fontId="8" fillId="6" borderId="0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64" fontId="2" fillId="0" borderId="1" xfId="1" applyFont="1" applyFill="1" applyBorder="1" applyAlignment="1">
      <alignment horizontal="right"/>
    </xf>
    <xf numFmtId="169" fontId="2" fillId="0" borderId="0" xfId="0" applyNumberFormat="1" applyFont="1"/>
    <xf numFmtId="10" fontId="0" fillId="0" borderId="0" xfId="0" applyNumberFormat="1" applyFill="1" applyBorder="1"/>
    <xf numFmtId="0" fontId="40" fillId="24" borderId="30" xfId="0" applyFont="1" applyFill="1" applyBorder="1" applyAlignment="1">
      <alignment horizontal="center" vertical="center"/>
    </xf>
    <xf numFmtId="0" fontId="40" fillId="24" borderId="8" xfId="0" applyFont="1" applyFill="1" applyBorder="1" applyAlignment="1">
      <alignment horizontal="center" vertical="center"/>
    </xf>
    <xf numFmtId="0" fontId="40" fillId="24" borderId="7" xfId="0" applyFont="1" applyFill="1" applyBorder="1" applyAlignment="1">
      <alignment horizontal="center"/>
    </xf>
    <xf numFmtId="0" fontId="40" fillId="24" borderId="8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40" fillId="24" borderId="6" xfId="0" applyFont="1" applyFill="1" applyBorder="1" applyAlignment="1">
      <alignment horizontal="center" vertical="center"/>
    </xf>
    <xf numFmtId="164" fontId="40" fillId="24" borderId="13" xfId="1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40" fillId="24" borderId="12" xfId="0" applyFont="1" applyFill="1" applyBorder="1" applyAlignment="1">
      <alignment horizontal="center"/>
    </xf>
    <xf numFmtId="164" fontId="40" fillId="24" borderId="5" xfId="1" applyFont="1" applyFill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0" fillId="24" borderId="60" xfId="0" applyFont="1" applyFill="1" applyBorder="1" applyAlignment="1">
      <alignment horizontal="center" vertical="center"/>
    </xf>
    <xf numFmtId="164" fontId="40" fillId="24" borderId="16" xfId="1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/>
    </xf>
    <xf numFmtId="0" fontId="11" fillId="0" borderId="56" xfId="0" applyFont="1" applyBorder="1" applyAlignment="1">
      <alignment horizontal="center"/>
    </xf>
    <xf numFmtId="0" fontId="40" fillId="24" borderId="14" xfId="0" applyFont="1" applyFill="1" applyBorder="1" applyAlignment="1">
      <alignment horizontal="center"/>
    </xf>
    <xf numFmtId="164" fontId="40" fillId="24" borderId="56" xfId="1" applyFont="1" applyFill="1" applyBorder="1" applyAlignment="1">
      <alignment horizontal="center"/>
    </xf>
    <xf numFmtId="164" fontId="40" fillId="24" borderId="17" xfId="0" applyNumberFormat="1" applyFont="1" applyFill="1" applyBorder="1"/>
    <xf numFmtId="164" fontId="40" fillId="24" borderId="65" xfId="1" applyFont="1" applyFill="1" applyBorder="1" applyAlignment="1">
      <alignment horizontal="center" vertical="center"/>
    </xf>
    <xf numFmtId="164" fontId="40" fillId="24" borderId="66" xfId="1" applyFont="1" applyFill="1" applyBorder="1" applyAlignment="1">
      <alignment horizontal="center" vertical="center"/>
    </xf>
    <xf numFmtId="0" fontId="0" fillId="0" borderId="1" xfId="0" applyFill="1" applyBorder="1"/>
    <xf numFmtId="164" fontId="40" fillId="24" borderId="48" xfId="1" applyFont="1" applyFill="1" applyBorder="1"/>
    <xf numFmtId="0" fontId="11" fillId="0" borderId="18" xfId="0" applyFont="1" applyFill="1" applyBorder="1" applyAlignment="1">
      <alignment horizontal="left"/>
    </xf>
    <xf numFmtId="0" fontId="11" fillId="0" borderId="19" xfId="0" applyFont="1" applyFill="1" applyBorder="1" applyAlignment="1">
      <alignment horizontal="left"/>
    </xf>
    <xf numFmtId="164" fontId="11" fillId="0" borderId="24" xfId="1" applyFont="1" applyBorder="1" applyAlignment="1">
      <alignment horizontal="center"/>
    </xf>
    <xf numFmtId="164" fontId="11" fillId="0" borderId="12" xfId="1" applyFont="1" applyBorder="1" applyAlignment="1">
      <alignment horizontal="center"/>
    </xf>
    <xf numFmtId="164" fontId="11" fillId="0" borderId="14" xfId="1" applyFont="1" applyBorder="1" applyAlignment="1">
      <alignment horizontal="center"/>
    </xf>
    <xf numFmtId="0" fontId="0" fillId="24" borderId="1" xfId="0" applyFill="1" applyBorder="1"/>
    <xf numFmtId="0" fontId="0" fillId="0" borderId="0" xfId="0" applyFill="1" applyBorder="1" applyAlignment="1">
      <alignment horizontal="center"/>
    </xf>
    <xf numFmtId="164" fontId="0" fillId="0" borderId="0" xfId="1" applyFont="1" applyFill="1" applyBorder="1"/>
    <xf numFmtId="164" fontId="29" fillId="0" borderId="0" xfId="1" applyFont="1" applyFill="1" applyBorder="1"/>
    <xf numFmtId="44" fontId="29" fillId="0" borderId="0" xfId="1" applyNumberFormat="1" applyFont="1" applyFill="1" applyBorder="1"/>
    <xf numFmtId="44" fontId="37" fillId="0" borderId="0" xfId="0" applyNumberFormat="1" applyFont="1" applyFill="1" applyBorder="1"/>
    <xf numFmtId="0" fontId="40" fillId="24" borderId="26" xfId="0" applyFont="1" applyFill="1" applyBorder="1" applyAlignment="1">
      <alignment horizontal="center"/>
    </xf>
    <xf numFmtId="0" fontId="40" fillId="24" borderId="29" xfId="0" applyFont="1" applyFill="1" applyBorder="1" applyAlignment="1">
      <alignment horizontal="center"/>
    </xf>
    <xf numFmtId="0" fontId="40" fillId="24" borderId="32" xfId="0" applyFont="1" applyFill="1" applyBorder="1" applyAlignment="1">
      <alignment horizontal="center"/>
    </xf>
    <xf numFmtId="0" fontId="2" fillId="0" borderId="0" xfId="0" applyFont="1" applyFill="1" applyProtection="1"/>
    <xf numFmtId="0" fontId="47" fillId="0" borderId="0" xfId="0" applyFont="1"/>
    <xf numFmtId="170" fontId="0" fillId="0" borderId="1" xfId="1" applyNumberFormat="1" applyFont="1" applyBorder="1" applyAlignment="1">
      <alignment horizontal="right"/>
    </xf>
    <xf numFmtId="0" fontId="0" fillId="0" borderId="5" xfId="0" applyBorder="1" applyAlignment="1">
      <alignment horizontal="center"/>
    </xf>
    <xf numFmtId="10" fontId="0" fillId="0" borderId="0" xfId="3" applyNumberFormat="1" applyFont="1" applyBorder="1"/>
    <xf numFmtId="0" fontId="2" fillId="0" borderId="0" xfId="0" applyFont="1" applyAlignment="1"/>
    <xf numFmtId="164" fontId="2" fillId="0" borderId="2" xfId="1" applyFont="1" applyFill="1" applyBorder="1" applyAlignment="1">
      <alignment horizontal="right"/>
    </xf>
    <xf numFmtId="164" fontId="0" fillId="0" borderId="15" xfId="1" applyFont="1" applyFill="1" applyBorder="1"/>
    <xf numFmtId="14" fontId="21" fillId="0" borderId="0" xfId="0" applyNumberFormat="1" applyFont="1" applyBorder="1" applyAlignment="1">
      <alignment horizontal="center"/>
    </xf>
    <xf numFmtId="44" fontId="37" fillId="0" borderId="0" xfId="0" applyNumberFormat="1" applyFont="1"/>
    <xf numFmtId="0" fontId="2" fillId="0" borderId="0" xfId="0" applyFont="1" applyFill="1" applyBorder="1" applyProtection="1"/>
    <xf numFmtId="0" fontId="0" fillId="0" borderId="0" xfId="0" applyFill="1" applyBorder="1" applyProtection="1"/>
    <xf numFmtId="0" fontId="2" fillId="0" borderId="0" xfId="0" applyFont="1" applyFill="1" applyBorder="1" applyAlignment="1">
      <alignment horizontal="center"/>
    </xf>
    <xf numFmtId="0" fontId="2" fillId="0" borderId="43" xfId="0" applyFont="1" applyBorder="1" applyProtection="1"/>
    <xf numFmtId="164" fontId="19" fillId="20" borderId="40" xfId="1" applyFont="1" applyFill="1" applyBorder="1"/>
    <xf numFmtId="0" fontId="21" fillId="0" borderId="5" xfId="0" applyNumberFormat="1" applyFont="1" applyFill="1" applyBorder="1"/>
    <xf numFmtId="164" fontId="21" fillId="26" borderId="0" xfId="1" applyNumberFormat="1" applyFont="1" applyFill="1" applyBorder="1"/>
    <xf numFmtId="0" fontId="19" fillId="20" borderId="26" xfId="0" applyFont="1" applyFill="1" applyBorder="1" applyProtection="1"/>
    <xf numFmtId="0" fontId="19" fillId="20" borderId="41" xfId="0" applyFont="1" applyFill="1" applyBorder="1" applyAlignment="1">
      <alignment horizontal="center"/>
    </xf>
    <xf numFmtId="0" fontId="19" fillId="20" borderId="40" xfId="0" applyFont="1" applyFill="1" applyBorder="1" applyAlignment="1">
      <alignment horizontal="center"/>
    </xf>
    <xf numFmtId="0" fontId="19" fillId="20" borderId="40" xfId="0" applyFont="1" applyFill="1" applyBorder="1"/>
    <xf numFmtId="164" fontId="19" fillId="18" borderId="40" xfId="1" applyFont="1" applyFill="1" applyBorder="1"/>
    <xf numFmtId="164" fontId="19" fillId="20" borderId="41" xfId="1" applyFont="1" applyFill="1" applyBorder="1"/>
    <xf numFmtId="44" fontId="37" fillId="20" borderId="41" xfId="1" applyNumberFormat="1" applyFont="1" applyFill="1" applyBorder="1"/>
    <xf numFmtId="43" fontId="23" fillId="22" borderId="17" xfId="0" applyNumberFormat="1" applyFont="1" applyFill="1" applyBorder="1"/>
    <xf numFmtId="170" fontId="0" fillId="0" borderId="5" xfId="1" applyNumberFormat="1" applyFont="1" applyBorder="1" applyAlignment="1">
      <alignment horizontal="right"/>
    </xf>
    <xf numFmtId="9" fontId="0" fillId="0" borderId="1" xfId="3" applyFont="1" applyBorder="1" applyAlignment="1">
      <alignment horizontal="center" vertical="center"/>
    </xf>
    <xf numFmtId="9" fontId="0" fillId="0" borderId="1" xfId="3" applyFont="1" applyFill="1" applyBorder="1" applyAlignment="1">
      <alignment horizontal="center" vertical="center"/>
    </xf>
    <xf numFmtId="9" fontId="21" fillId="0" borderId="1" xfId="3" applyFont="1" applyFill="1" applyBorder="1" applyAlignment="1">
      <alignment horizontal="center" vertical="center"/>
    </xf>
    <xf numFmtId="9" fontId="11" fillId="25" borderId="1" xfId="3" applyFont="1" applyFill="1" applyBorder="1" applyAlignment="1">
      <alignment horizontal="center"/>
    </xf>
    <xf numFmtId="44" fontId="11" fillId="25" borderId="1" xfId="3" applyNumberFormat="1" applyFont="1" applyFill="1" applyBorder="1" applyAlignment="1">
      <alignment horizontal="center"/>
    </xf>
    <xf numFmtId="165" fontId="13" fillId="25" borderId="3" xfId="0" applyNumberFormat="1" applyFont="1" applyFill="1" applyBorder="1" applyAlignment="1">
      <alignment horizontal="center" wrapText="1"/>
    </xf>
    <xf numFmtId="165" fontId="13" fillId="25" borderId="1" xfId="0" applyNumberFormat="1" applyFont="1" applyFill="1" applyBorder="1" applyAlignment="1">
      <alignment horizontal="center" wrapText="1"/>
    </xf>
    <xf numFmtId="44" fontId="11" fillId="3" borderId="1" xfId="1" applyNumberFormat="1" applyFont="1" applyFill="1" applyBorder="1" applyAlignment="1">
      <alignment horizontal="right"/>
    </xf>
    <xf numFmtId="0" fontId="24" fillId="5" borderId="0" xfId="0" applyFont="1" applyFill="1"/>
    <xf numFmtId="44" fontId="11" fillId="5" borderId="1" xfId="1" applyNumberFormat="1" applyFont="1" applyFill="1" applyBorder="1" applyAlignment="1">
      <alignment horizontal="right"/>
    </xf>
    <xf numFmtId="44" fontId="12" fillId="5" borderId="1" xfId="1" applyNumberFormat="1" applyFont="1" applyFill="1" applyBorder="1" applyAlignment="1">
      <alignment horizontal="right"/>
    </xf>
    <xf numFmtId="0" fontId="24" fillId="4" borderId="0" xfId="0" applyFont="1" applyFill="1"/>
    <xf numFmtId="44" fontId="11" fillId="4" borderId="1" xfId="1" applyNumberFormat="1" applyFont="1" applyFill="1" applyBorder="1" applyAlignment="1">
      <alignment horizontal="right"/>
    </xf>
    <xf numFmtId="44" fontId="12" fillId="4" borderId="1" xfId="1" applyNumberFormat="1" applyFont="1" applyFill="1" applyBorder="1" applyAlignment="1">
      <alignment horizontal="right"/>
    </xf>
    <xf numFmtId="0" fontId="24" fillId="7" borderId="0" xfId="0" applyFont="1" applyFill="1"/>
    <xf numFmtId="44" fontId="11" fillId="7" borderId="1" xfId="1" applyNumberFormat="1" applyFont="1" applyFill="1" applyBorder="1" applyAlignment="1">
      <alignment horizontal="right"/>
    </xf>
    <xf numFmtId="44" fontId="12" fillId="7" borderId="1" xfId="1" applyNumberFormat="1" applyFont="1" applyFill="1" applyBorder="1" applyAlignment="1">
      <alignment horizontal="right"/>
    </xf>
    <xf numFmtId="164" fontId="49" fillId="7" borderId="0" xfId="1" applyFont="1" applyFill="1" applyAlignment="1">
      <alignment horizontal="right"/>
    </xf>
    <xf numFmtId="44" fontId="11" fillId="3" borderId="1" xfId="0" applyNumberFormat="1" applyFont="1" applyFill="1" applyBorder="1" applyAlignment="1">
      <alignment horizontal="center"/>
    </xf>
    <xf numFmtId="44" fontId="11" fillId="7" borderId="1" xfId="0" applyNumberFormat="1" applyFont="1" applyFill="1" applyBorder="1" applyAlignment="1">
      <alignment horizontal="center"/>
    </xf>
    <xf numFmtId="0" fontId="0" fillId="7" borderId="0" xfId="0" applyFill="1"/>
    <xf numFmtId="44" fontId="11" fillId="28" borderId="1" xfId="0" applyNumberFormat="1" applyFont="1" applyFill="1" applyBorder="1" applyAlignment="1">
      <alignment horizontal="center"/>
    </xf>
    <xf numFmtId="4" fontId="13" fillId="28" borderId="1" xfId="0" applyNumberFormat="1" applyFont="1" applyFill="1" applyBorder="1" applyAlignment="1">
      <alignment horizontal="center"/>
    </xf>
    <xf numFmtId="44" fontId="11" fillId="4" borderId="1" xfId="0" applyNumberFormat="1" applyFont="1" applyFill="1" applyBorder="1" applyAlignment="1">
      <alignment horizontal="center"/>
    </xf>
    <xf numFmtId="0" fontId="4" fillId="4" borderId="0" xfId="0" applyFont="1" applyFill="1" applyBorder="1"/>
    <xf numFmtId="0" fontId="12" fillId="28" borderId="5" xfId="0" applyFont="1" applyFill="1" applyBorder="1" applyAlignment="1">
      <alignment horizontal="center"/>
    </xf>
    <xf numFmtId="0" fontId="11" fillId="28" borderId="1" xfId="0" applyFont="1" applyFill="1" applyBorder="1" applyAlignment="1">
      <alignment horizontal="center"/>
    </xf>
    <xf numFmtId="0" fontId="24" fillId="28" borderId="0" xfId="0" applyFont="1" applyFill="1"/>
    <xf numFmtId="164" fontId="48" fillId="28" borderId="0" xfId="1" applyFont="1" applyFill="1" applyAlignment="1">
      <alignment horizontal="right"/>
    </xf>
    <xf numFmtId="0" fontId="0" fillId="28" borderId="0" xfId="0" applyFill="1"/>
    <xf numFmtId="44" fontId="11" fillId="28" borderId="1" xfId="1" applyNumberFormat="1" applyFont="1" applyFill="1" applyBorder="1" applyAlignment="1">
      <alignment horizontal="right"/>
    </xf>
    <xf numFmtId="44" fontId="12" fillId="28" borderId="1" xfId="1" applyNumberFormat="1" applyFont="1" applyFill="1" applyBorder="1" applyAlignment="1">
      <alignment horizontal="right"/>
    </xf>
    <xf numFmtId="44" fontId="11" fillId="5" borderId="1" xfId="0" applyNumberFormat="1" applyFont="1" applyFill="1" applyBorder="1" applyAlignment="1">
      <alignment horizontal="center"/>
    </xf>
    <xf numFmtId="0" fontId="0" fillId="5" borderId="0" xfId="0" applyFill="1"/>
    <xf numFmtId="17" fontId="13" fillId="3" borderId="2" xfId="0" applyNumberFormat="1" applyFont="1" applyFill="1" applyBorder="1" applyAlignment="1">
      <alignment horizontal="center"/>
    </xf>
    <xf numFmtId="17" fontId="13" fillId="5" borderId="2" xfId="0" applyNumberFormat="1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17" fontId="13" fillId="14" borderId="2" xfId="0" applyNumberFormat="1" applyFont="1" applyFill="1" applyBorder="1" applyAlignment="1">
      <alignment horizontal="center"/>
    </xf>
    <xf numFmtId="0" fontId="12" fillId="14" borderId="1" xfId="0" applyFont="1" applyFill="1" applyBorder="1"/>
    <xf numFmtId="0" fontId="22" fillId="14" borderId="0" xfId="0" applyFont="1" applyFill="1"/>
    <xf numFmtId="0" fontId="13" fillId="4" borderId="1" xfId="0" applyFont="1" applyFill="1" applyBorder="1" applyAlignment="1">
      <alignment horizontal="center"/>
    </xf>
    <xf numFmtId="17" fontId="13" fillId="4" borderId="2" xfId="0" applyNumberFormat="1" applyFont="1" applyFill="1" applyBorder="1" applyAlignment="1">
      <alignment horizontal="center"/>
    </xf>
    <xf numFmtId="0" fontId="22" fillId="4" borderId="0" xfId="0" applyFont="1" applyFill="1"/>
    <xf numFmtId="0" fontId="13" fillId="28" borderId="1" xfId="0" applyFont="1" applyFill="1" applyBorder="1" applyAlignment="1">
      <alignment horizontal="center"/>
    </xf>
    <xf numFmtId="17" fontId="13" fillId="28" borderId="2" xfId="0" applyNumberFormat="1" applyFont="1" applyFill="1" applyBorder="1" applyAlignment="1">
      <alignment horizontal="center"/>
    </xf>
    <xf numFmtId="0" fontId="12" fillId="28" borderId="1" xfId="0" applyFont="1" applyFill="1" applyBorder="1"/>
    <xf numFmtId="0" fontId="22" fillId="28" borderId="0" xfId="0" applyFont="1" applyFill="1"/>
    <xf numFmtId="0" fontId="22" fillId="5" borderId="0" xfId="0" applyFont="1" applyFill="1"/>
    <xf numFmtId="165" fontId="13" fillId="25" borderId="1" xfId="0" applyNumberFormat="1" applyFont="1" applyFill="1" applyBorder="1" applyAlignment="1">
      <alignment horizontal="center" wrapText="1"/>
    </xf>
    <xf numFmtId="0" fontId="40" fillId="19" borderId="1" xfId="0" applyFont="1" applyFill="1" applyBorder="1" applyAlignment="1">
      <alignment horizontal="left"/>
    </xf>
    <xf numFmtId="164" fontId="19" fillId="19" borderId="1" xfId="1" applyNumberFormat="1" applyFont="1" applyFill="1" applyBorder="1"/>
    <xf numFmtId="44" fontId="19" fillId="29" borderId="1" xfId="3" applyNumberFormat="1" applyFont="1" applyFill="1" applyBorder="1" applyAlignment="1">
      <alignment horizontal="center"/>
    </xf>
    <xf numFmtId="0" fontId="14" fillId="13" borderId="1" xfId="0" applyFont="1" applyFill="1" applyBorder="1" applyAlignment="1">
      <alignment horizontal="left"/>
    </xf>
    <xf numFmtId="164" fontId="20" fillId="13" borderId="1" xfId="1" applyNumberFormat="1" applyFont="1" applyFill="1" applyBorder="1"/>
    <xf numFmtId="164" fontId="20" fillId="30" borderId="1" xfId="1" applyNumberFormat="1" applyFont="1" applyFill="1" applyBorder="1"/>
    <xf numFmtId="164" fontId="19" fillId="19" borderId="13" xfId="1" applyNumberFormat="1" applyFont="1" applyFill="1" applyBorder="1"/>
    <xf numFmtId="44" fontId="8" fillId="0" borderId="0" xfId="0" applyNumberFormat="1" applyFont="1"/>
    <xf numFmtId="170" fontId="0" fillId="0" borderId="0" xfId="0" applyNumberFormat="1" applyFill="1"/>
    <xf numFmtId="0" fontId="0" fillId="0" borderId="0" xfId="1" applyNumberFormat="1" applyFont="1"/>
    <xf numFmtId="0" fontId="8" fillId="5" borderId="1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164" fontId="8" fillId="5" borderId="1" xfId="1" applyFont="1" applyFill="1" applyBorder="1"/>
    <xf numFmtId="0" fontId="0" fillId="5" borderId="36" xfId="0" applyFill="1" applyBorder="1"/>
    <xf numFmtId="0" fontId="0" fillId="5" borderId="37" xfId="0" applyFill="1" applyBorder="1"/>
    <xf numFmtId="167" fontId="0" fillId="5" borderId="37" xfId="0" applyNumberFormat="1" applyFill="1" applyBorder="1"/>
    <xf numFmtId="0" fontId="2" fillId="12" borderId="64" xfId="0" applyFont="1" applyFill="1" applyBorder="1" applyAlignment="1">
      <alignment horizontal="center"/>
    </xf>
    <xf numFmtId="164" fontId="8" fillId="12" borderId="10" xfId="1" applyFont="1" applyFill="1" applyBorder="1" applyAlignment="1">
      <alignment horizontal="center"/>
    </xf>
    <xf numFmtId="0" fontId="9" fillId="12" borderId="25" xfId="0" applyFont="1" applyFill="1" applyBorder="1" applyAlignment="1"/>
    <xf numFmtId="0" fontId="8" fillId="12" borderId="25" xfId="0" applyFont="1" applyFill="1" applyBorder="1" applyAlignment="1"/>
    <xf numFmtId="0" fontId="0" fillId="12" borderId="1" xfId="0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8" fillId="12" borderId="15" xfId="0" applyFont="1" applyFill="1" applyBorder="1" applyAlignment="1">
      <alignment horizontal="center"/>
    </xf>
    <xf numFmtId="0" fontId="8" fillId="12" borderId="36" xfId="0" applyFont="1" applyFill="1" applyBorder="1"/>
    <xf numFmtId="0" fontId="8" fillId="12" borderId="37" xfId="0" applyFont="1" applyFill="1" applyBorder="1"/>
    <xf numFmtId="0" fontId="8" fillId="12" borderId="38" xfId="0" applyFont="1" applyFill="1" applyBorder="1"/>
    <xf numFmtId="164" fontId="0" fillId="6" borderId="1" xfId="1" applyFont="1" applyFill="1" applyBorder="1"/>
    <xf numFmtId="44" fontId="31" fillId="9" borderId="5" xfId="0" applyNumberFormat="1" applyFont="1" applyFill="1" applyBorder="1" applyAlignment="1"/>
    <xf numFmtId="0" fontId="23" fillId="9" borderId="31" xfId="0" applyFont="1" applyFill="1" applyBorder="1" applyAlignment="1">
      <alignment horizontal="center"/>
    </xf>
    <xf numFmtId="0" fontId="23" fillId="9" borderId="28" xfId="0" applyFont="1" applyFill="1" applyBorder="1" applyAlignment="1">
      <alignment horizontal="center"/>
    </xf>
    <xf numFmtId="164" fontId="31" fillId="4" borderId="68" xfId="1" applyFont="1" applyFill="1" applyBorder="1" applyAlignment="1"/>
    <xf numFmtId="0" fontId="9" fillId="5" borderId="25" xfId="0" applyFont="1" applyFill="1" applyBorder="1" applyAlignment="1"/>
    <xf numFmtId="0" fontId="2" fillId="12" borderId="64" xfId="0" applyFont="1" applyFill="1" applyBorder="1" applyAlignment="1">
      <alignment vertical="center"/>
    </xf>
    <xf numFmtId="0" fontId="2" fillId="6" borderId="64" xfId="0" applyFont="1" applyFill="1" applyBorder="1" applyAlignment="1">
      <alignment horizontal="center" vertical="center"/>
    </xf>
    <xf numFmtId="9" fontId="33" fillId="25" borderId="5" xfId="3" applyFont="1" applyFill="1" applyBorder="1" applyAlignment="1"/>
    <xf numFmtId="44" fontId="33" fillId="25" borderId="5" xfId="0" applyNumberFormat="1" applyFont="1" applyFill="1" applyBorder="1" applyAlignment="1"/>
    <xf numFmtId="9" fontId="33" fillId="25" borderId="1" xfId="3" applyFont="1" applyFill="1" applyBorder="1" applyAlignment="1"/>
    <xf numFmtId="44" fontId="33" fillId="25" borderId="1" xfId="0" applyNumberFormat="1" applyFont="1" applyFill="1" applyBorder="1" applyAlignment="1"/>
    <xf numFmtId="0" fontId="51" fillId="5" borderId="26" xfId="0" applyFont="1" applyFill="1" applyBorder="1" applyAlignment="1">
      <alignment horizontal="center"/>
    </xf>
    <xf numFmtId="164" fontId="31" fillId="4" borderId="21" xfId="1" applyFont="1" applyFill="1" applyBorder="1" applyAlignment="1"/>
    <xf numFmtId="164" fontId="31" fillId="4" borderId="47" xfId="1" applyFont="1" applyFill="1" applyBorder="1" applyAlignment="1">
      <alignment horizontal="center"/>
    </xf>
    <xf numFmtId="44" fontId="31" fillId="4" borderId="1" xfId="0" applyNumberFormat="1" applyFont="1" applyFill="1" applyBorder="1" applyAlignment="1"/>
    <xf numFmtId="0" fontId="19" fillId="4" borderId="24" xfId="0" applyFont="1" applyFill="1" applyBorder="1" applyAlignment="1">
      <alignment horizontal="left"/>
    </xf>
    <xf numFmtId="166" fontId="19" fillId="4" borderId="1" xfId="2" applyNumberFormat="1" applyFont="1" applyFill="1" applyBorder="1" applyAlignment="1">
      <alignment horizontal="center"/>
    </xf>
    <xf numFmtId="164" fontId="19" fillId="4" borderId="5" xfId="1" applyFont="1" applyFill="1" applyBorder="1" applyAlignment="1">
      <alignment horizontal="right"/>
    </xf>
    <xf numFmtId="10" fontId="18" fillId="4" borderId="18" xfId="0" applyNumberFormat="1" applyFont="1" applyFill="1" applyBorder="1"/>
    <xf numFmtId="10" fontId="18" fillId="14" borderId="27" xfId="0" applyNumberFormat="1" applyFont="1" applyFill="1" applyBorder="1"/>
    <xf numFmtId="164" fontId="21" fillId="0" borderId="1" xfId="1" applyNumberFormat="1" applyFont="1" applyFill="1" applyBorder="1"/>
    <xf numFmtId="0" fontId="21" fillId="0" borderId="1" xfId="0" applyNumberFormat="1" applyFont="1" applyFill="1" applyBorder="1" applyAlignment="1">
      <alignment horizontal="center"/>
    </xf>
    <xf numFmtId="9" fontId="21" fillId="0" borderId="1" xfId="3" applyNumberFormat="1" applyFont="1" applyFill="1" applyBorder="1" applyAlignment="1">
      <alignment horizontal="center"/>
    </xf>
    <xf numFmtId="0" fontId="50" fillId="0" borderId="6" xfId="0" applyFont="1" applyFill="1" applyBorder="1" applyAlignment="1">
      <alignment horizontal="center"/>
    </xf>
    <xf numFmtId="164" fontId="50" fillId="0" borderId="1" xfId="1" applyNumberFormat="1" applyFont="1" applyFill="1" applyBorder="1"/>
    <xf numFmtId="0" fontId="37" fillId="0" borderId="3" xfId="0" applyFont="1" applyBorder="1"/>
    <xf numFmtId="0" fontId="23" fillId="16" borderId="10" xfId="0" applyFont="1" applyFill="1" applyBorder="1" applyAlignment="1">
      <alignment horizontal="center"/>
    </xf>
    <xf numFmtId="0" fontId="23" fillId="16" borderId="7" xfId="0" applyFont="1" applyFill="1" applyBorder="1" applyAlignment="1">
      <alignment horizontal="center"/>
    </xf>
    <xf numFmtId="44" fontId="0" fillId="16" borderId="29" xfId="1" applyNumberFormat="1" applyFont="1" applyFill="1" applyBorder="1"/>
    <xf numFmtId="164" fontId="2" fillId="0" borderId="3" xfId="1" applyFont="1" applyFill="1" applyBorder="1"/>
    <xf numFmtId="0" fontId="23" fillId="16" borderId="26" xfId="0" applyFont="1" applyFill="1" applyBorder="1" applyAlignment="1">
      <alignment horizontal="center"/>
    </xf>
    <xf numFmtId="44" fontId="0" fillId="16" borderId="40" xfId="1" applyNumberFormat="1" applyFont="1" applyFill="1" applyBorder="1"/>
    <xf numFmtId="0" fontId="14" fillId="30" borderId="2" xfId="0" applyFont="1" applyFill="1" applyBorder="1" applyAlignment="1">
      <alignment horizontal="center" vertical="center"/>
    </xf>
    <xf numFmtId="0" fontId="39" fillId="19" borderId="2" xfId="0" applyFont="1" applyFill="1" applyBorder="1" applyAlignment="1">
      <alignment horizontal="center" vertical="center"/>
    </xf>
    <xf numFmtId="0" fontId="39" fillId="19" borderId="2" xfId="0" applyFont="1" applyFill="1" applyBorder="1" applyAlignment="1">
      <alignment horizontal="center"/>
    </xf>
    <xf numFmtId="0" fontId="39" fillId="19" borderId="28" xfId="0" applyFont="1" applyFill="1" applyBorder="1" applyAlignment="1">
      <alignment horizontal="center"/>
    </xf>
    <xf numFmtId="14" fontId="29" fillId="0" borderId="0" xfId="0" applyNumberFormat="1" applyFont="1" applyFill="1" applyBorder="1" applyAlignment="1">
      <alignment horizontal="center"/>
    </xf>
    <xf numFmtId="44" fontId="37" fillId="0" borderId="0" xfId="0" applyNumberFormat="1" applyFont="1" applyFill="1" applyBorder="1" applyAlignment="1">
      <alignment horizontal="center"/>
    </xf>
    <xf numFmtId="44" fontId="37" fillId="0" borderId="0" xfId="0" applyNumberFormat="1" applyFont="1" applyAlignment="1">
      <alignment horizontal="center"/>
    </xf>
    <xf numFmtId="44" fontId="29" fillId="0" borderId="0" xfId="0" applyNumberFormat="1" applyFont="1" applyFill="1" applyBorder="1" applyAlignment="1">
      <alignment horizontal="center"/>
    </xf>
    <xf numFmtId="44" fontId="2" fillId="0" borderId="47" xfId="0" applyNumberFormat="1" applyFont="1" applyBorder="1" applyAlignment="1">
      <alignment horizontal="center"/>
    </xf>
    <xf numFmtId="44" fontId="2" fillId="0" borderId="44" xfId="0" applyNumberFormat="1" applyFont="1" applyBorder="1" applyAlignment="1">
      <alignment horizontal="center"/>
    </xf>
    <xf numFmtId="14" fontId="2" fillId="0" borderId="44" xfId="0" applyNumberFormat="1" applyFont="1" applyBorder="1" applyAlignment="1">
      <alignment horizontal="center"/>
    </xf>
    <xf numFmtId="44" fontId="2" fillId="0" borderId="44" xfId="0" applyNumberFormat="1" applyFont="1" applyFill="1" applyBorder="1" applyAlignment="1">
      <alignment horizontal="center"/>
    </xf>
    <xf numFmtId="44" fontId="2" fillId="0" borderId="62" xfId="0" applyNumberFormat="1" applyFont="1" applyBorder="1" applyAlignment="1">
      <alignment horizontal="center"/>
    </xf>
    <xf numFmtId="164" fontId="0" fillId="0" borderId="15" xfId="1" applyFont="1" applyFill="1" applyBorder="1" applyAlignment="1">
      <alignment horizontal="right"/>
    </xf>
    <xf numFmtId="164" fontId="19" fillId="20" borderId="49" xfId="1" applyFont="1" applyFill="1" applyBorder="1"/>
    <xf numFmtId="0" fontId="40" fillId="19" borderId="1" xfId="0" applyFont="1" applyFill="1" applyBorder="1" applyAlignment="1">
      <alignment horizontal="center"/>
    </xf>
    <xf numFmtId="0" fontId="39" fillId="19" borderId="3" xfId="0" applyFont="1" applyFill="1" applyBorder="1" applyAlignment="1">
      <alignment horizontal="left" vertical="center"/>
    </xf>
    <xf numFmtId="0" fontId="40" fillId="19" borderId="13" xfId="0" applyFont="1" applyFill="1" applyBorder="1" applyAlignment="1">
      <alignment horizontal="center"/>
    </xf>
    <xf numFmtId="0" fontId="14" fillId="13" borderId="6" xfId="0" applyFont="1" applyFill="1" applyBorder="1" applyAlignment="1">
      <alignment horizontal="center"/>
    </xf>
    <xf numFmtId="0" fontId="14" fillId="30" borderId="3" xfId="0" applyFont="1" applyFill="1" applyBorder="1" applyAlignment="1">
      <alignment horizontal="center" vertical="center"/>
    </xf>
    <xf numFmtId="0" fontId="39" fillId="19" borderId="3" xfId="0" applyFont="1" applyFill="1" applyBorder="1" applyAlignment="1">
      <alignment horizontal="center" vertical="center"/>
    </xf>
    <xf numFmtId="44" fontId="0" fillId="0" borderId="0" xfId="1" applyNumberFormat="1" applyFont="1" applyFill="1" applyBorder="1"/>
    <xf numFmtId="44" fontId="19" fillId="0" borderId="0" xfId="0" applyNumberFormat="1" applyFont="1" applyFill="1" applyBorder="1"/>
    <xf numFmtId="0" fontId="23" fillId="0" borderId="0" xfId="0" applyFont="1" applyFill="1" applyBorder="1" applyAlignment="1">
      <alignment horizontal="center"/>
    </xf>
    <xf numFmtId="0" fontId="35" fillId="17" borderId="14" xfId="0" applyFont="1" applyFill="1" applyBorder="1" applyAlignment="1">
      <alignment horizontal="center"/>
    </xf>
    <xf numFmtId="0" fontId="35" fillId="17" borderId="15" xfId="0" applyFont="1" applyFill="1" applyBorder="1" applyAlignment="1">
      <alignment horizontal="center"/>
    </xf>
    <xf numFmtId="0" fontId="35" fillId="17" borderId="16" xfId="0" applyFont="1" applyFill="1" applyBorder="1" applyAlignment="1">
      <alignment horizontal="center"/>
    </xf>
    <xf numFmtId="0" fontId="14" fillId="19" borderId="0" xfId="0" applyFont="1" applyFill="1" applyBorder="1" applyAlignment="1">
      <alignment vertical="center"/>
    </xf>
    <xf numFmtId="0" fontId="29" fillId="0" borderId="6" xfId="0" applyFont="1" applyFill="1" applyBorder="1" applyAlignment="1">
      <alignment horizontal="center"/>
    </xf>
    <xf numFmtId="0" fontId="29" fillId="0" borderId="6" xfId="0" applyNumberFormat="1" applyFont="1" applyFill="1" applyBorder="1" applyAlignment="1">
      <alignment horizontal="center"/>
    </xf>
    <xf numFmtId="1" fontId="52" fillId="0" borderId="18" xfId="0" applyNumberFormat="1" applyFont="1" applyFill="1" applyBorder="1" applyAlignment="1">
      <alignment horizontal="center"/>
    </xf>
    <xf numFmtId="0" fontId="39" fillId="19" borderId="39" xfId="0" applyFont="1" applyFill="1" applyBorder="1" applyAlignment="1">
      <alignment horizontal="center" vertical="center"/>
    </xf>
    <xf numFmtId="0" fontId="40" fillId="19" borderId="6" xfId="0" applyFont="1" applyFill="1" applyBorder="1" applyAlignment="1">
      <alignment horizontal="left"/>
    </xf>
    <xf numFmtId="0" fontId="14" fillId="19" borderId="57" xfId="0" applyFont="1" applyFill="1" applyBorder="1" applyAlignment="1">
      <alignment vertical="center"/>
    </xf>
    <xf numFmtId="0" fontId="21" fillId="0" borderId="31" xfId="0" applyNumberFormat="1" applyFont="1" applyFill="1" applyBorder="1"/>
    <xf numFmtId="0" fontId="29" fillId="0" borderId="34" xfId="0" applyFont="1" applyFill="1" applyBorder="1" applyAlignment="1">
      <alignment horizontal="center"/>
    </xf>
    <xf numFmtId="0" fontId="50" fillId="0" borderId="2" xfId="0" applyFont="1" applyFill="1" applyBorder="1" applyAlignment="1">
      <alignment horizontal="center"/>
    </xf>
    <xf numFmtId="164" fontId="50" fillId="0" borderId="2" xfId="1" applyNumberFormat="1" applyFont="1" applyFill="1" applyBorder="1"/>
    <xf numFmtId="0" fontId="21" fillId="0" borderId="2" xfId="0" applyFont="1" applyFill="1" applyBorder="1" applyAlignment="1">
      <alignment horizontal="center"/>
    </xf>
    <xf numFmtId="0" fontId="45" fillId="19" borderId="26" xfId="0" applyNumberFormat="1" applyFont="1" applyFill="1" applyBorder="1" applyAlignment="1">
      <alignment horizontal="center"/>
    </xf>
    <xf numFmtId="0" fontId="45" fillId="19" borderId="17" xfId="0" applyNumberFormat="1" applyFont="1" applyFill="1" applyBorder="1" applyAlignment="1">
      <alignment horizontal="center"/>
    </xf>
    <xf numFmtId="0" fontId="23" fillId="19" borderId="30" xfId="0" applyFont="1" applyFill="1" applyBorder="1"/>
    <xf numFmtId="0" fontId="23" fillId="19" borderId="29" xfId="0" applyFont="1" applyFill="1" applyBorder="1" applyAlignment="1">
      <alignment horizontal="center"/>
    </xf>
    <xf numFmtId="0" fontId="23" fillId="19" borderId="29" xfId="0" applyFont="1" applyFill="1" applyBorder="1"/>
    <xf numFmtId="168" fontId="23" fillId="19" borderId="29" xfId="0" applyNumberFormat="1" applyFont="1" applyFill="1" applyBorder="1"/>
    <xf numFmtId="44" fontId="23" fillId="19" borderId="29" xfId="0" applyNumberFormat="1" applyFont="1" applyFill="1" applyBorder="1"/>
    <xf numFmtId="171" fontId="45" fillId="13" borderId="29" xfId="1" applyNumberFormat="1" applyFont="1" applyFill="1" applyBorder="1" applyAlignment="1">
      <alignment horizontal="center"/>
    </xf>
    <xf numFmtId="164" fontId="45" fillId="13" borderId="29" xfId="1" applyNumberFormat="1" applyFont="1" applyFill="1" applyBorder="1"/>
    <xf numFmtId="164" fontId="23" fillId="18" borderId="29" xfId="1" applyNumberFormat="1" applyFont="1" applyFill="1" applyBorder="1"/>
    <xf numFmtId="164" fontId="2" fillId="0" borderId="15" xfId="1" applyFont="1" applyBorder="1" applyAlignment="1">
      <alignment horizontal="center"/>
    </xf>
    <xf numFmtId="164" fontId="2" fillId="0" borderId="15" xfId="1" applyFont="1" applyFill="1" applyBorder="1" applyAlignment="1">
      <alignment horizontal="center"/>
    </xf>
    <xf numFmtId="0" fontId="47" fillId="0" borderId="0" xfId="0" applyFont="1" applyFill="1"/>
    <xf numFmtId="0" fontId="9" fillId="0" borderId="1" xfId="0" applyFont="1" applyFill="1" applyBorder="1" applyAlignment="1">
      <alignment horizontal="center"/>
    </xf>
    <xf numFmtId="17" fontId="9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right"/>
    </xf>
    <xf numFmtId="0" fontId="21" fillId="0" borderId="2" xfId="0" applyFont="1" applyFill="1" applyBorder="1"/>
    <xf numFmtId="44" fontId="2" fillId="0" borderId="2" xfId="1" applyNumberFormat="1" applyFont="1" applyFill="1" applyBorder="1"/>
    <xf numFmtId="164" fontId="2" fillId="0" borderId="2" xfId="1" applyFont="1" applyFill="1" applyBorder="1"/>
    <xf numFmtId="0" fontId="2" fillId="0" borderId="5" xfId="0" applyFont="1" applyFill="1" applyBorder="1" applyAlignment="1">
      <alignment horizontal="left"/>
    </xf>
    <xf numFmtId="0" fontId="11" fillId="2" borderId="5" xfId="0" applyFont="1" applyFill="1" applyBorder="1" applyAlignment="1">
      <alignment horizontal="center"/>
    </xf>
    <xf numFmtId="44" fontId="2" fillId="0" borderId="0" xfId="0" applyNumberFormat="1" applyFont="1"/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0" xfId="0" applyFont="1" applyFill="1"/>
    <xf numFmtId="44" fontId="26" fillId="28" borderId="0" xfId="1" applyNumberFormat="1" applyFont="1" applyFill="1"/>
    <xf numFmtId="164" fontId="45" fillId="13" borderId="29" xfId="0" applyNumberFormat="1" applyFont="1" applyFill="1" applyBorder="1"/>
    <xf numFmtId="0" fontId="2" fillId="0" borderId="2" xfId="0" applyFont="1" applyBorder="1"/>
    <xf numFmtId="0" fontId="29" fillId="0" borderId="0" xfId="0" applyFont="1"/>
    <xf numFmtId="0" fontId="21" fillId="0" borderId="6" xfId="0" applyFont="1" applyFill="1" applyBorder="1" applyAlignment="1">
      <alignment horizontal="center"/>
    </xf>
    <xf numFmtId="164" fontId="21" fillId="0" borderId="1" xfId="1" applyFont="1" applyFill="1" applyBorder="1" applyAlignment="1">
      <alignment horizontal="center"/>
    </xf>
    <xf numFmtId="44" fontId="0" fillId="16" borderId="53" xfId="1" applyNumberFormat="1" applyFont="1" applyFill="1" applyBorder="1"/>
    <xf numFmtId="44" fontId="0" fillId="0" borderId="0" xfId="0" applyNumberFormat="1" applyFill="1"/>
    <xf numFmtId="164" fontId="0" fillId="0" borderId="0" xfId="1" applyFont="1" applyFill="1"/>
    <xf numFmtId="0" fontId="54" fillId="0" borderId="6" xfId="0" applyFont="1" applyFill="1" applyBorder="1" applyAlignment="1">
      <alignment horizontal="center"/>
    </xf>
    <xf numFmtId="164" fontId="54" fillId="0" borderId="1" xfId="1" applyNumberFormat="1" applyFont="1" applyFill="1" applyBorder="1"/>
    <xf numFmtId="9" fontId="2" fillId="0" borderId="1" xfId="3" applyFont="1" applyBorder="1" applyAlignment="1">
      <alignment horizontal="right"/>
    </xf>
    <xf numFmtId="0" fontId="2" fillId="0" borderId="31" xfId="0" applyFont="1" applyFill="1" applyBorder="1" applyAlignment="1">
      <alignment horizontal="left"/>
    </xf>
    <xf numFmtId="44" fontId="0" fillId="3" borderId="38" xfId="0" applyNumberFormat="1" applyFill="1" applyBorder="1"/>
    <xf numFmtId="44" fontId="0" fillId="5" borderId="38" xfId="0" applyNumberFormat="1" applyFill="1" applyBorder="1"/>
    <xf numFmtId="44" fontId="0" fillId="12" borderId="38" xfId="0" applyNumberFormat="1" applyFill="1" applyBorder="1"/>
    <xf numFmtId="44" fontId="0" fillId="6" borderId="38" xfId="0" applyNumberFormat="1" applyFill="1" applyBorder="1"/>
    <xf numFmtId="3" fontId="21" fillId="0" borderId="1" xfId="0" applyNumberFormat="1" applyFont="1" applyFill="1" applyBorder="1" applyAlignment="1">
      <alignment horizontal="center"/>
    </xf>
    <xf numFmtId="9" fontId="2" fillId="0" borderId="1" xfId="3" applyFont="1" applyBorder="1" applyAlignment="1">
      <alignment horizontal="center"/>
    </xf>
    <xf numFmtId="0" fontId="40" fillId="19" borderId="72" xfId="0" applyFont="1" applyFill="1" applyBorder="1" applyAlignment="1">
      <alignment horizontal="left"/>
    </xf>
    <xf numFmtId="164" fontId="8" fillId="3" borderId="28" xfId="1" applyFont="1" applyFill="1" applyBorder="1" applyAlignment="1">
      <alignment horizontal="center"/>
    </xf>
    <xf numFmtId="0" fontId="0" fillId="3" borderId="17" xfId="0" applyFill="1" applyBorder="1"/>
    <xf numFmtId="164" fontId="31" fillId="9" borderId="5" xfId="1" applyFont="1" applyFill="1" applyBorder="1"/>
    <xf numFmtId="0" fontId="8" fillId="3" borderId="5" xfId="0" applyFont="1" applyFill="1" applyBorder="1" applyAlignment="1">
      <alignment horizontal="center"/>
    </xf>
    <xf numFmtId="164" fontId="8" fillId="3" borderId="5" xfId="1" applyFont="1" applyFill="1" applyBorder="1"/>
    <xf numFmtId="0" fontId="2" fillId="0" borderId="5" xfId="0" applyFont="1" applyFill="1" applyBorder="1" applyAlignment="1">
      <alignment horizontal="center"/>
    </xf>
    <xf numFmtId="164" fontId="0" fillId="0" borderId="56" xfId="1" applyFont="1" applyFill="1" applyBorder="1" applyAlignment="1">
      <alignment horizontal="right"/>
    </xf>
    <xf numFmtId="0" fontId="8" fillId="5" borderId="5" xfId="0" applyFont="1" applyFill="1" applyBorder="1" applyAlignment="1">
      <alignment horizontal="center"/>
    </xf>
    <xf numFmtId="164" fontId="8" fillId="5" borderId="5" xfId="1" applyFont="1" applyFill="1" applyBorder="1"/>
    <xf numFmtId="0" fontId="0" fillId="11" borderId="5" xfId="0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164" fontId="8" fillId="11" borderId="5" xfId="1" applyFont="1" applyFill="1" applyBorder="1"/>
    <xf numFmtId="0" fontId="0" fillId="12" borderId="5" xfId="0" applyFill="1" applyBorder="1" applyAlignment="1">
      <alignment horizontal="center"/>
    </xf>
    <xf numFmtId="164" fontId="8" fillId="12" borderId="5" xfId="1" applyFont="1" applyFill="1" applyBorder="1"/>
    <xf numFmtId="164" fontId="0" fillId="0" borderId="56" xfId="1" applyFont="1" applyFill="1" applyBorder="1"/>
    <xf numFmtId="164" fontId="2" fillId="0" borderId="56" xfId="1" applyFont="1" applyBorder="1" applyAlignment="1">
      <alignment horizontal="center"/>
    </xf>
    <xf numFmtId="164" fontId="0" fillId="6" borderId="5" xfId="1" applyFont="1" applyFill="1" applyBorder="1"/>
    <xf numFmtId="0" fontId="8" fillId="0" borderId="5" xfId="0" applyFont="1" applyFill="1" applyBorder="1"/>
    <xf numFmtId="164" fontId="0" fillId="0" borderId="56" xfId="1" applyFont="1" applyBorder="1"/>
    <xf numFmtId="0" fontId="8" fillId="5" borderId="36" xfId="0" applyFont="1" applyFill="1" applyBorder="1"/>
    <xf numFmtId="0" fontId="8" fillId="5" borderId="37" xfId="0" applyFont="1" applyFill="1" applyBorder="1"/>
    <xf numFmtId="0" fontId="8" fillId="5" borderId="38" xfId="0" applyFont="1" applyFill="1" applyBorder="1"/>
    <xf numFmtId="166" fontId="31" fillId="9" borderId="18" xfId="2" applyNumberFormat="1" applyFont="1" applyFill="1" applyBorder="1"/>
    <xf numFmtId="164" fontId="31" fillId="9" borderId="72" xfId="0" applyNumberFormat="1" applyFont="1" applyFill="1" applyBorder="1"/>
    <xf numFmtId="0" fontId="8" fillId="3" borderId="27" xfId="0" applyFont="1" applyFill="1" applyBorder="1" applyAlignment="1"/>
    <xf numFmtId="0" fontId="8" fillId="3" borderId="18" xfId="0" applyFont="1" applyFill="1" applyBorder="1" applyAlignment="1">
      <alignment horizontal="center"/>
    </xf>
    <xf numFmtId="164" fontId="8" fillId="3" borderId="18" xfId="0" applyNumberFormat="1" applyFont="1" applyFill="1" applyBorder="1"/>
    <xf numFmtId="1" fontId="8" fillId="3" borderId="72" xfId="0" applyNumberFormat="1" applyFont="1" applyFill="1" applyBorder="1" applyAlignment="1"/>
    <xf numFmtId="1" fontId="8" fillId="3" borderId="71" xfId="0" applyNumberFormat="1" applyFont="1" applyFill="1" applyBorder="1" applyAlignment="1"/>
    <xf numFmtId="1" fontId="8" fillId="3" borderId="18" xfId="0" applyNumberFormat="1" applyFont="1" applyFill="1" applyBorder="1" applyAlignment="1">
      <alignment horizontal="center"/>
    </xf>
    <xf numFmtId="164" fontId="8" fillId="3" borderId="19" xfId="0" applyNumberFormat="1" applyFont="1" applyFill="1" applyBorder="1" applyAlignment="1">
      <alignment horizontal="right"/>
    </xf>
    <xf numFmtId="0" fontId="8" fillId="5" borderId="18" xfId="0" applyFont="1" applyFill="1" applyBorder="1" applyAlignment="1"/>
    <xf numFmtId="0" fontId="8" fillId="5" borderId="18" xfId="0" applyFont="1" applyFill="1" applyBorder="1" applyAlignment="1">
      <alignment horizontal="center"/>
    </xf>
    <xf numFmtId="164" fontId="8" fillId="5" borderId="18" xfId="0" applyNumberFormat="1" applyFont="1" applyFill="1" applyBorder="1"/>
    <xf numFmtId="1" fontId="8" fillId="5" borderId="18" xfId="0" applyNumberFormat="1" applyFont="1" applyFill="1" applyBorder="1" applyAlignment="1">
      <alignment horizontal="center"/>
    </xf>
    <xf numFmtId="164" fontId="8" fillId="11" borderId="27" xfId="1" applyFont="1" applyFill="1" applyBorder="1" applyAlignment="1">
      <alignment horizontal="center"/>
    </xf>
    <xf numFmtId="0" fontId="8" fillId="11" borderId="18" xfId="0" applyFont="1" applyFill="1" applyBorder="1" applyAlignment="1"/>
    <xf numFmtId="0" fontId="8" fillId="11" borderId="18" xfId="0" applyFont="1" applyFill="1" applyBorder="1" applyAlignment="1">
      <alignment horizontal="center"/>
    </xf>
    <xf numFmtId="164" fontId="8" fillId="11" borderId="18" xfId="0" applyNumberFormat="1" applyFont="1" applyFill="1" applyBorder="1"/>
    <xf numFmtId="1" fontId="8" fillId="11" borderId="18" xfId="0" applyNumberFormat="1" applyFont="1" applyFill="1" applyBorder="1" applyAlignment="1">
      <alignment horizontal="center"/>
    </xf>
    <xf numFmtId="164" fontId="8" fillId="12" borderId="27" xfId="1" applyFont="1" applyFill="1" applyBorder="1" applyAlignment="1">
      <alignment horizontal="center"/>
    </xf>
    <xf numFmtId="0" fontId="8" fillId="12" borderId="18" xfId="0" applyFont="1" applyFill="1" applyBorder="1" applyAlignment="1"/>
    <xf numFmtId="0" fontId="8" fillId="12" borderId="18" xfId="0" applyFont="1" applyFill="1" applyBorder="1" applyAlignment="1">
      <alignment horizontal="center"/>
    </xf>
    <xf numFmtId="164" fontId="8" fillId="12" borderId="18" xfId="0" applyNumberFormat="1" applyFont="1" applyFill="1" applyBorder="1"/>
    <xf numFmtId="1" fontId="8" fillId="12" borderId="18" xfId="0" applyNumberFormat="1" applyFont="1" applyFill="1" applyBorder="1" applyAlignment="1">
      <alignment horizontal="center"/>
    </xf>
    <xf numFmtId="164" fontId="8" fillId="12" borderId="19" xfId="0" applyNumberFormat="1" applyFont="1" applyFill="1" applyBorder="1"/>
    <xf numFmtId="164" fontId="8" fillId="6" borderId="27" xfId="1" applyFont="1" applyFill="1" applyBorder="1" applyAlignment="1">
      <alignment horizontal="center"/>
    </xf>
    <xf numFmtId="0" fontId="8" fillId="6" borderId="18" xfId="0" applyFont="1" applyFill="1" applyBorder="1" applyAlignment="1"/>
    <xf numFmtId="0" fontId="8" fillId="6" borderId="18" xfId="0" applyFont="1" applyFill="1" applyBorder="1" applyAlignment="1">
      <alignment horizontal="center"/>
    </xf>
    <xf numFmtId="164" fontId="8" fillId="6" borderId="18" xfId="0" applyNumberFormat="1" applyFont="1" applyFill="1" applyBorder="1"/>
    <xf numFmtId="164" fontId="8" fillId="6" borderId="19" xfId="0" applyNumberFormat="1" applyFont="1" applyFill="1" applyBorder="1"/>
    <xf numFmtId="170" fontId="0" fillId="0" borderId="5" xfId="0" applyNumberFormat="1" applyBorder="1" applyAlignment="1">
      <alignment horizontal="right"/>
    </xf>
    <xf numFmtId="0" fontId="0" fillId="0" borderId="1" xfId="0" applyBorder="1" applyAlignment="1">
      <alignment horizontal="center" vertical="center"/>
    </xf>
    <xf numFmtId="164" fontId="21" fillId="0" borderId="3" xfId="1" applyFont="1" applyFill="1" applyBorder="1" applyAlignment="1">
      <alignment horizontal="center"/>
    </xf>
    <xf numFmtId="44" fontId="21" fillId="0" borderId="3" xfId="1" applyNumberFormat="1" applyFont="1" applyFill="1" applyBorder="1"/>
    <xf numFmtId="44" fontId="21" fillId="0" borderId="1" xfId="1" applyNumberFormat="1" applyFont="1" applyFill="1" applyBorder="1"/>
    <xf numFmtId="164" fontId="21" fillId="0" borderId="1" xfId="1" applyFont="1" applyFill="1" applyBorder="1"/>
    <xf numFmtId="0" fontId="41" fillId="16" borderId="43" xfId="0" applyFont="1" applyFill="1" applyBorder="1" applyAlignment="1">
      <alignment horizontal="left"/>
    </xf>
    <xf numFmtId="0" fontId="41" fillId="16" borderId="0" xfId="0" applyFont="1" applyFill="1" applyBorder="1" applyAlignment="1">
      <alignment horizontal="left"/>
    </xf>
    <xf numFmtId="0" fontId="12" fillId="14" borderId="1" xfId="0" applyFont="1" applyFill="1" applyBorder="1" applyAlignment="1">
      <alignment horizontal="center"/>
    </xf>
    <xf numFmtId="0" fontId="12" fillId="28" borderId="1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left"/>
    </xf>
    <xf numFmtId="0" fontId="13" fillId="5" borderId="5" xfId="0" applyFont="1" applyFill="1" applyBorder="1" applyAlignment="1">
      <alignment horizontal="left"/>
    </xf>
    <xf numFmtId="0" fontId="13" fillId="28" borderId="5" xfId="0" applyFont="1" applyFill="1" applyBorder="1" applyAlignment="1">
      <alignment horizontal="left"/>
    </xf>
    <xf numFmtId="0" fontId="13" fillId="4" borderId="5" xfId="0" applyFont="1" applyFill="1" applyBorder="1" applyAlignment="1">
      <alignment horizontal="left"/>
    </xf>
    <xf numFmtId="0" fontId="13" fillId="14" borderId="5" xfId="0" applyFont="1" applyFill="1" applyBorder="1" applyAlignment="1">
      <alignment horizontal="left"/>
    </xf>
    <xf numFmtId="0" fontId="12" fillId="0" borderId="1" xfId="0" applyFont="1" applyFill="1" applyBorder="1" applyAlignment="1" applyProtection="1">
      <alignment horizontal="center"/>
      <protection locked="0"/>
    </xf>
    <xf numFmtId="0" fontId="34" fillId="0" borderId="3" xfId="0" applyFont="1" applyFill="1" applyBorder="1" applyAlignment="1">
      <alignment horizontal="center"/>
    </xf>
    <xf numFmtId="0" fontId="52" fillId="0" borderId="18" xfId="0" applyNumberFormat="1" applyFont="1" applyFill="1" applyBorder="1" applyAlignment="1">
      <alignment horizontal="center"/>
    </xf>
    <xf numFmtId="14" fontId="34" fillId="0" borderId="3" xfId="0" applyNumberFormat="1" applyFont="1" applyFill="1" applyBorder="1" applyAlignment="1">
      <alignment horizontal="center"/>
    </xf>
    <xf numFmtId="0" fontId="34" fillId="0" borderId="3" xfId="0" applyFont="1" applyFill="1" applyBorder="1" applyAlignment="1">
      <alignment horizontal="left"/>
    </xf>
    <xf numFmtId="3" fontId="34" fillId="0" borderId="3" xfId="0" applyNumberFormat="1" applyFont="1" applyFill="1" applyBorder="1" applyAlignment="1">
      <alignment horizontal="center"/>
    </xf>
    <xf numFmtId="164" fontId="34" fillId="0" borderId="3" xfId="1" applyFont="1" applyFill="1" applyBorder="1" applyAlignment="1">
      <alignment horizontal="right"/>
    </xf>
    <xf numFmtId="164" fontId="0" fillId="0" borderId="0" xfId="1" applyFont="1"/>
    <xf numFmtId="172" fontId="0" fillId="0" borderId="0" xfId="3" applyNumberFormat="1" applyFont="1"/>
    <xf numFmtId="0" fontId="0" fillId="0" borderId="0" xfId="0" applyBorder="1" applyAlignment="1">
      <alignment horizontal="left"/>
    </xf>
    <xf numFmtId="9" fontId="56" fillId="0" borderId="1" xfId="3" applyNumberFormat="1" applyFont="1" applyFill="1" applyBorder="1" applyAlignment="1">
      <alignment horizontal="center"/>
    </xf>
    <xf numFmtId="0" fontId="56" fillId="0" borderId="6" xfId="0" applyFont="1" applyFill="1" applyBorder="1" applyAlignment="1">
      <alignment horizontal="center"/>
    </xf>
    <xf numFmtId="164" fontId="56" fillId="0" borderId="1" xfId="1" applyNumberFormat="1" applyFont="1" applyFill="1" applyBorder="1"/>
    <xf numFmtId="0" fontId="2" fillId="0" borderId="5" xfId="0" applyNumberFormat="1" applyFont="1" applyFill="1" applyBorder="1" applyAlignment="1">
      <alignment horizontal="left"/>
    </xf>
    <xf numFmtId="167" fontId="0" fillId="0" borderId="1" xfId="0" applyNumberFormat="1" applyBorder="1" applyAlignment="1">
      <alignment horizontal="center"/>
    </xf>
    <xf numFmtId="167" fontId="8" fillId="5" borderId="1" xfId="0" applyNumberFormat="1" applyFont="1" applyFill="1" applyBorder="1" applyAlignment="1">
      <alignment horizontal="center"/>
    </xf>
    <xf numFmtId="1" fontId="8" fillId="5" borderId="1" xfId="0" applyNumberFormat="1" applyFont="1" applyFill="1" applyBorder="1" applyAlignment="1">
      <alignment horizontal="center"/>
    </xf>
    <xf numFmtId="167" fontId="8" fillId="3" borderId="1" xfId="0" applyNumberFormat="1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7" fontId="8" fillId="3" borderId="18" xfId="0" applyNumberFormat="1" applyFont="1" applyFill="1" applyBorder="1" applyAlignment="1">
      <alignment horizontal="center"/>
    </xf>
    <xf numFmtId="167" fontId="8" fillId="12" borderId="1" xfId="0" applyNumberFormat="1" applyFont="1" applyFill="1" applyBorder="1" applyAlignment="1">
      <alignment horizontal="center"/>
    </xf>
    <xf numFmtId="1" fontId="8" fillId="12" borderId="1" xfId="0" applyNumberFormat="1" applyFont="1" applyFill="1" applyBorder="1" applyAlignment="1">
      <alignment horizontal="center"/>
    </xf>
    <xf numFmtId="167" fontId="8" fillId="11" borderId="1" xfId="0" applyNumberFormat="1" applyFont="1" applyFill="1" applyBorder="1" applyAlignment="1">
      <alignment horizontal="center"/>
    </xf>
    <xf numFmtId="1" fontId="8" fillId="11" borderId="1" xfId="0" applyNumberFormat="1" applyFont="1" applyFill="1" applyBorder="1" applyAlignment="1">
      <alignment horizontal="center"/>
    </xf>
    <xf numFmtId="167" fontId="8" fillId="6" borderId="1" xfId="0" applyNumberFormat="1" applyFont="1" applyFill="1" applyBorder="1" applyAlignment="1">
      <alignment horizontal="center"/>
    </xf>
    <xf numFmtId="167" fontId="8" fillId="6" borderId="5" xfId="0" applyNumberFormat="1" applyFont="1" applyFill="1" applyBorder="1" applyAlignment="1">
      <alignment horizontal="center"/>
    </xf>
    <xf numFmtId="1" fontId="8" fillId="6" borderId="1" xfId="0" applyNumberFormat="1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1" fontId="8" fillId="6" borderId="18" xfId="0" applyNumberFormat="1" applyFont="1" applyFill="1" applyBorder="1" applyAlignment="1">
      <alignment horizontal="center"/>
    </xf>
    <xf numFmtId="9" fontId="57" fillId="0" borderId="1" xfId="3" applyNumberFormat="1" applyFont="1" applyFill="1" applyBorder="1" applyAlignment="1">
      <alignment horizontal="center"/>
    </xf>
    <xf numFmtId="0" fontId="57" fillId="0" borderId="6" xfId="0" applyFont="1" applyFill="1" applyBorder="1" applyAlignment="1">
      <alignment horizontal="center"/>
    </xf>
    <xf numFmtId="164" fontId="57" fillId="0" borderId="1" xfId="1" applyNumberFormat="1" applyFont="1" applyFill="1" applyBorder="1"/>
    <xf numFmtId="168" fontId="0" fillId="0" borderId="0" xfId="0" applyNumberFormat="1"/>
    <xf numFmtId="14" fontId="21" fillId="0" borderId="1" xfId="0" applyNumberFormat="1" applyFont="1" applyFill="1" applyBorder="1" applyAlignment="1">
      <alignment horizontal="center"/>
    </xf>
    <xf numFmtId="0" fontId="14" fillId="27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170" fontId="0" fillId="0" borderId="1" xfId="1" applyNumberFormat="1" applyFont="1" applyFill="1" applyBorder="1" applyAlignment="1">
      <alignment horizontal="right"/>
    </xf>
    <xf numFmtId="44" fontId="29" fillId="0" borderId="1" xfId="1" applyNumberFormat="1" applyFont="1" applyFill="1" applyBorder="1"/>
    <xf numFmtId="0" fontId="12" fillId="27" borderId="5" xfId="0" applyFont="1" applyFill="1" applyBorder="1" applyAlignment="1">
      <alignment horizontal="center" vertical="center" wrapText="1"/>
    </xf>
    <xf numFmtId="44" fontId="12" fillId="3" borderId="1" xfId="0" applyNumberFormat="1" applyFont="1" applyFill="1" applyBorder="1" applyAlignment="1">
      <alignment horizontal="center"/>
    </xf>
    <xf numFmtId="0" fontId="31" fillId="9" borderId="1" xfId="0" applyFont="1" applyFill="1" applyBorder="1" applyAlignment="1">
      <alignment horizontal="left"/>
    </xf>
    <xf numFmtId="0" fontId="58" fillId="0" borderId="0" xfId="0" applyFont="1"/>
    <xf numFmtId="0" fontId="59" fillId="0" borderId="6" xfId="0" applyFont="1" applyFill="1" applyBorder="1" applyAlignment="1">
      <alignment horizontal="center"/>
    </xf>
    <xf numFmtId="164" fontId="59" fillId="0" borderId="1" xfId="1" applyNumberFormat="1" applyFont="1" applyFill="1" applyBorder="1"/>
    <xf numFmtId="167" fontId="0" fillId="0" borderId="1" xfId="0" applyNumberFormat="1" applyFill="1" applyBorder="1" applyAlignment="1">
      <alignment horizontal="center"/>
    </xf>
    <xf numFmtId="164" fontId="2" fillId="0" borderId="60" xfId="1" applyFont="1" applyFill="1" applyBorder="1" applyAlignment="1">
      <alignment horizontal="right" wrapText="1"/>
    </xf>
    <xf numFmtId="0" fontId="60" fillId="0" borderId="18" xfId="0" applyNumberFormat="1" applyFont="1" applyFill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44" fontId="21" fillId="0" borderId="2" xfId="1" applyNumberFormat="1" applyFont="1" applyFill="1" applyBorder="1"/>
    <xf numFmtId="14" fontId="2" fillId="0" borderId="1" xfId="0" applyNumberFormat="1" applyFont="1" applyFill="1" applyBorder="1" applyAlignment="1">
      <alignment horizontal="center"/>
    </xf>
    <xf numFmtId="4" fontId="9" fillId="0" borderId="1" xfId="0" applyNumberFormat="1" applyFont="1" applyFill="1" applyBorder="1" applyAlignment="1">
      <alignment horizontal="center"/>
    </xf>
    <xf numFmtId="0" fontId="0" fillId="12" borderId="0" xfId="0" applyFill="1"/>
    <xf numFmtId="0" fontId="0" fillId="13" borderId="0" xfId="0" applyFill="1"/>
    <xf numFmtId="0" fontId="0" fillId="4" borderId="0" xfId="0" applyFill="1"/>
    <xf numFmtId="0" fontId="55" fillId="0" borderId="6" xfId="0" applyFont="1" applyFill="1" applyBorder="1" applyAlignment="1">
      <alignment horizontal="center"/>
    </xf>
    <xf numFmtId="164" fontId="55" fillId="0" borderId="1" xfId="1" applyNumberFormat="1" applyFont="1" applyFill="1" applyBorder="1"/>
    <xf numFmtId="172" fontId="0" fillId="0" borderId="0" xfId="3" applyNumberFormat="1" applyFont="1" applyFill="1"/>
    <xf numFmtId="2" fontId="2" fillId="0" borderId="1" xfId="0" applyNumberFormat="1" applyFont="1" applyFill="1" applyBorder="1" applyAlignment="1">
      <alignment horizontal="center"/>
    </xf>
    <xf numFmtId="0" fontId="31" fillId="4" borderId="20" xfId="0" applyFont="1" applyFill="1" applyBorder="1" applyAlignment="1">
      <alignment horizontal="left"/>
    </xf>
    <xf numFmtId="0" fontId="31" fillId="4" borderId="26" xfId="0" applyFont="1" applyFill="1" applyBorder="1" applyAlignment="1">
      <alignment horizontal="left"/>
    </xf>
    <xf numFmtId="3" fontId="51" fillId="5" borderId="54" xfId="0" applyNumberFormat="1" applyFont="1" applyFill="1" applyBorder="1" applyAlignment="1">
      <alignment horizontal="center"/>
    </xf>
    <xf numFmtId="164" fontId="51" fillId="5" borderId="48" xfId="1" applyFont="1" applyFill="1" applyBorder="1" applyAlignment="1">
      <alignment horizontal="center"/>
    </xf>
    <xf numFmtId="0" fontId="31" fillId="4" borderId="7" xfId="0" applyFont="1" applyFill="1" applyBorder="1" applyAlignment="1">
      <alignment horizontal="center"/>
    </xf>
    <xf numFmtId="164" fontId="31" fillId="4" borderId="8" xfId="1" applyFont="1" applyFill="1" applyBorder="1" applyAlignment="1">
      <alignment horizontal="center"/>
    </xf>
    <xf numFmtId="0" fontId="14" fillId="15" borderId="1" xfId="0" applyFont="1" applyFill="1" applyBorder="1" applyAlignment="1">
      <alignment horizontal="left"/>
    </xf>
    <xf numFmtId="164" fontId="20" fillId="15" borderId="1" xfId="1" applyNumberFormat="1" applyFont="1" applyFill="1" applyBorder="1"/>
    <xf numFmtId="164" fontId="45" fillId="15" borderId="29" xfId="1" applyNumberFormat="1" applyFont="1" applyFill="1" applyBorder="1"/>
    <xf numFmtId="0" fontId="45" fillId="15" borderId="29" xfId="0" applyNumberFormat="1" applyFont="1" applyFill="1" applyBorder="1" applyAlignment="1">
      <alignment horizontal="center"/>
    </xf>
    <xf numFmtId="164" fontId="45" fillId="15" borderId="29" xfId="0" applyNumberFormat="1" applyFont="1" applyFill="1" applyBorder="1"/>
    <xf numFmtId="0" fontId="23" fillId="16" borderId="52" xfId="0" applyFont="1" applyFill="1" applyBorder="1" applyAlignment="1">
      <alignment horizontal="center"/>
    </xf>
    <xf numFmtId="0" fontId="3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46" fillId="0" borderId="1" xfId="4" applyBorder="1" applyAlignment="1" applyProtection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9" fontId="2" fillId="0" borderId="1" xfId="3" applyFont="1" applyBorder="1" applyAlignment="1">
      <alignment horizontal="left" vertical="center"/>
    </xf>
    <xf numFmtId="9" fontId="2" fillId="0" borderId="1" xfId="3" applyFont="1" applyBorder="1" applyAlignment="1">
      <alignment horizontal="left"/>
    </xf>
    <xf numFmtId="9" fontId="2" fillId="0" borderId="1" xfId="3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left"/>
    </xf>
    <xf numFmtId="0" fontId="12" fillId="27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left"/>
    </xf>
    <xf numFmtId="0" fontId="8" fillId="0" borderId="40" xfId="0" applyFont="1" applyFill="1" applyBorder="1"/>
    <xf numFmtId="0" fontId="8" fillId="0" borderId="40" xfId="0" applyFont="1" applyBorder="1"/>
    <xf numFmtId="0" fontId="0" fillId="16" borderId="0" xfId="0" applyFill="1"/>
    <xf numFmtId="0" fontId="0" fillId="0" borderId="0" xfId="0" applyFill="1" applyAlignment="1">
      <alignment horizontal="center"/>
    </xf>
    <xf numFmtId="0" fontId="61" fillId="0" borderId="18" xfId="0" applyNumberFormat="1" applyFont="1" applyFill="1" applyBorder="1" applyAlignment="1">
      <alignment horizontal="center"/>
    </xf>
    <xf numFmtId="9" fontId="2" fillId="0" borderId="1" xfId="3" applyFont="1" applyFill="1" applyBorder="1" applyAlignment="1">
      <alignment horizontal="right"/>
    </xf>
    <xf numFmtId="9" fontId="2" fillId="0" borderId="1" xfId="3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164" fontId="11" fillId="0" borderId="3" xfId="1" applyFont="1" applyFill="1" applyBorder="1" applyAlignment="1">
      <alignment horizontal="right"/>
    </xf>
    <xf numFmtId="164" fontId="11" fillId="0" borderId="42" xfId="1" applyFont="1" applyFill="1" applyBorder="1" applyAlignment="1">
      <alignment horizontal="center"/>
    </xf>
    <xf numFmtId="0" fontId="11" fillId="0" borderId="12" xfId="0" applyNumberFormat="1" applyFont="1" applyFill="1" applyBorder="1" applyAlignment="1">
      <alignment horizontal="center"/>
    </xf>
    <xf numFmtId="164" fontId="11" fillId="0" borderId="1" xfId="1" applyFont="1" applyFill="1" applyBorder="1" applyAlignment="1">
      <alignment horizontal="right"/>
    </xf>
    <xf numFmtId="164" fontId="11" fillId="0" borderId="13" xfId="1" applyFont="1" applyFill="1" applyBorder="1" applyAlignment="1">
      <alignment horizontal="center"/>
    </xf>
    <xf numFmtId="0" fontId="11" fillId="0" borderId="70" xfId="0" applyNumberFormat="1" applyFont="1" applyFill="1" applyBorder="1" applyAlignment="1">
      <alignment horizontal="center"/>
    </xf>
    <xf numFmtId="173" fontId="11" fillId="0" borderId="2" xfId="0" applyNumberFormat="1" applyFont="1" applyFill="1" applyBorder="1" applyAlignment="1">
      <alignment horizontal="center"/>
    </xf>
    <xf numFmtId="164" fontId="11" fillId="0" borderId="2" xfId="1" applyFont="1" applyFill="1" applyBorder="1" applyAlignment="1">
      <alignment horizontal="right"/>
    </xf>
    <xf numFmtId="164" fontId="11" fillId="0" borderId="73" xfId="1" applyFont="1" applyFill="1" applyBorder="1" applyAlignment="1">
      <alignment horizontal="center"/>
    </xf>
    <xf numFmtId="164" fontId="9" fillId="0" borderId="29" xfId="1" applyFont="1" applyFill="1" applyBorder="1" applyAlignment="1">
      <alignment horizontal="right"/>
    </xf>
    <xf numFmtId="164" fontId="9" fillId="0" borderId="8" xfId="1" applyFont="1" applyFill="1" applyBorder="1" applyAlignment="1">
      <alignment horizontal="right"/>
    </xf>
    <xf numFmtId="4" fontId="12" fillId="0" borderId="7" xfId="0" applyNumberFormat="1" applyFont="1" applyFill="1" applyBorder="1" applyAlignment="1">
      <alignment horizontal="center"/>
    </xf>
    <xf numFmtId="14" fontId="12" fillId="0" borderId="29" xfId="0" applyNumberFormat="1" applyFont="1" applyFill="1" applyBorder="1" applyAlignment="1">
      <alignment horizontal="center"/>
    </xf>
    <xf numFmtId="4" fontId="12" fillId="0" borderId="8" xfId="0" applyNumberFormat="1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11" fillId="0" borderId="3" xfId="1" applyNumberFormat="1" applyFont="1" applyFill="1" applyBorder="1" applyAlignment="1">
      <alignment horizontal="center"/>
    </xf>
    <xf numFmtId="0" fontId="11" fillId="0" borderId="1" xfId="1" applyNumberFormat="1" applyFont="1" applyFill="1" applyBorder="1" applyAlignment="1">
      <alignment horizontal="center"/>
    </xf>
    <xf numFmtId="0" fontId="11" fillId="0" borderId="2" xfId="1" applyNumberFormat="1" applyFont="1" applyFill="1" applyBorder="1" applyAlignment="1">
      <alignment horizontal="center"/>
    </xf>
    <xf numFmtId="0" fontId="9" fillId="0" borderId="29" xfId="1" applyNumberFormat="1" applyFont="1" applyFill="1" applyBorder="1" applyAlignment="1">
      <alignment horizontal="center"/>
    </xf>
    <xf numFmtId="164" fontId="9" fillId="0" borderId="29" xfId="1" applyFont="1" applyFill="1" applyBorder="1" applyAlignment="1">
      <alignment horizontal="center"/>
    </xf>
    <xf numFmtId="44" fontId="11" fillId="0" borderId="1" xfId="1" applyNumberFormat="1" applyFont="1" applyFill="1" applyBorder="1" applyAlignment="1">
      <alignment horizontal="center"/>
    </xf>
    <xf numFmtId="44" fontId="11" fillId="0" borderId="2" xfId="1" applyNumberFormat="1" applyFont="1" applyFill="1" applyBorder="1" applyAlignment="1">
      <alignment horizontal="center"/>
    </xf>
    <xf numFmtId="14" fontId="11" fillId="0" borderId="3" xfId="0" applyNumberFormat="1" applyFont="1" applyFill="1" applyBorder="1" applyAlignment="1">
      <alignment horizontal="center"/>
    </xf>
    <xf numFmtId="2" fontId="2" fillId="0" borderId="1" xfId="2" applyNumberFormat="1" applyFont="1" applyFill="1" applyBorder="1" applyAlignment="1">
      <alignment horizontal="center"/>
    </xf>
    <xf numFmtId="0" fontId="50" fillId="0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31" borderId="64" xfId="0" applyFont="1" applyFill="1" applyBorder="1" applyAlignment="1">
      <alignment horizontal="center" vertical="center"/>
    </xf>
    <xf numFmtId="0" fontId="2" fillId="31" borderId="64" xfId="0" applyFont="1" applyFill="1" applyBorder="1" applyAlignment="1">
      <alignment horizontal="center"/>
    </xf>
    <xf numFmtId="164" fontId="8" fillId="31" borderId="10" xfId="1" applyFont="1" applyFill="1" applyBorder="1" applyAlignment="1">
      <alignment horizontal="center"/>
    </xf>
    <xf numFmtId="164" fontId="8" fillId="31" borderId="27" xfId="1" applyFont="1" applyFill="1" applyBorder="1" applyAlignment="1">
      <alignment horizontal="center"/>
    </xf>
    <xf numFmtId="0" fontId="9" fillId="31" borderId="25" xfId="0" applyFont="1" applyFill="1" applyBorder="1" applyAlignment="1"/>
    <xf numFmtId="0" fontId="8" fillId="31" borderId="25" xfId="0" applyFont="1" applyFill="1" applyBorder="1" applyAlignment="1"/>
    <xf numFmtId="0" fontId="8" fillId="31" borderId="18" xfId="0" applyFont="1" applyFill="1" applyBorder="1" applyAlignment="1"/>
    <xf numFmtId="0" fontId="0" fillId="31" borderId="1" xfId="0" applyFill="1" applyBorder="1" applyAlignment="1">
      <alignment horizontal="center"/>
    </xf>
    <xf numFmtId="0" fontId="8" fillId="31" borderId="18" xfId="0" applyFont="1" applyFill="1" applyBorder="1" applyAlignment="1">
      <alignment horizontal="center"/>
    </xf>
    <xf numFmtId="0" fontId="8" fillId="31" borderId="3" xfId="0" applyFont="1" applyFill="1" applyBorder="1" applyAlignment="1">
      <alignment horizontal="center"/>
    </xf>
    <xf numFmtId="0" fontId="8" fillId="31" borderId="1" xfId="0" applyFont="1" applyFill="1" applyBorder="1" applyAlignment="1">
      <alignment horizontal="center"/>
    </xf>
    <xf numFmtId="164" fontId="0" fillId="31" borderId="1" xfId="1" applyFont="1" applyFill="1" applyBorder="1"/>
    <xf numFmtId="164" fontId="0" fillId="31" borderId="5" xfId="1" applyFont="1" applyFill="1" applyBorder="1"/>
    <xf numFmtId="164" fontId="8" fillId="31" borderId="18" xfId="0" applyNumberFormat="1" applyFont="1" applyFill="1" applyBorder="1"/>
    <xf numFmtId="0" fontId="8" fillId="31" borderId="0" xfId="0" applyFont="1" applyFill="1" applyBorder="1" applyAlignment="1">
      <alignment horizontal="center"/>
    </xf>
    <xf numFmtId="0" fontId="8" fillId="31" borderId="36" xfId="0" applyFont="1" applyFill="1" applyBorder="1"/>
    <xf numFmtId="0" fontId="0" fillId="31" borderId="36" xfId="0" applyFill="1" applyBorder="1"/>
    <xf numFmtId="0" fontId="8" fillId="31" borderId="37" xfId="0" applyFont="1" applyFill="1" applyBorder="1"/>
    <xf numFmtId="0" fontId="0" fillId="31" borderId="37" xfId="0" applyFill="1" applyBorder="1"/>
    <xf numFmtId="167" fontId="0" fillId="31" borderId="37" xfId="0" applyNumberFormat="1" applyFill="1" applyBorder="1"/>
    <xf numFmtId="0" fontId="8" fillId="31" borderId="38" xfId="0" applyFont="1" applyFill="1" applyBorder="1"/>
    <xf numFmtId="44" fontId="0" fillId="31" borderId="38" xfId="0" applyNumberFormat="1" applyFill="1" applyBorder="1"/>
    <xf numFmtId="167" fontId="8" fillId="31" borderId="1" xfId="0" applyNumberFormat="1" applyFont="1" applyFill="1" applyBorder="1" applyAlignment="1">
      <alignment horizontal="center"/>
    </xf>
    <xf numFmtId="167" fontId="8" fillId="31" borderId="5" xfId="0" applyNumberFormat="1" applyFont="1" applyFill="1" applyBorder="1" applyAlignment="1">
      <alignment horizontal="center"/>
    </xf>
    <xf numFmtId="1" fontId="8" fillId="31" borderId="1" xfId="0" applyNumberFormat="1" applyFont="1" applyFill="1" applyBorder="1" applyAlignment="1">
      <alignment horizontal="center"/>
    </xf>
    <xf numFmtId="0" fontId="8" fillId="31" borderId="5" xfId="0" applyFont="1" applyFill="1" applyBorder="1" applyAlignment="1">
      <alignment horizontal="center"/>
    </xf>
    <xf numFmtId="1" fontId="8" fillId="31" borderId="18" xfId="0" applyNumberFormat="1" applyFont="1" applyFill="1" applyBorder="1" applyAlignment="1">
      <alignment horizontal="center"/>
    </xf>
    <xf numFmtId="0" fontId="8" fillId="31" borderId="15" xfId="0" applyFont="1" applyFill="1" applyBorder="1" applyAlignment="1">
      <alignment horizontal="center"/>
    </xf>
    <xf numFmtId="164" fontId="8" fillId="31" borderId="19" xfId="0" applyNumberFormat="1" applyFont="1" applyFill="1" applyBorder="1"/>
    <xf numFmtId="0" fontId="12" fillId="31" borderId="1" xfId="0" applyFont="1" applyFill="1" applyBorder="1" applyAlignment="1">
      <alignment horizontal="center"/>
    </xf>
    <xf numFmtId="17" fontId="12" fillId="31" borderId="2" xfId="0" applyNumberFormat="1" applyFont="1" applyFill="1" applyBorder="1" applyAlignment="1">
      <alignment horizontal="center"/>
    </xf>
    <xf numFmtId="0" fontId="12" fillId="31" borderId="1" xfId="0" applyFont="1" applyFill="1" applyBorder="1"/>
    <xf numFmtId="0" fontId="2" fillId="31" borderId="0" xfId="0" applyFont="1" applyFill="1"/>
    <xf numFmtId="44" fontId="11" fillId="31" borderId="1" xfId="0" applyNumberFormat="1" applyFont="1" applyFill="1" applyBorder="1" applyAlignment="1">
      <alignment horizontal="center"/>
    </xf>
    <xf numFmtId="4" fontId="12" fillId="31" borderId="1" xfId="0" applyNumberFormat="1" applyFont="1" applyFill="1" applyBorder="1" applyAlignment="1">
      <alignment horizontal="center"/>
    </xf>
    <xf numFmtId="0" fontId="11" fillId="31" borderId="0" xfId="0" applyFont="1" applyFill="1"/>
    <xf numFmtId="0" fontId="11" fillId="31" borderId="1" xfId="0" applyFont="1" applyFill="1" applyBorder="1" applyAlignment="1">
      <alignment horizontal="center"/>
    </xf>
    <xf numFmtId="44" fontId="11" fillId="31" borderId="1" xfId="1" applyNumberFormat="1" applyFont="1" applyFill="1" applyBorder="1" applyAlignment="1">
      <alignment horizontal="right"/>
    </xf>
    <xf numFmtId="44" fontId="12" fillId="31" borderId="1" xfId="1" applyNumberFormat="1" applyFont="1" applyFill="1" applyBorder="1" applyAlignment="1">
      <alignment horizontal="right"/>
    </xf>
    <xf numFmtId="0" fontId="12" fillId="31" borderId="1" xfId="0" applyNumberFormat="1" applyFont="1" applyFill="1" applyBorder="1" applyAlignment="1">
      <alignment horizontal="center"/>
    </xf>
    <xf numFmtId="164" fontId="11" fillId="31" borderId="0" xfId="1" applyFont="1" applyFill="1" applyAlignment="1">
      <alignment horizontal="right"/>
    </xf>
    <xf numFmtId="164" fontId="11" fillId="0" borderId="1" xfId="1" applyFont="1" applyFill="1" applyBorder="1" applyAlignment="1">
      <alignment horizontal="center"/>
    </xf>
    <xf numFmtId="17" fontId="34" fillId="0" borderId="1" xfId="0" applyNumberFormat="1" applyFont="1" applyFill="1" applyBorder="1" applyAlignment="1">
      <alignment horizontal="center"/>
    </xf>
    <xf numFmtId="44" fontId="13" fillId="5" borderId="1" xfId="0" applyNumberFormat="1" applyFont="1" applyFill="1" applyBorder="1" applyAlignment="1">
      <alignment horizontal="center"/>
    </xf>
    <xf numFmtId="44" fontId="13" fillId="28" borderId="1" xfId="0" applyNumberFormat="1" applyFont="1" applyFill="1" applyBorder="1" applyAlignment="1">
      <alignment horizontal="center"/>
    </xf>
    <xf numFmtId="44" fontId="12" fillId="28" borderId="1" xfId="0" applyNumberFormat="1" applyFont="1" applyFill="1" applyBorder="1" applyAlignment="1">
      <alignment horizontal="center"/>
    </xf>
    <xf numFmtId="44" fontId="12" fillId="28" borderId="1" xfId="3" applyNumberFormat="1" applyFont="1" applyFill="1" applyBorder="1" applyAlignment="1">
      <alignment horizontal="center"/>
    </xf>
    <xf numFmtId="44" fontId="13" fillId="4" borderId="1" xfId="0" applyNumberFormat="1" applyFont="1" applyFill="1" applyBorder="1" applyAlignment="1">
      <alignment horizontal="center"/>
    </xf>
    <xf numFmtId="44" fontId="13" fillId="7" borderId="1" xfId="0" applyNumberFormat="1" applyFont="1" applyFill="1" applyBorder="1" applyAlignment="1">
      <alignment horizontal="center"/>
    </xf>
    <xf numFmtId="0" fontId="21" fillId="0" borderId="1" xfId="1" applyNumberFormat="1" applyFont="1" applyFill="1" applyBorder="1" applyAlignment="1">
      <alignment horizontal="center"/>
    </xf>
    <xf numFmtId="164" fontId="39" fillId="31" borderId="0" xfId="1" applyFont="1" applyFill="1"/>
    <xf numFmtId="0" fontId="0" fillId="0" borderId="5" xfId="0" applyFill="1" applyBorder="1" applyAlignment="1">
      <alignment horizontal="center"/>
    </xf>
    <xf numFmtId="167" fontId="0" fillId="0" borderId="5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2" fontId="2" fillId="0" borderId="5" xfId="0" applyNumberFormat="1" applyFont="1" applyFill="1" applyBorder="1" applyAlignment="1">
      <alignment horizontal="center"/>
    </xf>
    <xf numFmtId="0" fontId="12" fillId="31" borderId="5" xfId="0" applyFont="1" applyFill="1" applyBorder="1" applyAlignment="1">
      <alignment horizontal="left"/>
    </xf>
    <xf numFmtId="0" fontId="12" fillId="6" borderId="5" xfId="0" applyFont="1" applyFill="1" applyBorder="1" applyAlignment="1">
      <alignment horizontal="left"/>
    </xf>
    <xf numFmtId="0" fontId="8" fillId="32" borderId="39" xfId="0" applyFont="1" applyFill="1" applyBorder="1" applyAlignment="1">
      <alignment horizontal="center" vertical="center"/>
    </xf>
    <xf numFmtId="0" fontId="8" fillId="32" borderId="39" xfId="0" applyFont="1" applyFill="1" applyBorder="1" applyAlignment="1">
      <alignment horizontal="center"/>
    </xf>
    <xf numFmtId="164" fontId="8" fillId="32" borderId="3" xfId="1" applyFont="1" applyFill="1" applyBorder="1" applyAlignment="1">
      <alignment horizontal="center"/>
    </xf>
    <xf numFmtId="164" fontId="8" fillId="32" borderId="28" xfId="1" applyFont="1" applyFill="1" applyBorder="1" applyAlignment="1">
      <alignment horizontal="center"/>
    </xf>
    <xf numFmtId="164" fontId="8" fillId="32" borderId="23" xfId="1" applyFont="1" applyFill="1" applyBorder="1" applyAlignment="1">
      <alignment horizontal="center"/>
    </xf>
    <xf numFmtId="0" fontId="9" fillId="32" borderId="25" xfId="0" applyFont="1" applyFill="1" applyBorder="1" applyAlignment="1"/>
    <xf numFmtId="0" fontId="9" fillId="32" borderId="39" xfId="0" applyFont="1" applyFill="1" applyBorder="1" applyAlignment="1"/>
    <xf numFmtId="0" fontId="8" fillId="32" borderId="39" xfId="0" applyFont="1" applyFill="1" applyBorder="1" applyAlignment="1"/>
    <xf numFmtId="0" fontId="8" fillId="32" borderId="18" xfId="0" applyFont="1" applyFill="1" applyBorder="1" applyAlignment="1"/>
    <xf numFmtId="0" fontId="8" fillId="32" borderId="1" xfId="0" applyFont="1" applyFill="1" applyBorder="1" applyAlignment="1">
      <alignment horizontal="center"/>
    </xf>
    <xf numFmtId="0" fontId="8" fillId="32" borderId="5" xfId="0" applyFont="1" applyFill="1" applyBorder="1" applyAlignment="1">
      <alignment horizontal="center"/>
    </xf>
    <xf numFmtId="0" fontId="8" fillId="32" borderId="18" xfId="0" applyFont="1" applyFill="1" applyBorder="1" applyAlignment="1">
      <alignment horizontal="center"/>
    </xf>
    <xf numFmtId="0" fontId="8" fillId="32" borderId="3" xfId="0" applyFont="1" applyFill="1" applyBorder="1" applyAlignment="1">
      <alignment horizontal="center"/>
    </xf>
    <xf numFmtId="164" fontId="8" fillId="32" borderId="1" xfId="1" applyFont="1" applyFill="1" applyBorder="1"/>
    <xf numFmtId="164" fontId="8" fillId="32" borderId="5" xfId="1" applyFont="1" applyFill="1" applyBorder="1"/>
    <xf numFmtId="164" fontId="8" fillId="32" borderId="18" xfId="0" applyNumberFormat="1" applyFont="1" applyFill="1" applyBorder="1"/>
    <xf numFmtId="0" fontId="8" fillId="32" borderId="0" xfId="0" applyFont="1" applyFill="1" applyAlignment="1">
      <alignment horizontal="center"/>
    </xf>
    <xf numFmtId="0" fontId="8" fillId="32" borderId="2" xfId="0" applyFont="1" applyFill="1" applyBorder="1" applyAlignment="1">
      <alignment horizontal="center"/>
    </xf>
    <xf numFmtId="167" fontId="8" fillId="32" borderId="1" xfId="0" applyNumberFormat="1" applyFont="1" applyFill="1" applyBorder="1" applyAlignment="1">
      <alignment horizontal="center"/>
    </xf>
    <xf numFmtId="1" fontId="8" fillId="32" borderId="1" xfId="0" applyNumberFormat="1" applyFont="1" applyFill="1" applyBorder="1" applyAlignment="1">
      <alignment horizontal="center"/>
    </xf>
    <xf numFmtId="1" fontId="8" fillId="32" borderId="18" xfId="0" applyNumberFormat="1" applyFont="1" applyFill="1" applyBorder="1" applyAlignment="1">
      <alignment horizontal="center"/>
    </xf>
    <xf numFmtId="164" fontId="8" fillId="32" borderId="72" xfId="0" applyNumberFormat="1" applyFont="1" applyFill="1" applyBorder="1" applyAlignment="1">
      <alignment horizontal="right"/>
    </xf>
    <xf numFmtId="0" fontId="8" fillId="32" borderId="36" xfId="0" applyFont="1" applyFill="1" applyBorder="1"/>
    <xf numFmtId="0" fontId="0" fillId="32" borderId="36" xfId="0" applyFill="1" applyBorder="1"/>
    <xf numFmtId="0" fontId="8" fillId="32" borderId="37" xfId="0" applyFont="1" applyFill="1" applyBorder="1"/>
    <xf numFmtId="0" fontId="0" fillId="32" borderId="37" xfId="0" applyFill="1" applyBorder="1"/>
    <xf numFmtId="167" fontId="0" fillId="32" borderId="37" xfId="0" applyNumberFormat="1" applyFill="1" applyBorder="1"/>
    <xf numFmtId="0" fontId="8" fillId="32" borderId="38" xfId="0" applyFont="1" applyFill="1" applyBorder="1"/>
    <xf numFmtId="44" fontId="0" fillId="32" borderId="38" xfId="0" applyNumberFormat="1" applyFill="1" applyBorder="1"/>
    <xf numFmtId="0" fontId="8" fillId="5" borderId="64" xfId="0" applyFont="1" applyFill="1" applyBorder="1" applyAlignment="1">
      <alignment horizontal="center" vertical="center"/>
    </xf>
    <xf numFmtId="0" fontId="8" fillId="5" borderId="64" xfId="0" applyFont="1" applyFill="1" applyBorder="1" applyAlignment="1">
      <alignment horizontal="center"/>
    </xf>
    <xf numFmtId="164" fontId="8" fillId="5" borderId="10" xfId="1" applyFont="1" applyFill="1" applyBorder="1" applyAlignment="1">
      <alignment horizontal="center"/>
    </xf>
    <xf numFmtId="164" fontId="8" fillId="5" borderId="27" xfId="1" applyFont="1" applyFill="1" applyBorder="1" applyAlignment="1">
      <alignment horizontal="center"/>
    </xf>
    <xf numFmtId="0" fontId="8" fillId="5" borderId="25" xfId="0" applyFont="1" applyFill="1" applyBorder="1" applyAlignment="1"/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164" fontId="8" fillId="5" borderId="19" xfId="0" applyNumberFormat="1" applyFont="1" applyFill="1" applyBorder="1" applyAlignment="1">
      <alignment horizontal="right"/>
    </xf>
    <xf numFmtId="0" fontId="2" fillId="11" borderId="64" xfId="0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/>
    </xf>
    <xf numFmtId="164" fontId="8" fillId="11" borderId="19" xfId="0" applyNumberFormat="1" applyFont="1" applyFill="1" applyBorder="1"/>
    <xf numFmtId="0" fontId="0" fillId="11" borderId="38" xfId="0" applyNumberFormat="1" applyFill="1" applyBorder="1"/>
    <xf numFmtId="0" fontId="9" fillId="3" borderId="39" xfId="0" applyFont="1" applyFill="1" applyBorder="1" applyAlignment="1"/>
    <xf numFmtId="0" fontId="0" fillId="3" borderId="56" xfId="0" applyFill="1" applyBorder="1"/>
    <xf numFmtId="0" fontId="0" fillId="3" borderId="75" xfId="0" applyFill="1" applyBorder="1"/>
    <xf numFmtId="164" fontId="8" fillId="3" borderId="15" xfId="1" applyFont="1" applyFill="1" applyBorder="1" applyAlignment="1">
      <alignment horizontal="center"/>
    </xf>
    <xf numFmtId="0" fontId="0" fillId="31" borderId="5" xfId="0" applyFill="1" applyBorder="1" applyAlignment="1">
      <alignment horizontal="center"/>
    </xf>
    <xf numFmtId="165" fontId="12" fillId="25" borderId="1" xfId="0" applyNumberFormat="1" applyFont="1" applyFill="1" applyBorder="1" applyAlignment="1">
      <alignment horizontal="center" wrapText="1"/>
    </xf>
    <xf numFmtId="165" fontId="12" fillId="25" borderId="3" xfId="0" applyNumberFormat="1" applyFont="1" applyFill="1" applyBorder="1" applyAlignment="1">
      <alignment horizontal="center" wrapText="1"/>
    </xf>
    <xf numFmtId="44" fontId="12" fillId="31" borderId="1" xfId="0" applyNumberFormat="1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17" fontId="12" fillId="6" borderId="2" xfId="0" applyNumberFormat="1" applyFont="1" applyFill="1" applyBorder="1" applyAlignment="1">
      <alignment horizontal="center"/>
    </xf>
    <xf numFmtId="0" fontId="12" fillId="6" borderId="1" xfId="0" applyFont="1" applyFill="1" applyBorder="1"/>
    <xf numFmtId="0" fontId="2" fillId="6" borderId="0" xfId="0" applyFont="1" applyFill="1"/>
    <xf numFmtId="0" fontId="12" fillId="6" borderId="1" xfId="0" applyNumberFormat="1" applyFont="1" applyFill="1" applyBorder="1" applyAlignment="1">
      <alignment horizontal="center"/>
    </xf>
    <xf numFmtId="4" fontId="12" fillId="6" borderId="1" xfId="0" applyNumberFormat="1" applyFont="1" applyFill="1" applyBorder="1" applyAlignment="1">
      <alignment horizontal="center"/>
    </xf>
    <xf numFmtId="44" fontId="12" fillId="6" borderId="1" xfId="1" applyNumberFormat="1" applyFont="1" applyFill="1" applyBorder="1" applyAlignment="1">
      <alignment horizontal="right"/>
    </xf>
    <xf numFmtId="0" fontId="11" fillId="6" borderId="0" xfId="0" applyFont="1" applyFill="1"/>
    <xf numFmtId="164" fontId="11" fillId="6" borderId="0" xfId="1" applyFont="1" applyFill="1" applyAlignment="1">
      <alignment horizontal="right"/>
    </xf>
    <xf numFmtId="44" fontId="11" fillId="6" borderId="1" xfId="1" applyNumberFormat="1" applyFont="1" applyFill="1" applyBorder="1" applyAlignment="1">
      <alignment horizontal="right"/>
    </xf>
    <xf numFmtId="44" fontId="11" fillId="6" borderId="1" xfId="0" applyNumberFormat="1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44" fontId="12" fillId="6" borderId="1" xfId="0" applyNumberFormat="1" applyFont="1" applyFill="1" applyBorder="1" applyAlignment="1">
      <alignment horizontal="center"/>
    </xf>
    <xf numFmtId="164" fontId="11" fillId="6" borderId="0" xfId="1" applyFont="1" applyFill="1"/>
    <xf numFmtId="0" fontId="2" fillId="0" borderId="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17" fillId="9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5" xfId="0" applyNumberFormat="1" applyFont="1" applyFill="1" applyBorder="1"/>
    <xf numFmtId="0" fontId="46" fillId="0" borderId="1" xfId="4" applyFill="1" applyBorder="1" applyAlignment="1" applyProtection="1">
      <alignment horizontal="left"/>
    </xf>
    <xf numFmtId="170" fontId="21" fillId="0" borderId="1" xfId="1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3" fontId="21" fillId="0" borderId="1" xfId="6" applyNumberFormat="1" applyFont="1" applyFill="1" applyBorder="1" applyAlignment="1">
      <alignment horizontal="center"/>
    </xf>
    <xf numFmtId="9" fontId="62" fillId="0" borderId="1" xfId="3" applyNumberFormat="1" applyFont="1" applyFill="1" applyBorder="1" applyAlignment="1">
      <alignment horizontal="center"/>
    </xf>
    <xf numFmtId="0" fontId="62" fillId="0" borderId="6" xfId="0" applyFont="1" applyFill="1" applyBorder="1" applyAlignment="1">
      <alignment horizontal="center"/>
    </xf>
    <xf numFmtId="164" fontId="62" fillId="0" borderId="1" xfId="1" applyNumberFormat="1" applyFont="1" applyFill="1" applyBorder="1"/>
    <xf numFmtId="0" fontId="2" fillId="0" borderId="1" xfId="0" applyFont="1" applyFill="1" applyBorder="1" applyAlignment="1">
      <alignment horizontal="left"/>
    </xf>
    <xf numFmtId="9" fontId="63" fillId="0" borderId="1" xfId="3" applyNumberFormat="1" applyFont="1" applyFill="1" applyBorder="1" applyAlignment="1">
      <alignment horizontal="center"/>
    </xf>
    <xf numFmtId="0" fontId="63" fillId="0" borderId="6" xfId="0" applyFont="1" applyFill="1" applyBorder="1" applyAlignment="1">
      <alignment horizontal="center"/>
    </xf>
    <xf numFmtId="164" fontId="63" fillId="0" borderId="1" xfId="1" applyNumberFormat="1" applyFont="1" applyFill="1" applyBorder="1"/>
    <xf numFmtId="0" fontId="2" fillId="0" borderId="2" xfId="0" applyFont="1" applyFill="1" applyBorder="1"/>
    <xf numFmtId="0" fontId="29" fillId="0" borderId="2" xfId="0" applyFont="1" applyFill="1" applyBorder="1"/>
    <xf numFmtId="0" fontId="37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3" fontId="2" fillId="0" borderId="1" xfId="2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64" fontId="29" fillId="0" borderId="1" xfId="1" applyFont="1" applyFill="1" applyBorder="1"/>
    <xf numFmtId="164" fontId="2" fillId="0" borderId="6" xfId="1" applyFont="1" applyFill="1" applyBorder="1"/>
    <xf numFmtId="4" fontId="2" fillId="0" borderId="12" xfId="0" applyNumberFormat="1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9" fontId="0" fillId="0" borderId="1" xfId="9" applyFont="1" applyBorder="1" applyAlignment="1">
      <alignment horizontal="center" vertical="center"/>
    </xf>
    <xf numFmtId="9" fontId="2" fillId="0" borderId="1" xfId="9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37" fillId="0" borderId="1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49" fontId="37" fillId="0" borderId="1" xfId="0" applyNumberFormat="1" applyFont="1" applyFill="1" applyBorder="1" applyAlignment="1">
      <alignment horizontal="center"/>
    </xf>
    <xf numFmtId="0" fontId="37" fillId="0" borderId="28" xfId="0" applyFont="1" applyBorder="1"/>
    <xf numFmtId="164" fontId="21" fillId="0" borderId="35" xfId="1" applyFont="1" applyFill="1" applyBorder="1" applyAlignment="1">
      <alignment horizontal="center"/>
    </xf>
    <xf numFmtId="164" fontId="21" fillId="0" borderId="6" xfId="1" applyFont="1" applyFill="1" applyBorder="1"/>
    <xf numFmtId="0" fontId="23" fillId="16" borderId="59" xfId="0" applyFont="1" applyFill="1" applyBorder="1" applyAlignment="1">
      <alignment horizontal="center"/>
    </xf>
    <xf numFmtId="0" fontId="17" fillId="0" borderId="60" xfId="0" applyFont="1" applyFill="1" applyBorder="1" applyAlignment="1">
      <alignment horizontal="center"/>
    </xf>
    <xf numFmtId="44" fontId="0" fillId="0" borderId="3" xfId="1" applyNumberFormat="1" applyFont="1" applyFill="1" applyBorder="1"/>
    <xf numFmtId="0" fontId="23" fillId="16" borderId="11" xfId="0" applyFont="1" applyFill="1" applyBorder="1" applyAlignment="1">
      <alignment horizontal="center"/>
    </xf>
    <xf numFmtId="0" fontId="32" fillId="16" borderId="45" xfId="0" applyFont="1" applyFill="1" applyBorder="1" applyAlignment="1"/>
    <xf numFmtId="164" fontId="21" fillId="0" borderId="28" xfId="1" applyFont="1" applyFill="1" applyBorder="1"/>
    <xf numFmtId="164" fontId="21" fillId="0" borderId="5" xfId="1" applyFont="1" applyFill="1" applyBorder="1"/>
    <xf numFmtId="44" fontId="0" fillId="16" borderId="32" xfId="1" applyNumberFormat="1" applyFont="1" applyFill="1" applyBorder="1"/>
    <xf numFmtId="0" fontId="0" fillId="16" borderId="40" xfId="0" applyFill="1" applyBorder="1"/>
    <xf numFmtId="164" fontId="29" fillId="0" borderId="5" xfId="1" applyFont="1" applyFill="1" applyBorder="1"/>
    <xf numFmtId="164" fontId="2" fillId="0" borderId="31" xfId="1" applyFont="1" applyFill="1" applyBorder="1"/>
    <xf numFmtId="164" fontId="2" fillId="0" borderId="5" xfId="1" applyFont="1" applyFill="1" applyBorder="1"/>
    <xf numFmtId="44" fontId="0" fillId="16" borderId="54" xfId="1" applyNumberFormat="1" applyFont="1" applyFill="1" applyBorder="1"/>
    <xf numFmtId="44" fontId="19" fillId="16" borderId="23" xfId="0" applyNumberFormat="1" applyFont="1" applyFill="1" applyBorder="1"/>
    <xf numFmtId="44" fontId="19" fillId="20" borderId="17" xfId="0" applyNumberFormat="1" applyFont="1" applyFill="1" applyBorder="1"/>
    <xf numFmtId="44" fontId="19" fillId="16" borderId="17" xfId="0" applyNumberFormat="1" applyFont="1" applyFill="1" applyBorder="1"/>
    <xf numFmtId="44" fontId="19" fillId="20" borderId="51" xfId="0" applyNumberFormat="1" applyFont="1" applyFill="1" applyBorder="1"/>
    <xf numFmtId="44" fontId="19" fillId="20" borderId="27" xfId="0" applyNumberFormat="1" applyFont="1" applyFill="1" applyBorder="1"/>
    <xf numFmtId="17" fontId="23" fillId="16" borderId="51" xfId="0" applyNumberFormat="1" applyFont="1" applyFill="1" applyBorder="1" applyAlignment="1">
      <alignment horizontal="center"/>
    </xf>
    <xf numFmtId="0" fontId="23" fillId="16" borderId="1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31" xfId="1" applyFont="1" applyFill="1" applyBorder="1" applyAlignment="1">
      <alignment horizontal="right"/>
    </xf>
    <xf numFmtId="9" fontId="0" fillId="0" borderId="1" xfId="9" applyFont="1" applyFill="1" applyBorder="1" applyAlignment="1">
      <alignment horizontal="center" vertical="center"/>
    </xf>
    <xf numFmtId="170" fontId="0" fillId="0" borderId="5" xfId="1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0" fontId="64" fillId="27" borderId="2" xfId="0" applyFont="1" applyFill="1" applyBorder="1" applyAlignment="1">
      <alignment horizontal="center" vertical="center" wrapText="1"/>
    </xf>
    <xf numFmtId="0" fontId="21" fillId="0" borderId="18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1" fillId="2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" fontId="37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3" fontId="37" fillId="0" borderId="1" xfId="2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64" fontId="2" fillId="0" borderId="15" xfId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/>
    </xf>
    <xf numFmtId="9" fontId="2" fillId="0" borderId="1" xfId="9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65" fillId="16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8" fillId="0" borderId="0" xfId="0" applyFont="1" applyFill="1" applyBorder="1"/>
    <xf numFmtId="0" fontId="8" fillId="0" borderId="0" xfId="0" applyFont="1" applyBorder="1"/>
    <xf numFmtId="43" fontId="37" fillId="0" borderId="3" xfId="2" applyFont="1" applyFill="1" applyBorder="1" applyAlignment="1">
      <alignment horizontal="center"/>
    </xf>
    <xf numFmtId="164" fontId="21" fillId="0" borderId="2" xfId="1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3" fontId="37" fillId="0" borderId="0" xfId="2" applyFont="1" applyFill="1" applyBorder="1" applyAlignment="1">
      <alignment horizontal="center"/>
    </xf>
    <xf numFmtId="164" fontId="2" fillId="0" borderId="0" xfId="1" applyFont="1" applyFill="1" applyBorder="1" applyAlignment="1">
      <alignment horizontal="center"/>
    </xf>
    <xf numFmtId="0" fontId="2" fillId="26" borderId="7" xfId="0" applyFont="1" applyFill="1" applyBorder="1" applyAlignment="1">
      <alignment horizontal="left"/>
    </xf>
    <xf numFmtId="164" fontId="2" fillId="26" borderId="8" xfId="1" applyFont="1" applyFill="1" applyBorder="1" applyAlignment="1">
      <alignment horizontal="center"/>
    </xf>
    <xf numFmtId="0" fontId="8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9" fillId="26" borderId="45" xfId="0" applyFont="1" applyFill="1" applyBorder="1" applyAlignment="1">
      <alignment horizontal="center"/>
    </xf>
    <xf numFmtId="0" fontId="9" fillId="26" borderId="47" xfId="0" applyFont="1" applyFill="1" applyBorder="1" applyAlignment="1">
      <alignment horizontal="center"/>
    </xf>
    <xf numFmtId="0" fontId="9" fillId="26" borderId="43" xfId="0" applyFont="1" applyFill="1" applyBorder="1" applyAlignment="1">
      <alignment horizontal="center"/>
    </xf>
    <xf numFmtId="0" fontId="9" fillId="26" borderId="44" xfId="0" applyFont="1" applyFill="1" applyBorder="1" applyAlignment="1">
      <alignment horizontal="center"/>
    </xf>
    <xf numFmtId="0" fontId="9" fillId="26" borderId="48" xfId="0" applyFont="1" applyFill="1" applyBorder="1" applyAlignment="1">
      <alignment horizontal="center"/>
    </xf>
    <xf numFmtId="0" fontId="9" fillId="26" borderId="50" xfId="0" applyFont="1" applyFill="1" applyBorder="1" applyAlignment="1">
      <alignment horizontal="center"/>
    </xf>
    <xf numFmtId="0" fontId="8" fillId="0" borderId="57" xfId="0" applyFont="1" applyFill="1" applyBorder="1" applyAlignment="1">
      <alignment horizontal="center"/>
    </xf>
    <xf numFmtId="0" fontId="8" fillId="0" borderId="51" xfId="0" applyFont="1" applyFill="1" applyBorder="1" applyAlignment="1">
      <alignment horizontal="center"/>
    </xf>
    <xf numFmtId="0" fontId="8" fillId="0" borderId="57" xfId="0" applyFont="1" applyFill="1" applyBorder="1" applyAlignment="1">
      <alignment horizontal="center" wrapText="1"/>
    </xf>
    <xf numFmtId="0" fontId="8" fillId="0" borderId="51" xfId="0" applyFont="1" applyFill="1" applyBorder="1" applyAlignment="1">
      <alignment horizontal="center" wrapText="1"/>
    </xf>
    <xf numFmtId="17" fontId="8" fillId="0" borderId="57" xfId="0" applyNumberFormat="1" applyFont="1" applyFill="1" applyBorder="1" applyAlignment="1">
      <alignment horizontal="center"/>
    </xf>
    <xf numFmtId="17" fontId="8" fillId="0" borderId="51" xfId="0" applyNumberFormat="1" applyFont="1" applyFill="1" applyBorder="1" applyAlignment="1">
      <alignment horizontal="center"/>
    </xf>
    <xf numFmtId="165" fontId="8" fillId="0" borderId="57" xfId="0" applyNumberFormat="1" applyFont="1" applyFill="1" applyBorder="1" applyAlignment="1">
      <alignment horizontal="center" wrapText="1"/>
    </xf>
    <xf numFmtId="165" fontId="8" fillId="0" borderId="51" xfId="0" applyNumberFormat="1" applyFont="1" applyFill="1" applyBorder="1" applyAlignment="1">
      <alignment horizontal="center" wrapText="1"/>
    </xf>
    <xf numFmtId="165" fontId="8" fillId="0" borderId="57" xfId="0" applyNumberFormat="1" applyFont="1" applyFill="1" applyBorder="1" applyAlignment="1">
      <alignment horizontal="center"/>
    </xf>
    <xf numFmtId="165" fontId="8" fillId="0" borderId="51" xfId="0" applyNumberFormat="1" applyFont="1" applyFill="1" applyBorder="1" applyAlignment="1">
      <alignment horizontal="center"/>
    </xf>
    <xf numFmtId="0" fontId="12" fillId="6" borderId="5" xfId="0" applyFont="1" applyFill="1" applyBorder="1" applyAlignment="1">
      <alignment horizontal="left"/>
    </xf>
    <xf numFmtId="0" fontId="12" fillId="6" borderId="6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center" wrapText="1"/>
    </xf>
    <xf numFmtId="0" fontId="11" fillId="6" borderId="5" xfId="0" applyFont="1" applyFill="1" applyBorder="1" applyAlignment="1">
      <alignment horizontal="left"/>
    </xf>
    <xf numFmtId="0" fontId="11" fillId="6" borderId="6" xfId="0" applyFont="1" applyFill="1" applyBorder="1" applyAlignment="1">
      <alignment horizontal="left"/>
    </xf>
    <xf numFmtId="0" fontId="12" fillId="6" borderId="2" xfId="0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wrapText="1"/>
    </xf>
    <xf numFmtId="0" fontId="12" fillId="6" borderId="3" xfId="0" applyFont="1" applyFill="1" applyBorder="1" applyAlignment="1">
      <alignment horizontal="center" wrapText="1"/>
    </xf>
    <xf numFmtId="165" fontId="12" fillId="6" borderId="2" xfId="0" applyNumberFormat="1" applyFont="1" applyFill="1" applyBorder="1" applyAlignment="1">
      <alignment horizontal="center" wrapText="1"/>
    </xf>
    <xf numFmtId="165" fontId="12" fillId="6" borderId="3" xfId="0" applyNumberFormat="1" applyFont="1" applyFill="1" applyBorder="1" applyAlignment="1">
      <alignment horizontal="center" wrapText="1"/>
    </xf>
    <xf numFmtId="165" fontId="12" fillId="25" borderId="1" xfId="0" applyNumberFormat="1" applyFont="1" applyFill="1" applyBorder="1" applyAlignment="1">
      <alignment horizontal="center" wrapText="1"/>
    </xf>
    <xf numFmtId="0" fontId="11" fillId="31" borderId="5" xfId="0" applyFont="1" applyFill="1" applyBorder="1" applyAlignment="1">
      <alignment horizontal="left"/>
    </xf>
    <xf numFmtId="0" fontId="11" fillId="31" borderId="6" xfId="0" applyFont="1" applyFill="1" applyBorder="1" applyAlignment="1">
      <alignment horizontal="left"/>
    </xf>
    <xf numFmtId="0" fontId="12" fillId="31" borderId="1" xfId="0" applyFont="1" applyFill="1" applyBorder="1" applyAlignment="1">
      <alignment horizontal="center" wrapText="1"/>
    </xf>
    <xf numFmtId="0" fontId="12" fillId="31" borderId="5" xfId="0" applyFont="1" applyFill="1" applyBorder="1" applyAlignment="1">
      <alignment horizontal="left"/>
    </xf>
    <xf numFmtId="0" fontId="12" fillId="31" borderId="6" xfId="0" applyFont="1" applyFill="1" applyBorder="1" applyAlignment="1">
      <alignment horizontal="left"/>
    </xf>
    <xf numFmtId="0" fontId="12" fillId="31" borderId="2" xfId="0" applyFont="1" applyFill="1" applyBorder="1" applyAlignment="1">
      <alignment horizontal="center" vertical="center" wrapText="1"/>
    </xf>
    <xf numFmtId="0" fontId="12" fillId="31" borderId="3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wrapText="1"/>
    </xf>
    <xf numFmtId="0" fontId="12" fillId="31" borderId="3" xfId="0" applyFont="1" applyFill="1" applyBorder="1" applyAlignment="1">
      <alignment horizontal="center" wrapText="1"/>
    </xf>
    <xf numFmtId="165" fontId="12" fillId="31" borderId="2" xfId="0" applyNumberFormat="1" applyFont="1" applyFill="1" applyBorder="1" applyAlignment="1">
      <alignment horizontal="center" wrapText="1"/>
    </xf>
    <xf numFmtId="165" fontId="12" fillId="31" borderId="3" xfId="0" applyNumberFormat="1" applyFont="1" applyFill="1" applyBorder="1" applyAlignment="1">
      <alignment horizontal="center" wrapText="1"/>
    </xf>
    <xf numFmtId="0" fontId="11" fillId="28" borderId="5" xfId="0" applyFont="1" applyFill="1" applyBorder="1" applyAlignment="1">
      <alignment horizontal="left"/>
    </xf>
    <xf numFmtId="0" fontId="11" fillId="28" borderId="6" xfId="0" applyFont="1" applyFill="1" applyBorder="1" applyAlignment="1">
      <alignment horizontal="left"/>
    </xf>
    <xf numFmtId="0" fontId="12" fillId="28" borderId="5" xfId="0" applyFont="1" applyFill="1" applyBorder="1" applyAlignment="1">
      <alignment horizontal="left"/>
    </xf>
    <xf numFmtId="0" fontId="12" fillId="28" borderId="6" xfId="0" applyFont="1" applyFill="1" applyBorder="1" applyAlignment="1">
      <alignment horizontal="left"/>
    </xf>
    <xf numFmtId="0" fontId="13" fillId="28" borderId="2" xfId="0" applyFont="1" applyFill="1" applyBorder="1" applyAlignment="1">
      <alignment horizontal="center" vertical="center" wrapText="1"/>
    </xf>
    <xf numFmtId="0" fontId="13" fillId="28" borderId="3" xfId="0" applyFont="1" applyFill="1" applyBorder="1" applyAlignment="1">
      <alignment horizontal="center" vertical="center" wrapText="1"/>
    </xf>
    <xf numFmtId="0" fontId="12" fillId="28" borderId="1" xfId="0" applyFont="1" applyFill="1" applyBorder="1" applyAlignment="1">
      <alignment horizontal="center" wrapText="1"/>
    </xf>
    <xf numFmtId="0" fontId="12" fillId="28" borderId="2" xfId="0" applyFont="1" applyFill="1" applyBorder="1" applyAlignment="1">
      <alignment horizontal="center" wrapText="1"/>
    </xf>
    <xf numFmtId="0" fontId="12" fillId="28" borderId="3" xfId="0" applyFont="1" applyFill="1" applyBorder="1" applyAlignment="1">
      <alignment horizontal="center" wrapText="1"/>
    </xf>
    <xf numFmtId="165" fontId="13" fillId="25" borderId="1" xfId="0" applyNumberFormat="1" applyFont="1" applyFill="1" applyBorder="1" applyAlignment="1">
      <alignment horizontal="center" wrapText="1"/>
    </xf>
    <xf numFmtId="165" fontId="13" fillId="28" borderId="2" xfId="0" applyNumberFormat="1" applyFont="1" applyFill="1" applyBorder="1" applyAlignment="1">
      <alignment horizontal="center" vertical="center" wrapText="1"/>
    </xf>
    <xf numFmtId="165" fontId="13" fillId="28" borderId="3" xfId="0" applyNumberFormat="1" applyFont="1" applyFill="1" applyBorder="1" applyAlignment="1">
      <alignment horizontal="center" vertical="center" wrapText="1"/>
    </xf>
    <xf numFmtId="0" fontId="13" fillId="28" borderId="2" xfId="0" applyFont="1" applyFill="1" applyBorder="1" applyAlignment="1">
      <alignment horizontal="left" wrapText="1"/>
    </xf>
    <xf numFmtId="0" fontId="13" fillId="28" borderId="3" xfId="0" applyFont="1" applyFill="1" applyBorder="1" applyAlignment="1">
      <alignment horizontal="left" wrapText="1"/>
    </xf>
    <xf numFmtId="165" fontId="13" fillId="28" borderId="2" xfId="0" applyNumberFormat="1" applyFont="1" applyFill="1" applyBorder="1" applyAlignment="1">
      <alignment horizontal="center" wrapText="1"/>
    </xf>
    <xf numFmtId="165" fontId="13" fillId="28" borderId="3" xfId="0" applyNumberFormat="1" applyFont="1" applyFill="1" applyBorder="1" applyAlignment="1">
      <alignment horizontal="center" wrapText="1"/>
    </xf>
    <xf numFmtId="0" fontId="12" fillId="4" borderId="5" xfId="0" applyFont="1" applyFill="1" applyBorder="1" applyAlignment="1">
      <alignment horizontal="left"/>
    </xf>
    <xf numFmtId="0" fontId="12" fillId="4" borderId="6" xfId="0" applyFont="1" applyFill="1" applyBorder="1" applyAlignment="1">
      <alignment horizontal="left"/>
    </xf>
    <xf numFmtId="0" fontId="11" fillId="4" borderId="5" xfId="0" applyFont="1" applyFill="1" applyBorder="1" applyAlignment="1">
      <alignment horizontal="left"/>
    </xf>
    <xf numFmtId="0" fontId="11" fillId="4" borderId="6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165" fontId="13" fillId="4" borderId="2" xfId="0" applyNumberFormat="1" applyFont="1" applyFill="1" applyBorder="1" applyAlignment="1">
      <alignment horizontal="center" vertical="center" wrapText="1"/>
    </xf>
    <xf numFmtId="165" fontId="13" fillId="4" borderId="3" xfId="0" applyNumberFormat="1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wrapText="1"/>
    </xf>
    <xf numFmtId="0" fontId="13" fillId="4" borderId="3" xfId="0" applyFont="1" applyFill="1" applyBorder="1" applyAlignment="1">
      <alignment horizontal="center" wrapText="1"/>
    </xf>
    <xf numFmtId="165" fontId="13" fillId="4" borderId="2" xfId="0" applyNumberFormat="1" applyFont="1" applyFill="1" applyBorder="1" applyAlignment="1">
      <alignment horizontal="center" wrapText="1"/>
    </xf>
    <xf numFmtId="165" fontId="13" fillId="4" borderId="3" xfId="0" applyNumberFormat="1" applyFont="1" applyFill="1" applyBorder="1" applyAlignment="1">
      <alignment horizontal="center" wrapText="1"/>
    </xf>
    <xf numFmtId="0" fontId="11" fillId="5" borderId="5" xfId="0" applyFont="1" applyFill="1" applyBorder="1" applyAlignment="1">
      <alignment horizontal="left"/>
    </xf>
    <xf numFmtId="0" fontId="11" fillId="5" borderId="6" xfId="0" applyFont="1" applyFill="1" applyBorder="1" applyAlignment="1">
      <alignment horizontal="left"/>
    </xf>
    <xf numFmtId="0" fontId="13" fillId="5" borderId="2" xfId="0" applyFont="1" applyFill="1" applyBorder="1" applyAlignment="1">
      <alignment horizontal="center" wrapText="1"/>
    </xf>
    <xf numFmtId="0" fontId="13" fillId="5" borderId="3" xfId="0" applyFont="1" applyFill="1" applyBorder="1" applyAlignment="1">
      <alignment horizontal="center" wrapText="1"/>
    </xf>
    <xf numFmtId="0" fontId="12" fillId="5" borderId="5" xfId="0" applyFont="1" applyFill="1" applyBorder="1" applyAlignment="1">
      <alignment horizontal="left"/>
    </xf>
    <xf numFmtId="0" fontId="12" fillId="5" borderId="6" xfId="0" applyFont="1" applyFill="1" applyBorder="1" applyAlignment="1">
      <alignment horizontal="left"/>
    </xf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165" fontId="13" fillId="5" borderId="2" xfId="0" applyNumberFormat="1" applyFont="1" applyFill="1" applyBorder="1" applyAlignment="1">
      <alignment horizontal="center" wrapText="1"/>
    </xf>
    <xf numFmtId="165" fontId="13" fillId="5" borderId="3" xfId="0" applyNumberFormat="1" applyFont="1" applyFill="1" applyBorder="1" applyAlignment="1">
      <alignment horizontal="center" wrapText="1"/>
    </xf>
    <xf numFmtId="165" fontId="13" fillId="5" borderId="2" xfId="0" applyNumberFormat="1" applyFont="1" applyFill="1" applyBorder="1" applyAlignment="1">
      <alignment horizontal="center" vertical="center" wrapText="1"/>
    </xf>
    <xf numFmtId="165" fontId="13" fillId="5" borderId="3" xfId="0" applyNumberFormat="1" applyFont="1" applyFill="1" applyBorder="1" applyAlignment="1">
      <alignment horizontal="center" vertical="center" wrapText="1"/>
    </xf>
    <xf numFmtId="0" fontId="11" fillId="14" borderId="5" xfId="0" applyFont="1" applyFill="1" applyBorder="1" applyAlignment="1">
      <alignment horizontal="left"/>
    </xf>
    <xf numFmtId="0" fontId="11" fillId="14" borderId="6" xfId="0" applyFont="1" applyFill="1" applyBorder="1" applyAlignment="1">
      <alignment horizontal="left"/>
    </xf>
    <xf numFmtId="0" fontId="12" fillId="14" borderId="5" xfId="0" applyFont="1" applyFill="1" applyBorder="1" applyAlignment="1">
      <alignment horizontal="left"/>
    </xf>
    <xf numFmtId="0" fontId="12" fillId="14" borderId="6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wrapText="1"/>
    </xf>
    <xf numFmtId="0" fontId="13" fillId="7" borderId="3" xfId="0" applyFont="1" applyFill="1" applyBorder="1" applyAlignment="1">
      <alignment horizontal="center" wrapText="1"/>
    </xf>
    <xf numFmtId="165" fontId="13" fillId="7" borderId="2" xfId="0" applyNumberFormat="1" applyFont="1" applyFill="1" applyBorder="1" applyAlignment="1">
      <alignment horizontal="center" wrapText="1"/>
    </xf>
    <xf numFmtId="165" fontId="13" fillId="7" borderId="3" xfId="0" applyNumberFormat="1" applyFont="1" applyFill="1" applyBorder="1" applyAlignment="1">
      <alignment horizontal="center" wrapText="1"/>
    </xf>
    <xf numFmtId="165" fontId="13" fillId="7" borderId="2" xfId="0" applyNumberFormat="1" applyFont="1" applyFill="1" applyBorder="1" applyAlignment="1">
      <alignment horizontal="center" vertical="center" wrapText="1"/>
    </xf>
    <xf numFmtId="165" fontId="13" fillId="7" borderId="3" xfId="0" applyNumberFormat="1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/>
    </xf>
    <xf numFmtId="0" fontId="11" fillId="3" borderId="6" xfId="0" applyFont="1" applyFill="1" applyBorder="1" applyAlignment="1">
      <alignment horizontal="left"/>
    </xf>
    <xf numFmtId="0" fontId="12" fillId="3" borderId="5" xfId="0" applyFont="1" applyFill="1" applyBorder="1" applyAlignment="1">
      <alignment horizontal="left"/>
    </xf>
    <xf numFmtId="0" fontId="12" fillId="3" borderId="6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center" wrapText="1"/>
    </xf>
    <xf numFmtId="0" fontId="13" fillId="3" borderId="3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165" fontId="13" fillId="25" borderId="5" xfId="0" applyNumberFormat="1" applyFont="1" applyFill="1" applyBorder="1" applyAlignment="1">
      <alignment horizontal="center" wrapText="1"/>
    </xf>
    <xf numFmtId="165" fontId="13" fillId="25" borderId="6" xfId="0" applyNumberFormat="1" applyFont="1" applyFill="1" applyBorder="1" applyAlignment="1">
      <alignment horizontal="center" wrapText="1"/>
    </xf>
    <xf numFmtId="165" fontId="13" fillId="3" borderId="2" xfId="0" applyNumberFormat="1" applyFont="1" applyFill="1" applyBorder="1" applyAlignment="1">
      <alignment horizontal="center" wrapText="1"/>
    </xf>
    <xf numFmtId="165" fontId="13" fillId="3" borderId="3" xfId="0" applyNumberFormat="1" applyFont="1" applyFill="1" applyBorder="1" applyAlignment="1">
      <alignment horizontal="center" wrapText="1"/>
    </xf>
    <xf numFmtId="165" fontId="13" fillId="3" borderId="2" xfId="0" applyNumberFormat="1" applyFont="1" applyFill="1" applyBorder="1" applyAlignment="1">
      <alignment horizontal="center" vertical="center" wrapText="1"/>
    </xf>
    <xf numFmtId="165" fontId="13" fillId="3" borderId="3" xfId="0" applyNumberFormat="1" applyFont="1" applyFill="1" applyBorder="1" applyAlignment="1">
      <alignment horizontal="center" vertical="center" wrapText="1"/>
    </xf>
    <xf numFmtId="164" fontId="31" fillId="18" borderId="46" xfId="1" applyFont="1" applyFill="1" applyBorder="1" applyAlignment="1">
      <alignment horizontal="center" vertical="center"/>
    </xf>
    <xf numFmtId="164" fontId="31" fillId="18" borderId="47" xfId="1" applyFont="1" applyFill="1" applyBorder="1" applyAlignment="1">
      <alignment horizontal="center" vertical="center"/>
    </xf>
    <xf numFmtId="164" fontId="31" fillId="18" borderId="0" xfId="1" applyFont="1" applyFill="1" applyBorder="1" applyAlignment="1">
      <alignment horizontal="center" vertical="center"/>
    </xf>
    <xf numFmtId="164" fontId="31" fillId="18" borderId="44" xfId="1" applyFont="1" applyFill="1" applyBorder="1" applyAlignment="1">
      <alignment horizontal="center" vertical="center"/>
    </xf>
    <xf numFmtId="164" fontId="31" fillId="18" borderId="48" xfId="1" applyFont="1" applyFill="1" applyBorder="1" applyAlignment="1">
      <alignment horizontal="center" vertical="center"/>
    </xf>
    <xf numFmtId="164" fontId="31" fillId="18" borderId="49" xfId="1" applyFont="1" applyFill="1" applyBorder="1" applyAlignment="1">
      <alignment horizontal="center" vertical="center"/>
    </xf>
    <xf numFmtId="164" fontId="31" fillId="18" borderId="50" xfId="1" applyFont="1" applyFill="1" applyBorder="1" applyAlignment="1">
      <alignment horizontal="center" vertical="center"/>
    </xf>
    <xf numFmtId="164" fontId="42" fillId="18" borderId="57" xfId="1" applyFont="1" applyFill="1" applyBorder="1" applyAlignment="1">
      <alignment horizontal="center" vertical="center"/>
    </xf>
    <xf numFmtId="164" fontId="42" fillId="18" borderId="71" xfId="1" applyFont="1" applyFill="1" applyBorder="1" applyAlignment="1">
      <alignment horizontal="center" vertical="center"/>
    </xf>
    <xf numFmtId="164" fontId="42" fillId="18" borderId="51" xfId="1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19" fillId="9" borderId="33" xfId="0" applyFont="1" applyFill="1" applyBorder="1" applyAlignment="1">
      <alignment horizontal="left"/>
    </xf>
    <xf numFmtId="0" fontId="19" fillId="9" borderId="0" xfId="0" applyFont="1" applyFill="1" applyAlignment="1">
      <alignment horizontal="left"/>
    </xf>
    <xf numFmtId="0" fontId="19" fillId="9" borderId="57" xfId="0" applyFont="1" applyFill="1" applyBorder="1" applyAlignment="1">
      <alignment horizontal="center" vertical="center"/>
    </xf>
    <xf numFmtId="0" fontId="19" fillId="9" borderId="71" xfId="0" applyFont="1" applyFill="1" applyBorder="1" applyAlignment="1">
      <alignment horizontal="center" vertical="center"/>
    </xf>
    <xf numFmtId="0" fontId="30" fillId="9" borderId="67" xfId="0" applyFont="1" applyFill="1" applyBorder="1" applyAlignment="1">
      <alignment horizontal="center" vertical="center"/>
    </xf>
    <xf numFmtId="0" fontId="30" fillId="9" borderId="34" xfId="0" applyFont="1" applyFill="1" applyBorder="1" applyAlignment="1">
      <alignment horizontal="center" vertical="center"/>
    </xf>
    <xf numFmtId="0" fontId="30" fillId="9" borderId="39" xfId="0" applyFont="1" applyFill="1" applyBorder="1" applyAlignment="1">
      <alignment horizontal="center" vertical="center"/>
    </xf>
    <xf numFmtId="0" fontId="30" fillId="9" borderId="35" xfId="0" applyFont="1" applyFill="1" applyBorder="1" applyAlignment="1">
      <alignment horizontal="center" vertical="center"/>
    </xf>
    <xf numFmtId="0" fontId="23" fillId="9" borderId="25" xfId="0" applyFont="1" applyFill="1" applyBorder="1" applyAlignment="1">
      <alignment horizontal="center"/>
    </xf>
    <xf numFmtId="0" fontId="23" fillId="9" borderId="6" xfId="0" applyFont="1" applyFill="1" applyBorder="1" applyAlignment="1">
      <alignment horizontal="center"/>
    </xf>
    <xf numFmtId="0" fontId="23" fillId="4" borderId="2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 wrapText="1"/>
    </xf>
    <xf numFmtId="0" fontId="8" fillId="32" borderId="34" xfId="0" applyFont="1" applyFill="1" applyBorder="1" applyAlignment="1">
      <alignment horizontal="center" vertical="center"/>
    </xf>
    <xf numFmtId="0" fontId="8" fillId="32" borderId="62" xfId="0" applyFont="1" applyFill="1" applyBorder="1" applyAlignment="1">
      <alignment horizontal="center" vertical="center"/>
    </xf>
    <xf numFmtId="0" fontId="8" fillId="5" borderId="34" xfId="0" applyFont="1" applyFill="1" applyBorder="1" applyAlignment="1">
      <alignment horizontal="center" vertical="center"/>
    </xf>
    <xf numFmtId="0" fontId="8" fillId="5" borderId="62" xfId="0" applyFont="1" applyFill="1" applyBorder="1" applyAlignment="1">
      <alignment horizontal="center" vertical="center"/>
    </xf>
    <xf numFmtId="0" fontId="8" fillId="5" borderId="35" xfId="0" applyFont="1" applyFill="1" applyBorder="1" applyAlignment="1">
      <alignment horizontal="center" vertical="center"/>
    </xf>
    <xf numFmtId="1" fontId="8" fillId="5" borderId="72" xfId="0" applyNumberFormat="1" applyFont="1" applyFill="1" applyBorder="1" applyAlignment="1">
      <alignment horizontal="center"/>
    </xf>
    <xf numFmtId="1" fontId="8" fillId="5" borderId="71" xfId="0" applyNumberFormat="1" applyFont="1" applyFill="1" applyBorder="1" applyAlignment="1">
      <alignment horizontal="center"/>
    </xf>
    <xf numFmtId="1" fontId="8" fillId="5" borderId="23" xfId="0" applyNumberFormat="1" applyFont="1" applyFill="1" applyBorder="1" applyAlignment="1">
      <alignment horizontal="center"/>
    </xf>
    <xf numFmtId="17" fontId="20" fillId="0" borderId="39" xfId="0" applyNumberFormat="1" applyFont="1" applyFill="1" applyBorder="1" applyAlignment="1">
      <alignment horizontal="center"/>
    </xf>
    <xf numFmtId="17" fontId="20" fillId="0" borderId="35" xfId="0" applyNumberFormat="1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3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39" xfId="0" applyFont="1" applyFill="1" applyBorder="1" applyAlignment="1">
      <alignment horizontal="left"/>
    </xf>
    <xf numFmtId="0" fontId="9" fillId="32" borderId="25" xfId="0" applyFont="1" applyFill="1" applyBorder="1" applyAlignment="1">
      <alignment horizontal="left"/>
    </xf>
    <xf numFmtId="0" fontId="9" fillId="32" borderId="39" xfId="0" applyFont="1" applyFill="1" applyBorder="1" applyAlignment="1">
      <alignment horizontal="left"/>
    </xf>
    <xf numFmtId="1" fontId="8" fillId="32" borderId="72" xfId="0" applyNumberFormat="1" applyFont="1" applyFill="1" applyBorder="1" applyAlignment="1">
      <alignment horizontal="center"/>
    </xf>
    <xf numFmtId="1" fontId="8" fillId="32" borderId="71" xfId="0" applyNumberFormat="1" applyFont="1" applyFill="1" applyBorder="1" applyAlignment="1">
      <alignment horizontal="center"/>
    </xf>
    <xf numFmtId="1" fontId="8" fillId="32" borderId="23" xfId="0" applyNumberFormat="1" applyFont="1" applyFill="1" applyBorder="1" applyAlignment="1">
      <alignment horizontal="center"/>
    </xf>
    <xf numFmtId="0" fontId="8" fillId="32" borderId="35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69" xfId="0" applyFont="1" applyFill="1" applyBorder="1" applyAlignment="1">
      <alignment horizontal="center" vertical="center"/>
    </xf>
    <xf numFmtId="0" fontId="9" fillId="32" borderId="6" xfId="0" applyFont="1" applyFill="1" applyBorder="1" applyAlignment="1">
      <alignment horizontal="center"/>
    </xf>
    <xf numFmtId="0" fontId="9" fillId="32" borderId="1" xfId="0" applyFont="1" applyFill="1" applyBorder="1" applyAlignment="1">
      <alignment horizontal="center"/>
    </xf>
    <xf numFmtId="0" fontId="9" fillId="32" borderId="34" xfId="0" applyFont="1" applyFill="1" applyBorder="1" applyAlignment="1">
      <alignment horizontal="center" vertical="center"/>
    </xf>
    <xf numFmtId="0" fontId="9" fillId="32" borderId="35" xfId="0" applyFont="1" applyFill="1" applyBorder="1" applyAlignment="1">
      <alignment horizontal="center" vertical="center"/>
    </xf>
    <xf numFmtId="0" fontId="8" fillId="5" borderId="69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left"/>
    </xf>
    <xf numFmtId="0" fontId="9" fillId="12" borderId="25" xfId="0" applyFont="1" applyFill="1" applyBorder="1" applyAlignment="1">
      <alignment horizontal="left"/>
    </xf>
    <xf numFmtId="0" fontId="8" fillId="12" borderId="34" xfId="0" applyFont="1" applyFill="1" applyBorder="1" applyAlignment="1">
      <alignment horizontal="center" vertical="center"/>
    </xf>
    <xf numFmtId="0" fontId="8" fillId="12" borderId="62" xfId="0" applyFont="1" applyFill="1" applyBorder="1" applyAlignment="1">
      <alignment horizontal="center" vertical="center"/>
    </xf>
    <xf numFmtId="0" fontId="8" fillId="12" borderId="35" xfId="0" applyFont="1" applyFill="1" applyBorder="1" applyAlignment="1">
      <alignment horizontal="center" vertical="center"/>
    </xf>
    <xf numFmtId="1" fontId="8" fillId="12" borderId="72" xfId="0" applyNumberFormat="1" applyFont="1" applyFill="1" applyBorder="1" applyAlignment="1">
      <alignment horizontal="center"/>
    </xf>
    <xf numFmtId="1" fontId="8" fillId="12" borderId="71" xfId="0" applyNumberFormat="1" applyFont="1" applyFill="1" applyBorder="1" applyAlignment="1">
      <alignment horizontal="center"/>
    </xf>
    <xf numFmtId="1" fontId="8" fillId="12" borderId="23" xfId="0" applyNumberFormat="1" applyFont="1" applyFill="1" applyBorder="1" applyAlignment="1">
      <alignment horizontal="center"/>
    </xf>
    <xf numFmtId="0" fontId="9" fillId="12" borderId="35" xfId="0" applyFont="1" applyFill="1" applyBorder="1" applyAlignment="1">
      <alignment horizontal="center" vertical="center"/>
    </xf>
    <xf numFmtId="0" fontId="9" fillId="12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3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12" borderId="6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8" fillId="12" borderId="69" xfId="0" applyFont="1" applyFill="1" applyBorder="1" applyAlignment="1">
      <alignment horizontal="center" vertical="center"/>
    </xf>
    <xf numFmtId="0" fontId="8" fillId="11" borderId="34" xfId="0" applyFont="1" applyFill="1" applyBorder="1" applyAlignment="1">
      <alignment horizontal="center" vertical="center"/>
    </xf>
    <xf numFmtId="0" fontId="8" fillId="11" borderId="62" xfId="0" applyFont="1" applyFill="1" applyBorder="1" applyAlignment="1">
      <alignment horizontal="center" vertical="center"/>
    </xf>
    <xf numFmtId="0" fontId="8" fillId="11" borderId="35" xfId="0" applyFont="1" applyFill="1" applyBorder="1" applyAlignment="1">
      <alignment horizontal="center" vertical="center"/>
    </xf>
    <xf numFmtId="1" fontId="8" fillId="11" borderId="72" xfId="0" applyNumberFormat="1" applyFont="1" applyFill="1" applyBorder="1" applyAlignment="1">
      <alignment horizontal="center"/>
    </xf>
    <xf numFmtId="1" fontId="8" fillId="11" borderId="71" xfId="0" applyNumberFormat="1" applyFont="1" applyFill="1" applyBorder="1" applyAlignment="1">
      <alignment horizontal="center"/>
    </xf>
    <xf numFmtId="1" fontId="8" fillId="11" borderId="23" xfId="0" applyNumberFormat="1" applyFont="1" applyFill="1" applyBorder="1" applyAlignment="1">
      <alignment horizontal="center"/>
    </xf>
    <xf numFmtId="0" fontId="8" fillId="11" borderId="69" xfId="0" applyFont="1" applyFill="1" applyBorder="1" applyAlignment="1">
      <alignment horizontal="center" vertical="center"/>
    </xf>
    <xf numFmtId="0" fontId="9" fillId="11" borderId="25" xfId="0" applyFont="1" applyFill="1" applyBorder="1" applyAlignment="1">
      <alignment horizontal="left"/>
    </xf>
    <xf numFmtId="0" fontId="9" fillId="11" borderId="6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1" borderId="35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1" fontId="8" fillId="6" borderId="72" xfId="0" applyNumberFormat="1" applyFont="1" applyFill="1" applyBorder="1" applyAlignment="1">
      <alignment horizontal="center"/>
    </xf>
    <xf numFmtId="1" fontId="8" fillId="6" borderId="71" xfId="0" applyNumberFormat="1" applyFont="1" applyFill="1" applyBorder="1" applyAlignment="1">
      <alignment horizontal="center"/>
    </xf>
    <xf numFmtId="1" fontId="8" fillId="6" borderId="23" xfId="0" applyNumberFormat="1" applyFont="1" applyFill="1" applyBorder="1" applyAlignment="1">
      <alignment horizontal="center"/>
    </xf>
    <xf numFmtId="0" fontId="8" fillId="31" borderId="34" xfId="0" applyFont="1" applyFill="1" applyBorder="1" applyAlignment="1">
      <alignment horizontal="center" vertical="center"/>
    </xf>
    <xf numFmtId="0" fontId="8" fillId="31" borderId="62" xfId="0" applyFont="1" applyFill="1" applyBorder="1" applyAlignment="1">
      <alignment horizontal="center" vertical="center"/>
    </xf>
    <xf numFmtId="0" fontId="8" fillId="31" borderId="35" xfId="0" applyFont="1" applyFill="1" applyBorder="1" applyAlignment="1">
      <alignment horizontal="center" vertical="center"/>
    </xf>
    <xf numFmtId="1" fontId="8" fillId="31" borderId="72" xfId="0" applyNumberFormat="1" applyFont="1" applyFill="1" applyBorder="1" applyAlignment="1">
      <alignment horizontal="center"/>
    </xf>
    <xf numFmtId="1" fontId="8" fillId="31" borderId="71" xfId="0" applyNumberFormat="1" applyFont="1" applyFill="1" applyBorder="1" applyAlignment="1">
      <alignment horizontal="center"/>
    </xf>
    <xf numFmtId="1" fontId="8" fillId="31" borderId="23" xfId="0" applyNumberFormat="1" applyFont="1" applyFill="1" applyBorder="1" applyAlignment="1">
      <alignment horizontal="center"/>
    </xf>
    <xf numFmtId="0" fontId="8" fillId="31" borderId="69" xfId="0" applyFont="1" applyFill="1" applyBorder="1" applyAlignment="1">
      <alignment horizontal="center" vertical="center"/>
    </xf>
    <xf numFmtId="0" fontId="9" fillId="31" borderId="25" xfId="0" applyFont="1" applyFill="1" applyBorder="1" applyAlignment="1">
      <alignment horizontal="center"/>
    </xf>
    <xf numFmtId="0" fontId="9" fillId="31" borderId="6" xfId="0" applyFont="1" applyFill="1" applyBorder="1" applyAlignment="1">
      <alignment horizontal="center"/>
    </xf>
    <xf numFmtId="0" fontId="9" fillId="31" borderId="1" xfId="0" applyFont="1" applyFill="1" applyBorder="1" applyAlignment="1">
      <alignment horizontal="center"/>
    </xf>
    <xf numFmtId="0" fontId="9" fillId="31" borderId="35" xfId="0" applyFont="1" applyFill="1" applyBorder="1" applyAlignment="1">
      <alignment horizontal="center" vertical="center"/>
    </xf>
    <xf numFmtId="0" fontId="9" fillId="31" borderId="6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8" fillId="6" borderId="69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3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8" fillId="6" borderId="62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19" fillId="19" borderId="64" xfId="0" applyFont="1" applyFill="1" applyBorder="1" applyAlignment="1">
      <alignment horizontal="center"/>
    </xf>
    <xf numFmtId="0" fontId="20" fillId="13" borderId="5" xfId="0" applyFont="1" applyFill="1" applyBorder="1" applyAlignment="1">
      <alignment horizontal="center"/>
    </xf>
    <xf numFmtId="0" fontId="20" fillId="13" borderId="25" xfId="0" applyFont="1" applyFill="1" applyBorder="1" applyAlignment="1">
      <alignment horizontal="center"/>
    </xf>
    <xf numFmtId="0" fontId="20" fillId="13" borderId="6" xfId="0" applyFont="1" applyFill="1" applyBorder="1" applyAlignment="1">
      <alignment horizontal="center"/>
    </xf>
    <xf numFmtId="0" fontId="20" fillId="15" borderId="5" xfId="0" applyFont="1" applyFill="1" applyBorder="1" applyAlignment="1">
      <alignment horizontal="center"/>
    </xf>
    <xf numFmtId="0" fontId="20" fillId="15" borderId="25" xfId="0" applyFont="1" applyFill="1" applyBorder="1" applyAlignment="1">
      <alignment horizontal="center"/>
    </xf>
    <xf numFmtId="0" fontId="20" fillId="15" borderId="6" xfId="0" applyFont="1" applyFill="1" applyBorder="1" applyAlignment="1">
      <alignment horizontal="center"/>
    </xf>
    <xf numFmtId="0" fontId="42" fillId="20" borderId="45" xfId="0" applyFont="1" applyFill="1" applyBorder="1" applyAlignment="1">
      <alignment horizontal="center"/>
    </xf>
    <xf numFmtId="0" fontId="42" fillId="20" borderId="46" xfId="0" applyFont="1" applyFill="1" applyBorder="1" applyAlignment="1">
      <alignment horizontal="center"/>
    </xf>
    <xf numFmtId="0" fontId="42" fillId="20" borderId="47" xfId="0" applyFont="1" applyFill="1" applyBorder="1" applyAlignment="1">
      <alignment horizontal="center"/>
    </xf>
    <xf numFmtId="0" fontId="23" fillId="20" borderId="26" xfId="0" applyFont="1" applyFill="1" applyBorder="1" applyAlignment="1" applyProtection="1">
      <alignment horizontal="right"/>
    </xf>
    <xf numFmtId="0" fontId="10" fillId="20" borderId="40" xfId="0" applyFont="1" applyFill="1" applyBorder="1" applyAlignment="1" applyProtection="1">
      <alignment horizontal="right"/>
    </xf>
    <xf numFmtId="0" fontId="10" fillId="20" borderId="41" xfId="0" applyFont="1" applyFill="1" applyBorder="1" applyAlignment="1" applyProtection="1">
      <alignment horizontal="right"/>
    </xf>
    <xf numFmtId="0" fontId="43" fillId="21" borderId="0" xfId="0" applyFont="1" applyFill="1" applyAlignment="1">
      <alignment horizontal="center"/>
    </xf>
    <xf numFmtId="0" fontId="2" fillId="0" borderId="14" xfId="0" applyFont="1" applyFill="1" applyBorder="1" applyAlignment="1">
      <alignment horizontal="left"/>
    </xf>
    <xf numFmtId="0" fontId="2" fillId="0" borderId="15" xfId="0" applyFont="1" applyFill="1" applyBorder="1" applyAlignment="1">
      <alignment horizontal="left"/>
    </xf>
    <xf numFmtId="0" fontId="2" fillId="0" borderId="16" xfId="0" applyFont="1" applyFill="1" applyBorder="1" applyAlignment="1">
      <alignment horizontal="left"/>
    </xf>
    <xf numFmtId="0" fontId="17" fillId="17" borderId="58" xfId="0" applyFont="1" applyFill="1" applyBorder="1" applyAlignment="1">
      <alignment horizontal="center"/>
    </xf>
    <xf numFmtId="0" fontId="17" fillId="17" borderId="64" xfId="0" applyFont="1" applyFill="1" applyBorder="1" applyAlignment="1">
      <alignment horizontal="center"/>
    </xf>
    <xf numFmtId="0" fontId="17" fillId="17" borderId="59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16" borderId="57" xfId="0" applyFont="1" applyFill="1" applyBorder="1" applyAlignment="1">
      <alignment horizontal="center" vertical="center"/>
    </xf>
    <xf numFmtId="0" fontId="2" fillId="16" borderId="51" xfId="0" applyFont="1" applyFill="1" applyBorder="1" applyAlignment="1">
      <alignment horizontal="center" vertical="center"/>
    </xf>
    <xf numFmtId="0" fontId="36" fillId="17" borderId="26" xfId="0" applyFont="1" applyFill="1" applyBorder="1" applyAlignment="1">
      <alignment horizontal="center"/>
    </xf>
    <xf numFmtId="0" fontId="36" fillId="17" borderId="40" xfId="0" applyFont="1" applyFill="1" applyBorder="1" applyAlignment="1">
      <alignment horizontal="center"/>
    </xf>
    <xf numFmtId="0" fontId="36" fillId="17" borderId="41" xfId="0" applyFont="1" applyFill="1" applyBorder="1" applyAlignment="1">
      <alignment horizontal="center"/>
    </xf>
    <xf numFmtId="0" fontId="8" fillId="17" borderId="3" xfId="0" applyNumberFormat="1" applyFont="1" applyFill="1" applyBorder="1" applyAlignment="1">
      <alignment horizontal="center"/>
    </xf>
    <xf numFmtId="0" fontId="8" fillId="17" borderId="42" xfId="0" applyNumberFormat="1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29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32" fillId="16" borderId="46" xfId="0" applyFont="1" applyFill="1" applyBorder="1" applyAlignment="1">
      <alignment horizontal="center"/>
    </xf>
    <xf numFmtId="0" fontId="32" fillId="16" borderId="47" xfId="0" applyFont="1" applyFill="1" applyBorder="1" applyAlignment="1">
      <alignment horizontal="center"/>
    </xf>
    <xf numFmtId="169" fontId="9" fillId="0" borderId="5" xfId="0" applyNumberFormat="1" applyFont="1" applyFill="1" applyBorder="1" applyAlignment="1">
      <alignment horizontal="center"/>
    </xf>
    <xf numFmtId="169" fontId="9" fillId="0" borderId="25" xfId="0" applyNumberFormat="1" applyFont="1" applyFill="1" applyBorder="1" applyAlignment="1">
      <alignment horizontal="center"/>
    </xf>
    <xf numFmtId="169" fontId="9" fillId="0" borderId="6" xfId="0" applyNumberFormat="1" applyFont="1" applyFill="1" applyBorder="1" applyAlignment="1">
      <alignment horizontal="center"/>
    </xf>
    <xf numFmtId="0" fontId="53" fillId="0" borderId="1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2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9" fillId="0" borderId="26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53" fillId="0" borderId="7" xfId="0" applyFont="1" applyFill="1" applyBorder="1" applyAlignment="1">
      <alignment horizontal="center"/>
    </xf>
    <xf numFmtId="0" fontId="53" fillId="0" borderId="29" xfId="0" applyFont="1" applyFill="1" applyBorder="1" applyAlignment="1">
      <alignment horizontal="center"/>
    </xf>
    <xf numFmtId="0" fontId="53" fillId="0" borderId="8" xfId="0" applyFont="1" applyFill="1" applyBorder="1" applyAlignment="1">
      <alignment horizontal="center"/>
    </xf>
    <xf numFmtId="0" fontId="12" fillId="0" borderId="43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44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29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11" fillId="0" borderId="4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44" xfId="0" applyFont="1" applyFill="1" applyBorder="1" applyAlignment="1">
      <alignment horizontal="center"/>
    </xf>
    <xf numFmtId="0" fontId="12" fillId="0" borderId="9" xfId="0" applyNumberFormat="1" applyFont="1" applyFill="1" applyBorder="1" applyAlignment="1">
      <alignment horizontal="center" vertical="center"/>
    </xf>
    <xf numFmtId="0" fontId="12" fillId="0" borderId="14" xfId="0" applyNumberFormat="1" applyFont="1" applyFill="1" applyBorder="1" applyAlignment="1">
      <alignment horizontal="center" vertical="center"/>
    </xf>
    <xf numFmtId="0" fontId="12" fillId="0" borderId="55" xfId="0" applyNumberFormat="1" applyFont="1" applyFill="1" applyBorder="1" applyAlignment="1">
      <alignment horizontal="center" vertical="center"/>
    </xf>
    <xf numFmtId="0" fontId="12" fillId="0" borderId="56" xfId="0" applyNumberFormat="1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/>
    </xf>
    <xf numFmtId="0" fontId="12" fillId="0" borderId="74" xfId="0" applyFont="1" applyFill="1" applyBorder="1" applyAlignment="1">
      <alignment horizontal="center"/>
    </xf>
    <xf numFmtId="0" fontId="12" fillId="0" borderId="21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12" fillId="0" borderId="57" xfId="0" applyNumberFormat="1" applyFont="1" applyFill="1" applyBorder="1" applyAlignment="1">
      <alignment horizontal="center" vertical="center"/>
    </xf>
    <xf numFmtId="0" fontId="12" fillId="0" borderId="51" xfId="0" applyNumberFormat="1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/>
    </xf>
    <xf numFmtId="0" fontId="40" fillId="24" borderId="40" xfId="0" applyFont="1" applyFill="1" applyBorder="1" applyAlignment="1">
      <alignment horizontal="center"/>
    </xf>
    <xf numFmtId="0" fontId="40" fillId="24" borderId="41" xfId="0" applyFont="1" applyFill="1" applyBorder="1" applyAlignment="1">
      <alignment horizontal="center"/>
    </xf>
    <xf numFmtId="0" fontId="12" fillId="24" borderId="26" xfId="0" applyFont="1" applyFill="1" applyBorder="1" applyAlignment="1">
      <alignment horizontal="center"/>
    </xf>
    <xf numFmtId="0" fontId="12" fillId="24" borderId="40" xfId="0" applyFont="1" applyFill="1" applyBorder="1" applyAlignment="1">
      <alignment horizontal="center"/>
    </xf>
    <xf numFmtId="0" fontId="12" fillId="24" borderId="41" xfId="0" applyFont="1" applyFill="1" applyBorder="1" applyAlignment="1">
      <alignment horizontal="center"/>
    </xf>
    <xf numFmtId="0" fontId="19" fillId="24" borderId="3" xfId="0" applyFont="1" applyFill="1" applyBorder="1" applyAlignment="1">
      <alignment horizontal="center"/>
    </xf>
    <xf numFmtId="0" fontId="19" fillId="24" borderId="1" xfId="0" applyFont="1" applyFill="1" applyBorder="1" applyAlignment="1">
      <alignment horizontal="center"/>
    </xf>
    <xf numFmtId="0" fontId="44" fillId="0" borderId="1" xfId="0" applyFont="1" applyFill="1" applyBorder="1" applyAlignment="1">
      <alignment horizontal="center"/>
    </xf>
    <xf numFmtId="0" fontId="40" fillId="24" borderId="48" xfId="0" applyFont="1" applyFill="1" applyBorder="1" applyAlignment="1">
      <alignment horizontal="center"/>
    </xf>
    <xf numFmtId="0" fontId="40" fillId="24" borderId="49" xfId="0" applyFont="1" applyFill="1" applyBorder="1" applyAlignment="1">
      <alignment horizontal="center"/>
    </xf>
    <xf numFmtId="0" fontId="40" fillId="24" borderId="50" xfId="0" applyFont="1" applyFill="1" applyBorder="1" applyAlignment="1">
      <alignment horizontal="center"/>
    </xf>
    <xf numFmtId="0" fontId="40" fillId="24" borderId="43" xfId="0" applyFont="1" applyFill="1" applyBorder="1" applyAlignment="1">
      <alignment horizontal="center" vertical="center"/>
    </xf>
    <xf numFmtId="0" fontId="19" fillId="14" borderId="10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2" borderId="10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19" fillId="6" borderId="10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8" borderId="14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0" fontId="20" fillId="5" borderId="10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9" fillId="22" borderId="10" xfId="0" applyFont="1" applyFill="1" applyBorder="1" applyAlignment="1">
      <alignment horizontal="center" vertical="center"/>
    </xf>
    <xf numFmtId="0" fontId="19" fillId="22" borderId="1" xfId="0" applyFont="1" applyFill="1" applyBorder="1" applyAlignment="1">
      <alignment horizontal="center" vertical="center"/>
    </xf>
    <xf numFmtId="0" fontId="19" fillId="8" borderId="12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9" fillId="10" borderId="10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19" fillId="9" borderId="20" xfId="0" applyFont="1" applyFill="1" applyBorder="1" applyAlignment="1">
      <alignment horizontal="center"/>
    </xf>
    <xf numFmtId="0" fontId="19" fillId="9" borderId="22" xfId="0" applyFont="1" applyFill="1" applyBorder="1" applyAlignment="1">
      <alignment horizontal="center"/>
    </xf>
    <xf numFmtId="1" fontId="18" fillId="8" borderId="14" xfId="0" applyNumberFormat="1" applyFont="1" applyFill="1" applyBorder="1" applyAlignment="1">
      <alignment horizontal="center"/>
    </xf>
    <xf numFmtId="1" fontId="18" fillId="8" borderId="16" xfId="0" applyNumberFormat="1" applyFont="1" applyFill="1" applyBorder="1" applyAlignment="1">
      <alignment horizontal="center"/>
    </xf>
    <xf numFmtId="0" fontId="19" fillId="9" borderId="21" xfId="0" applyFont="1" applyFill="1" applyBorder="1" applyAlignment="1">
      <alignment horizontal="center"/>
    </xf>
    <xf numFmtId="0" fontId="19" fillId="9" borderId="26" xfId="0" applyFont="1" applyFill="1" applyBorder="1" applyAlignment="1">
      <alignment horizontal="center"/>
    </xf>
    <xf numFmtId="0" fontId="19" fillId="9" borderId="30" xfId="0" applyFont="1" applyFill="1" applyBorder="1" applyAlignment="1">
      <alignment horizontal="center"/>
    </xf>
    <xf numFmtId="0" fontId="19" fillId="8" borderId="20" xfId="0" applyFont="1" applyFill="1" applyBorder="1" applyAlignment="1">
      <alignment horizontal="center"/>
    </xf>
    <xf numFmtId="0" fontId="19" fillId="8" borderId="22" xfId="0" applyFont="1" applyFill="1" applyBorder="1" applyAlignment="1">
      <alignment horizontal="center"/>
    </xf>
    <xf numFmtId="1" fontId="18" fillId="8" borderId="9" xfId="0" applyNumberFormat="1" applyFont="1" applyFill="1" applyBorder="1" applyAlignment="1">
      <alignment horizontal="center"/>
    </xf>
    <xf numFmtId="1" fontId="18" fillId="8" borderId="11" xfId="0" applyNumberFormat="1" applyFont="1" applyFill="1" applyBorder="1" applyAlignment="1">
      <alignment horizontal="center"/>
    </xf>
    <xf numFmtId="1" fontId="18" fillId="8" borderId="12" xfId="0" applyNumberFormat="1" applyFont="1" applyFill="1" applyBorder="1" applyAlignment="1">
      <alignment horizontal="center"/>
    </xf>
    <xf numFmtId="1" fontId="18" fillId="8" borderId="13" xfId="0" applyNumberFormat="1" applyFont="1" applyFill="1" applyBorder="1" applyAlignment="1">
      <alignment horizontal="center"/>
    </xf>
  </cellXfs>
  <cellStyles count="10">
    <cellStyle name="Hiperlink" xfId="4" builtinId="8"/>
    <cellStyle name="Moeda" xfId="1" builtinId="4"/>
    <cellStyle name="Moeda 2" xfId="7"/>
    <cellStyle name="Normal" xfId="0" builtinId="0"/>
    <cellStyle name="Normal 2" xfId="6"/>
    <cellStyle name="Normal 3" xfId="5"/>
    <cellStyle name="Porcentagem" xfId="3" builtinId="5"/>
    <cellStyle name="Porcentagem 2" xfId="9"/>
    <cellStyle name="Vírgula" xfId="2" builtinId="3"/>
    <cellStyle name="Vírgula 2" xfId="8"/>
  </cellStyles>
  <dxfs count="3096">
    <dxf>
      <font>
        <b/>
        <i val="0"/>
        <color theme="0"/>
      </font>
      <fill>
        <patternFill>
          <bgColor rgb="FFFF0000"/>
        </patternFill>
      </fill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0" formatCode="&quot;R$&quot;\ #,##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3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3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164" formatCode="_(&quot;R$ &quot;* #,##0.00_);_(&quot;R$ &quot;* \(#,##0.00\);_(&quot;R$ 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164" formatCode="_(&quot;R$ &quot;* #,##0.00_);_(&quot;R$ &quot;* \(#,##0.00\);_(&quot;R$ 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3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/>
        <top/>
        <bottom style="medium">
          <color indexed="64"/>
        </bottom>
        <vertical/>
        <horizontal/>
      </border>
      <protection locked="1" hidden="0"/>
    </dxf>
    <dxf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3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(&quot;R$ &quot;* #,##0.00_);_(&quot;R$ &quot;* \(#,##0.00\);_(&quot;R$ &quot;* &quot;-&quot;??_);_(@_)"/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(&quot;R$ &quot;* #,##0.00_);_(&quot;R$ &quot;* \(#,##0.00\);_(&quot;R$ &quot;* &quot;-&quot;??_);_(@_)"/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(&quot;R$ &quot;* #,##0.00_);_(&quot;R$ &quot;* \(#,##0.00\);_(&quot;R$ &quot;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(&quot;R$ &quot;* #,##0.00_);_(&quot;R$ &quot;* \(#,##0.00\);_(&quot;R$ &quot;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(&quot;R$ &quot;* #,##0.00_);_(&quot;R$ &quot;* \(#,##0.00\);_(&quot;R$ &quot;* &quot;-&quot;??_);_(@_)"/>
      <fill>
        <patternFill patternType="solid">
          <fgColor indexed="64"/>
          <bgColor rgb="FFDEE23E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(&quot;R$ &quot;* #,##0.00_);_(&quot;R$ &quot;* \(#,##0.00\);_(&quot;R$ &quot;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_(&quot;R$ &quot;* #,##0.00_);_(&quot;R$ &quot;* \(#,##0.00\);_(&quot;R$ &quot;* &quot;-&quot;??_);_(@_)"/>
      <fill>
        <patternFill patternType="solid">
          <fgColor indexed="64"/>
          <bgColor theme="8" tint="-0.249977111117893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4" formatCode="_-&quot;R$&quot;\ * #,##0.00_-;\-&quot;R$&quot;\ * #,##0.00_-;_-&quot;R$&quot;\ * &quot;-&quot;??_-;_-@_-"/>
      <fill>
        <patternFill patternType="solid">
          <fgColor theme="8" tint="0.79998168889431442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_(&quot;R$ &quot;* #,##0.00_);_(&quot;R$ &quot;* \(#,##0.00\);_(&quot;R$ &quot;* &quot;-&quot;??_);_(@_)"/>
      <fill>
        <patternFill patternType="solid">
          <fgColor indexed="64"/>
          <bgColor theme="8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7" tint="0.59996337778862885"/>
        </patternFill>
      </fill>
    </dxf>
    <dxf>
      <font>
        <b/>
        <i val="0"/>
        <color theme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b/>
        <i val="0"/>
        <color theme="1"/>
      </font>
      <fill>
        <patternFill>
          <bgColor theme="7" tint="0.59996337778862885"/>
        </patternFill>
      </fill>
    </dxf>
    <dxf>
      <font>
        <b/>
        <i val="0"/>
        <color theme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6" tint="-0.24994659260841701"/>
        </patternFill>
      </fill>
    </dxf>
    <dxf>
      <font>
        <b/>
        <i val="0"/>
        <strike val="0"/>
        <color theme="0"/>
      </font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00FF"/>
      <color rgb="FF66CCFF"/>
      <color rgb="FF66FF66"/>
      <color rgb="FFFF99CC"/>
      <color rgb="FF99FF99"/>
      <color rgb="FFFF6600"/>
      <color rgb="FFFF5050"/>
      <color rgb="FFFE0202"/>
      <color rgb="FFDEE2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Referente as Vendas por Clientes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QTD VENDAS</c:v>
          </c:tx>
          <c:invertIfNegative val="0"/>
          <c:cat>
            <c:strRef>
              <c:f>('TOTAL GERAL'!$B$3:$B$36,'TOTAL GERAL'!$B$38:$B$126)</c:f>
              <c:strCache>
                <c:ptCount val="123"/>
                <c:pt idx="0">
                  <c:v>* BONIFICAÇÃO - CAMINO DIVINEIA</c:v>
                </c:pt>
                <c:pt idx="1">
                  <c:v>* BONIFICAÇÃO - CAMINO S.BERNARDO</c:v>
                </c:pt>
                <c:pt idx="2">
                  <c:v>* BONIFICAÇÃO - MATEUS BACANGA </c:v>
                </c:pt>
                <c:pt idx="3">
                  <c:v>* BONIFICAÇÃO - MATEUS CD.OPERARIA  </c:v>
                </c:pt>
                <c:pt idx="4">
                  <c:v>* BONIFICAÇÃO - MATEUS COHAB ANIL </c:v>
                </c:pt>
                <c:pt idx="5">
                  <c:v>* BONIFICAÇÃO - MATEUS COHAMA </c:v>
                </c:pt>
                <c:pt idx="6">
                  <c:v>* BONIFICAÇÃO - MATEUS COHATRAC </c:v>
                </c:pt>
                <c:pt idx="7">
                  <c:v>* BONIFICAÇÃO - MATEUS H.RENASCENÇA</c:v>
                </c:pt>
                <c:pt idx="8">
                  <c:v>* BONIFICAÇÃO - MATEUS JD.TROPICAL</c:v>
                </c:pt>
                <c:pt idx="9">
                  <c:v>* BONIFICAÇÃO - MATEUS JOÃO PAULO</c:v>
                </c:pt>
                <c:pt idx="10">
                  <c:v>* BONIFICAÇÃO - MATEUS MAIOBÃO</c:v>
                </c:pt>
                <c:pt idx="11">
                  <c:v>* BONIFICAÇÃO - MATEUS SHOP DA ILHA </c:v>
                </c:pt>
                <c:pt idx="12">
                  <c:v>* BONIFICAÇÃO - MATEUS SHOP DO AUTOMOVEL </c:v>
                </c:pt>
                <c:pt idx="13">
                  <c:v>* BONIFICAÇÃO - MATEUS SHOP PATIO NORTE</c:v>
                </c:pt>
                <c:pt idx="14">
                  <c:v>* BONIFICAÇÃO - MATEUS SHOP RIO ANIL</c:v>
                </c:pt>
                <c:pt idx="15">
                  <c:v>* BONIFICAÇAO - MATEUS SUPER CAJAZEIRAS  </c:v>
                </c:pt>
                <c:pt idx="16">
                  <c:v>* BONIFICAÇÃO - MATEUS SUPER TURU</c:v>
                </c:pt>
                <c:pt idx="17">
                  <c:v>* BONIFICAÇÃO - MATEUS TIRIRICAL </c:v>
                </c:pt>
                <c:pt idx="18">
                  <c:v>* BONIFICAÇÃO - MATEUS TURU </c:v>
                </c:pt>
                <c:pt idx="19">
                  <c:v>* BONIFICAÇÃO - MATEUS VINHAIS </c:v>
                </c:pt>
                <c:pt idx="20">
                  <c:v>1. CORTESIAS</c:v>
                </c:pt>
                <c:pt idx="21">
                  <c:v>2. REPOSIÇÃO DE AVARIAS</c:v>
                </c:pt>
                <c:pt idx="22">
                  <c:v>ATHENAS   -  (ALTO DO CALHAU)</c:v>
                </c:pt>
                <c:pt idx="23">
                  <c:v>CAMINO  - (S.BERNARDO) - (ICMS)</c:v>
                </c:pt>
                <c:pt idx="24">
                  <c:v>SUPERMERCADOS   -  (ICMS)</c:v>
                </c:pt>
                <c:pt idx="25">
                  <c:v>VENDAS FÁBRICA / EXTERNA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strCache>
            </c:strRef>
          </c:cat>
          <c:val>
            <c:numRef>
              <c:f>('TOTAL GERAL'!$C$3:$C$29,'TOTAL GERAL'!$C$31:$C$119)</c:f>
              <c:numCache>
                <c:formatCode>#,##0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30</c:v>
                </c:pt>
                <c:pt idx="23">
                  <c:v>100</c:v>
                </c:pt>
                <c:pt idx="24">
                  <c:v>100</c:v>
                </c:pt>
                <c:pt idx="25">
                  <c:v>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2861952"/>
        <c:axId val="202871936"/>
        <c:axId val="0"/>
      </c:bar3DChart>
      <c:catAx>
        <c:axId val="202861952"/>
        <c:scaling>
          <c:orientation val="minMax"/>
        </c:scaling>
        <c:delete val="0"/>
        <c:axPos val="b"/>
        <c:majorTickMark val="none"/>
        <c:minorTickMark val="none"/>
        <c:tickLblPos val="nextTo"/>
        <c:crossAx val="202871936"/>
        <c:crosses val="autoZero"/>
        <c:auto val="1"/>
        <c:lblAlgn val="ctr"/>
        <c:lblOffset val="100"/>
        <c:noMultiLvlLbl val="0"/>
      </c:catAx>
      <c:valAx>
        <c:axId val="202871936"/>
        <c:scaling>
          <c:orientation val="minMax"/>
        </c:scaling>
        <c:delete val="0"/>
        <c:axPos val="l"/>
        <c:majorGridlines/>
        <c:numFmt formatCode="#,##0" sourceLinked="1"/>
        <c:majorTickMark val="none"/>
        <c:minorTickMark val="none"/>
        <c:tickLblPos val="nextTo"/>
        <c:crossAx val="202861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3588" footer="0.3149606200000358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GRÁFICO</a:t>
            </a:r>
            <a:r>
              <a:rPr lang="pt-BR" baseline="0"/>
              <a:t> DE ATEDIMENTO - ROTA</a:t>
            </a:r>
            <a:endParaRPr lang="pt-BR"/>
          </a:p>
        </c:rich>
      </c:tx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/>
            </a:sp3d>
          </c:spPr>
          <c:dPt>
            <c:idx val="0"/>
            <c:bubble3D val="0"/>
            <c:explosion val="1"/>
          </c:dPt>
          <c:dPt>
            <c:idx val="1"/>
            <c:bubble3D val="0"/>
            <c:explosion val="3"/>
          </c:dPt>
          <c:dPt>
            <c:idx val="2"/>
            <c:bubble3D val="0"/>
            <c:explosion val="4"/>
          </c:dPt>
          <c:dPt>
            <c:idx val="3"/>
            <c:bubble3D val="0"/>
            <c:explosion val="5"/>
          </c:dPt>
          <c:dPt>
            <c:idx val="4"/>
            <c:bubble3D val="0"/>
            <c:explosion val="6"/>
          </c:dPt>
          <c:dPt>
            <c:idx val="5"/>
            <c:bubble3D val="0"/>
            <c:explosion val="6"/>
          </c:dPt>
          <c:dLbls>
            <c:dLbl>
              <c:idx val="0"/>
              <c:layout>
                <c:manualLayout>
                  <c:x val="-0.20333906346431091"/>
                  <c:y val="3.418586776436029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0.17282776961037366"/>
                  <c:y val="-0.2527961011381167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5.7443071092859704E-2"/>
                  <c:y val="0.1066433147954583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COMISSÕES!$A$11:$A$16</c:f>
              <c:strCache>
                <c:ptCount val="6"/>
                <c:pt idx="0">
                  <c:v>HR - (VALDENOR)</c:v>
                </c:pt>
                <c:pt idx="1">
                  <c:v>STRADA - (FERDINAND)</c:v>
                </c:pt>
                <c:pt idx="2">
                  <c:v>EXTRA - (FERDINAND) </c:v>
                </c:pt>
                <c:pt idx="3">
                  <c:v>FÁBRICA</c:v>
                </c:pt>
                <c:pt idx="4">
                  <c:v>FOTON - (CLEUBERT)</c:v>
                </c:pt>
                <c:pt idx="5">
                  <c:v>EXTRA-02</c:v>
                </c:pt>
              </c:strCache>
            </c:strRef>
          </c:cat>
          <c:val>
            <c:numRef>
              <c:f>COMISSÕES!$B$11:$B$16</c:f>
              <c:numCache>
                <c:formatCode>_-* #,##0_-;\-* #,##0_-;_-* "-"??_-;_-@_-</c:formatCode>
                <c:ptCount val="6"/>
                <c:pt idx="0">
                  <c:v>130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100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solidFill>
          <a:schemeClr val="bg1">
            <a:lumMod val="95000"/>
          </a:schemeClr>
        </a:solidFill>
        <a:scene3d>
          <a:camera prst="orthographicFront"/>
          <a:lightRig rig="threePt" dir="t"/>
        </a:scene3d>
        <a:sp3d>
          <a:bevelT/>
        </a:sp3d>
      </c:spPr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2734" footer="0.3149606200000273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104</xdr:row>
      <xdr:rowOff>28575</xdr:rowOff>
    </xdr:from>
    <xdr:to>
      <xdr:col>44</xdr:col>
      <xdr:colOff>485775</xdr:colOff>
      <xdr:row>155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304797</xdr:colOff>
      <xdr:row>33</xdr:row>
      <xdr:rowOff>95249</xdr:rowOff>
    </xdr:from>
    <xdr:to>
      <xdr:col>10</xdr:col>
      <xdr:colOff>742950</xdr:colOff>
      <xdr:row>63</xdr:row>
      <xdr:rowOff>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a2" displayName="Tabela2" ref="A2:V758" totalsRowShown="0" headerRowDxfId="64" headerRowBorderDxfId="63" tableBorderDxfId="62">
  <autoFilter ref="A2:V758"/>
  <sortState ref="A43:V805">
    <sortCondition ref="A2:A805"/>
  </sortState>
  <tableColumns count="22">
    <tableColumn id="1" name="CLIENTE" dataDxfId="61"/>
    <tableColumn id="20" name="Nfe N°" dataDxfId="60"/>
    <tableColumn id="2" name="ORDEM"/>
    <tableColumn id="3" name="ENTREGA"/>
    <tableColumn id="4" name="QTD"/>
    <tableColumn id="5" name="R$ UNT."/>
    <tableColumn id="6" name="SUB TOTAL" dataDxfId="59" dataCellStyle="Moeda"/>
    <tableColumn id="7" name="ICMS ST" dataDxfId="58" dataCellStyle="Porcentagem"/>
    <tableColumn id="8" name="SUB TOTAL2" dataDxfId="57" dataCellStyle="Porcentagem"/>
    <tableColumn id="9" name="DESC. 5%" dataDxfId="56" dataCellStyle="Porcentagem"/>
    <tableColumn id="10" name="TOTAL CUBO" dataDxfId="55" dataCellStyle="Moeda"/>
    <tableColumn id="11" name="QTD2" dataDxfId="54"/>
    <tableColumn id="12" name="R$ UNIT." dataDxfId="53" dataCellStyle="Moeda"/>
    <tableColumn id="13" name="TOTAL TRITURADO" dataDxfId="52" dataCellStyle="Moeda"/>
    <tableColumn id="33" name="QTD32" dataDxfId="51" dataCellStyle="Moeda"/>
    <tableColumn id="32" name="R$ UNIT.23" dataDxfId="50" dataCellStyle="Moeda"/>
    <tableColumn id="31" name="TOTAL EMBALAGEM" dataDxfId="49" dataCellStyle="Moeda"/>
    <tableColumn id="14" name="TOTAL GERAL2" dataDxfId="48" dataCellStyle="Moeda"/>
    <tableColumn id="15" name="SITUAÇÃO"/>
    <tableColumn id="16" name="FORMA DE RECEBIMENTO" dataDxfId="47"/>
    <tableColumn id="17" name="COBRANÇA" dataDxfId="46"/>
    <tableColumn id="18" name="OBSERVAÇÃO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a5" displayName="Tabela5" ref="V2:X151" totalsRowShown="0">
  <autoFilter ref="V2:X151"/>
  <tableColumns count="3">
    <tableColumn id="1" name="CLIENTE">
      <calculatedColumnFormula>Tabela6[[#This Row],[CLIENTE]]</calculatedColumnFormula>
    </tableColumn>
    <tableColumn id="2" name="VALOR DESC." dataDxfId="39" dataCellStyle="Moeda">
      <calculatedColumnFormula>2-Tabela6[[#This Row],[PREÇO]]</calculatedColumnFormula>
    </tableColumn>
    <tableColumn id="3" name="% DESCONTO" dataDxfId="38" dataCellStyle="Porcentagem">
      <calculatedColumnFormula>W3/2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ela4" displayName="Tabela4" ref="A2:T169" totalsRowShown="0" headerRowDxfId="37" headerRowBorderDxfId="36" tableBorderDxfId="35">
  <autoFilter ref="A2:T169"/>
  <tableColumns count="20">
    <tableColumn id="1" name="CLIENTE" dataDxfId="34"/>
    <tableColumn id="15" name="SITUAÇÃO DA NFe" dataDxfId="33"/>
    <tableColumn id="2" name="N° DA Nfe" dataDxfId="32"/>
    <tableColumn id="3" name="QND" dataDxfId="31"/>
    <tableColumn id="4" name="VALOR UNT"/>
    <tableColumn id="5" name="TOTAL/VENDA"/>
    <tableColumn id="6" name="DESCONTO %"/>
    <tableColumn id="7" name="DESCONTO R$"/>
    <tableColumn id="8" name="SUBTOTAL"/>
    <tableColumn id="9" name="BASE ICMS"/>
    <tableColumn id="10" name="R$ ICMS (17%)"/>
    <tableColumn id="11" name="BASE ST"/>
    <tableColumn id="12" name="R$ ST"/>
    <tableColumn id="13" name="TOTAL FINAL "/>
    <tableColumn id="16" name="EMISSÃO" dataDxfId="30"/>
    <tableColumn id="17" name="VENCIMENTO" dataDxfId="29"/>
    <tableColumn id="20" name="DESCONTO 5%" dataDxfId="28">
      <calculatedColumnFormula>Tabela4[[#This Row],[TOTAL FINAL ]]*5%</calculatedColumnFormula>
    </tableColumn>
    <tableColumn id="21" name="VALOR" dataDxfId="27">
      <calculatedColumnFormula>Tabela4[[#This Row],[TOTAL FINAL ]]-Tabela4[[#This Row],[DESCONTO 5%]]</calculatedColumnFormula>
    </tableColumn>
    <tableColumn id="18" name="FORMA PG" dataDxfId="26"/>
    <tableColumn id="19" name="DATA DE PG" dataDxfId="2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ela6" displayName="Tabela6" ref="A2:U155" totalsRowShown="0" headerRowDxfId="24" headerRowBorderDxfId="23" tableBorderDxfId="22">
  <autoFilter ref="A2:U155"/>
  <sortState ref="A3:U155">
    <sortCondition ref="A25"/>
  </sortState>
  <tableColumns count="21">
    <tableColumn id="1" name="CLIENTE" dataDxfId="21"/>
    <tableColumn id="6" name="RAZÃO SOCIAL" dataDxfId="20"/>
    <tableColumn id="2" name="BAIRRO" dataDxfId="19"/>
    <tableColumn id="3" name="CONTATO" dataDxfId="18"/>
    <tableColumn id="4" name="TELEFONE" dataDxfId="17"/>
    <tableColumn id="19" name="EMAIL" dataDxfId="16"/>
    <tableColumn id="8" name="PREÇO" dataDxfId="15"/>
    <tableColumn id="20" name="DESCONTO" dataDxfId="14" dataCellStyle="Porcentagem"/>
    <tableColumn id="21" name="ST ICMS" dataDxfId="13" dataCellStyle="Porcentagem"/>
    <tableColumn id="22" name="FATURAMENTO" dataDxfId="12" dataCellStyle="Porcentagem"/>
    <tableColumn id="9" name="RECEBIMENTO" dataDxfId="11"/>
    <tableColumn id="10" name="FREEZER" dataDxfId="10"/>
    <tableColumn id="18" name="ATENDENTE" dataDxfId="9"/>
    <tableColumn id="14" name="SEG" dataDxfId="8"/>
    <tableColumn id="13" name="TER" dataDxfId="7"/>
    <tableColumn id="12" name="QUA" dataDxfId="6"/>
    <tableColumn id="11" name="QUI" dataDxfId="5"/>
    <tableColumn id="15" name="SEX" dataDxfId="4"/>
    <tableColumn id="16" name="SÁB" dataDxfId="3"/>
    <tableColumn id="7" name="DOM" dataDxfId="2"/>
    <tableColumn id="5" name="OBSERVAÇÃO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88"/>
  <sheetViews>
    <sheetView zoomScale="110" zoomScaleNormal="110" workbookViewId="0">
      <selection activeCell="J1" sqref="J1:K3"/>
    </sheetView>
  </sheetViews>
  <sheetFormatPr defaultRowHeight="12.75" x14ac:dyDescent="0.2"/>
  <cols>
    <col min="1" max="1" width="39.7109375" style="8" customWidth="1"/>
    <col min="2" max="2" width="5.7109375" style="8" customWidth="1"/>
    <col min="3" max="3" width="2.7109375" style="8" customWidth="1"/>
    <col min="4" max="4" width="39.7109375" style="8" customWidth="1"/>
    <col min="5" max="5" width="5.7109375" style="8" customWidth="1"/>
    <col min="6" max="6" width="2.7109375" style="8" customWidth="1"/>
    <col min="7" max="7" width="39.7109375" style="8" customWidth="1"/>
    <col min="8" max="8" width="5.7109375" style="343" customWidth="1"/>
    <col min="9" max="9" width="2.7109375" customWidth="1"/>
    <col min="10" max="10" width="40" customWidth="1"/>
    <col min="11" max="11" width="8.7109375" customWidth="1"/>
  </cols>
  <sheetData>
    <row r="1" spans="1:11" ht="12.95" customHeight="1" thickBot="1" x14ac:dyDescent="0.25">
      <c r="A1" s="991" t="s">
        <v>11</v>
      </c>
      <c r="B1" s="995" t="s">
        <v>191</v>
      </c>
      <c r="C1" s="707"/>
      <c r="D1" s="991" t="s">
        <v>11</v>
      </c>
      <c r="E1" s="993" t="str">
        <f>B1</f>
        <v>VLR</v>
      </c>
      <c r="F1" s="708"/>
      <c r="G1" s="991" t="s">
        <v>11</v>
      </c>
      <c r="H1" s="995" t="str">
        <f>E1</f>
        <v>VLR</v>
      </c>
      <c r="I1" s="665"/>
      <c r="J1" s="981" t="s">
        <v>214</v>
      </c>
      <c r="K1" s="982"/>
    </row>
    <row r="2" spans="1:11" ht="12.95" customHeight="1" thickBot="1" x14ac:dyDescent="0.25">
      <c r="A2" s="992"/>
      <c r="B2" s="996"/>
      <c r="C2" s="960"/>
      <c r="D2" s="992"/>
      <c r="E2" s="994"/>
      <c r="F2" s="961"/>
      <c r="G2" s="992"/>
      <c r="H2" s="996"/>
      <c r="I2" s="665"/>
      <c r="J2" s="983"/>
      <c r="K2" s="984"/>
    </row>
    <row r="3" spans="1:11" ht="12.95" customHeight="1" thickBot="1" x14ac:dyDescent="0.25">
      <c r="A3" s="706" t="str">
        <f>'HR - (VALDENOR) '!A3</f>
        <v>* BONIFICAÇÃO - CAMINO DIVINEIA</v>
      </c>
      <c r="B3" s="945">
        <f>'HR - (VALDENOR) '!AI3</f>
        <v>0</v>
      </c>
      <c r="C3" s="165"/>
      <c r="D3" s="865">
        <f>'HR - (VALDENOR) '!A61</f>
        <v>0</v>
      </c>
      <c r="E3" s="945">
        <f>'HR - (VALDENOR) '!AI61</f>
        <v>0</v>
      </c>
      <c r="G3" s="865">
        <f>'HR - (VALDENOR) '!A119</f>
        <v>0</v>
      </c>
      <c r="H3" s="945">
        <f>'HR - (VALDENOR) '!AI119</f>
        <v>0</v>
      </c>
      <c r="I3" s="665"/>
      <c r="J3" s="985"/>
      <c r="K3" s="986"/>
    </row>
    <row r="4" spans="1:11" ht="12.95" customHeight="1" x14ac:dyDescent="0.2">
      <c r="A4" s="706" t="str">
        <f>'HR - (VALDENOR) '!A4</f>
        <v>* BONIFICAÇÃO - CAMINO S.BERNARDO</v>
      </c>
      <c r="B4" s="945">
        <f>'HR - (VALDENOR) '!AI4</f>
        <v>0</v>
      </c>
      <c r="C4" s="165"/>
      <c r="D4" s="865">
        <f>'HR - (VALDENOR) '!A62</f>
        <v>0</v>
      </c>
      <c r="E4" s="945">
        <f>'HR - (VALDENOR) '!AI62</f>
        <v>0</v>
      </c>
      <c r="G4" s="865">
        <f>'HR - (VALDENOR) '!A120</f>
        <v>0</v>
      </c>
      <c r="H4" s="945">
        <f>'HR - (VALDENOR) '!AI120</f>
        <v>0</v>
      </c>
      <c r="I4" s="665"/>
      <c r="J4" s="987" t="s">
        <v>213</v>
      </c>
      <c r="K4" s="989" t="s">
        <v>191</v>
      </c>
    </row>
    <row r="5" spans="1:11" ht="12.95" customHeight="1" thickBot="1" x14ac:dyDescent="0.25">
      <c r="A5" s="706" t="str">
        <f>'HR - (VALDENOR) '!A5</f>
        <v xml:space="preserve">* BONIFICAÇÃO - MATEUS BACANGA </v>
      </c>
      <c r="B5" s="945">
        <f>'HR - (VALDENOR) '!AI5</f>
        <v>0</v>
      </c>
      <c r="C5" s="165"/>
      <c r="D5" s="865">
        <f>'HR - (VALDENOR) '!A63</f>
        <v>0</v>
      </c>
      <c r="E5" s="945">
        <f>'HR - (VALDENOR) '!AI63</f>
        <v>0</v>
      </c>
      <c r="G5" s="865">
        <f>'HR - (VALDENOR) '!A121</f>
        <v>0</v>
      </c>
      <c r="H5" s="945">
        <f>'HR - (VALDENOR) '!AI121</f>
        <v>0</v>
      </c>
      <c r="I5" s="665"/>
      <c r="J5" s="988"/>
      <c r="K5" s="990"/>
    </row>
    <row r="6" spans="1:11" ht="12.95" customHeight="1" x14ac:dyDescent="0.2">
      <c r="A6" s="706" t="str">
        <f>'HR - (VALDENOR) '!A6</f>
        <v xml:space="preserve">* BONIFICAÇÃO - MATEUS CD.OPERARIA  </v>
      </c>
      <c r="B6" s="945">
        <f>'HR - (VALDENOR) '!AI6</f>
        <v>0</v>
      </c>
      <c r="C6" s="165"/>
      <c r="D6" s="865">
        <f>'HR - (VALDENOR) '!A64</f>
        <v>0</v>
      </c>
      <c r="E6" s="945">
        <f>'HR - (VALDENOR) '!AI64</f>
        <v>0</v>
      </c>
      <c r="G6" s="865">
        <f>'HR - (VALDENOR) '!A122</f>
        <v>0</v>
      </c>
      <c r="H6" s="945">
        <f>'HR - (VALDENOR) '!AI122</f>
        <v>0</v>
      </c>
      <c r="I6" s="665"/>
      <c r="J6" s="865" t="s">
        <v>269</v>
      </c>
      <c r="K6" s="962">
        <v>10</v>
      </c>
    </row>
    <row r="7" spans="1:11" ht="12.95" customHeight="1" x14ac:dyDescent="0.2">
      <c r="A7" s="706" t="str">
        <f>'HR - (VALDENOR) '!A7</f>
        <v xml:space="preserve">* BONIFICAÇÃO - MATEUS COHAB ANIL </v>
      </c>
      <c r="B7" s="945">
        <f>'HR - (VALDENOR) '!AI7</f>
        <v>0</v>
      </c>
      <c r="C7" s="165"/>
      <c r="D7" s="865">
        <f>'HR - (VALDENOR) '!A65</f>
        <v>0</v>
      </c>
      <c r="E7" s="945">
        <f>'HR - (VALDENOR) '!AI65</f>
        <v>0</v>
      </c>
      <c r="G7" s="865">
        <f>'HR - (VALDENOR) '!A123</f>
        <v>0</v>
      </c>
      <c r="H7" s="945">
        <f>'HR - (VALDENOR) '!AI123</f>
        <v>0</v>
      </c>
      <c r="I7" s="665"/>
      <c r="J7" s="959" t="s">
        <v>270</v>
      </c>
      <c r="K7" s="947">
        <v>15</v>
      </c>
    </row>
    <row r="8" spans="1:11" ht="12.95" customHeight="1" x14ac:dyDescent="0.2">
      <c r="A8" s="706" t="str">
        <f>'HR - (VALDENOR) '!A8</f>
        <v xml:space="preserve">* BONIFICAÇÃO - MATEUS COHAMA </v>
      </c>
      <c r="B8" s="945">
        <f>'HR - (VALDENOR) '!AI8</f>
        <v>0</v>
      </c>
      <c r="C8" s="165"/>
      <c r="D8" s="865">
        <f>'HR - (VALDENOR) '!A66</f>
        <v>0</v>
      </c>
      <c r="E8" s="945">
        <f>'HR - (VALDENOR) '!AI66</f>
        <v>0</v>
      </c>
      <c r="G8" s="865">
        <f>'HR - (VALDENOR) '!A124</f>
        <v>0</v>
      </c>
      <c r="H8" s="945">
        <f>'HR - (VALDENOR) '!AI124</f>
        <v>0</v>
      </c>
      <c r="I8" s="665"/>
      <c r="J8" s="959"/>
      <c r="K8" s="947"/>
    </row>
    <row r="9" spans="1:11" ht="12.95" customHeight="1" x14ac:dyDescent="0.2">
      <c r="A9" s="706" t="str">
        <f>'HR - (VALDENOR) '!A9</f>
        <v xml:space="preserve">* BONIFICAÇÃO - MATEUS COHATRAC </v>
      </c>
      <c r="B9" s="945">
        <f>'HR - (VALDENOR) '!AI9</f>
        <v>0</v>
      </c>
      <c r="C9" s="165"/>
      <c r="D9" s="865">
        <f>'HR - (VALDENOR) '!A67</f>
        <v>0</v>
      </c>
      <c r="E9" s="945">
        <f>'HR - (VALDENOR) '!AI67</f>
        <v>0</v>
      </c>
      <c r="G9" s="865">
        <f>'HR - (VALDENOR) '!A125</f>
        <v>0</v>
      </c>
      <c r="H9" s="945">
        <f>'HR - (VALDENOR) '!AI125</f>
        <v>0</v>
      </c>
      <c r="I9" s="665"/>
      <c r="J9" s="959"/>
      <c r="K9" s="947"/>
    </row>
    <row r="10" spans="1:11" ht="12.95" customHeight="1" x14ac:dyDescent="0.2">
      <c r="A10" s="706" t="str">
        <f>'HR - (VALDENOR) '!A10</f>
        <v>* BONIFICAÇÃO - MATEUS H.RENASCENÇA</v>
      </c>
      <c r="B10" s="945">
        <f>'HR - (VALDENOR) '!AI10</f>
        <v>0</v>
      </c>
      <c r="C10" s="165"/>
      <c r="D10" s="865">
        <f>'HR - (VALDENOR) '!A68</f>
        <v>0</v>
      </c>
      <c r="E10" s="945">
        <f>'HR - (VALDENOR) '!AI68</f>
        <v>0</v>
      </c>
      <c r="G10" s="865">
        <f>'HR - (VALDENOR) '!A126</f>
        <v>0</v>
      </c>
      <c r="H10" s="945">
        <f>'HR - (VALDENOR) '!AI126</f>
        <v>0</v>
      </c>
      <c r="I10" s="665"/>
      <c r="J10" s="959"/>
      <c r="K10" s="947"/>
    </row>
    <row r="11" spans="1:11" ht="12.95" customHeight="1" x14ac:dyDescent="0.2">
      <c r="A11" s="706" t="str">
        <f>'HR - (VALDENOR) '!A11</f>
        <v>* BONIFICAÇÃO - MATEUS JD.TROPICAL</v>
      </c>
      <c r="B11" s="945">
        <f>'HR - (VALDENOR) '!AI11</f>
        <v>0</v>
      </c>
      <c r="C11" s="165"/>
      <c r="D11" s="865">
        <f>'HR - (VALDENOR) '!A69</f>
        <v>0</v>
      </c>
      <c r="E11" s="945">
        <f>'HR - (VALDENOR) '!AI69</f>
        <v>0</v>
      </c>
      <c r="G11" s="865">
        <f>'HR - (VALDENOR) '!A127</f>
        <v>0</v>
      </c>
      <c r="H11" s="945">
        <f>'HR - (VALDENOR) '!AI127</f>
        <v>0</v>
      </c>
      <c r="I11" s="665"/>
      <c r="J11" s="974"/>
      <c r="K11" s="947"/>
    </row>
    <row r="12" spans="1:11" ht="12.95" customHeight="1" x14ac:dyDescent="0.2">
      <c r="A12" s="706" t="str">
        <f>'HR - (VALDENOR) '!A12</f>
        <v>* BONIFICAÇÃO - MATEUS JOÃO PAULO</v>
      </c>
      <c r="B12" s="945">
        <f>'HR - (VALDENOR) '!AI12</f>
        <v>0</v>
      </c>
      <c r="C12" s="165"/>
      <c r="D12" s="865">
        <f>'HR - (VALDENOR) '!A70</f>
        <v>0</v>
      </c>
      <c r="E12" s="945">
        <f>'HR - (VALDENOR) '!AI70</f>
        <v>0</v>
      </c>
      <c r="G12" s="865">
        <f>'HR - (VALDENOR) '!A128</f>
        <v>0</v>
      </c>
      <c r="H12" s="945">
        <f>'HR - (VALDENOR) '!AI128</f>
        <v>0</v>
      </c>
      <c r="I12" s="665"/>
      <c r="J12" s="974"/>
      <c r="K12" s="947"/>
    </row>
    <row r="13" spans="1:11" ht="12.95" customHeight="1" x14ac:dyDescent="0.2">
      <c r="A13" s="706" t="str">
        <f>'HR - (VALDENOR) '!A13</f>
        <v>* BONIFICAÇÃO - MATEUS MAIOBÃO</v>
      </c>
      <c r="B13" s="945">
        <f>'HR - (VALDENOR) '!AI13</f>
        <v>0</v>
      </c>
      <c r="C13" s="165"/>
      <c r="D13" s="865">
        <f>'HR - (VALDENOR) '!A71</f>
        <v>0</v>
      </c>
      <c r="E13" s="945">
        <f>'HR - (VALDENOR) '!AI71</f>
        <v>0</v>
      </c>
      <c r="G13" s="865">
        <f>'HR - (VALDENOR) '!A129</f>
        <v>0</v>
      </c>
      <c r="H13" s="945">
        <f>'HR - (VALDENOR) '!AI129</f>
        <v>0</v>
      </c>
      <c r="I13" s="665"/>
      <c r="J13" s="974"/>
      <c r="K13" s="947"/>
    </row>
    <row r="14" spans="1:11" ht="12.95" customHeight="1" x14ac:dyDescent="0.2">
      <c r="A14" s="706" t="str">
        <f>'HR - (VALDENOR) '!A14</f>
        <v xml:space="preserve">* BONIFICAÇÃO - MATEUS SHOP DA ILHA </v>
      </c>
      <c r="B14" s="945">
        <f>'HR - (VALDENOR) '!AI14</f>
        <v>0</v>
      </c>
      <c r="C14" s="165"/>
      <c r="D14" s="865">
        <f>'HR - (VALDENOR) '!A72</f>
        <v>0</v>
      </c>
      <c r="E14" s="945">
        <f>'HR - (VALDENOR) '!AI72</f>
        <v>0</v>
      </c>
      <c r="G14" s="865">
        <f>'HR - (VALDENOR) '!A130</f>
        <v>0</v>
      </c>
      <c r="H14" s="945">
        <f>'HR - (VALDENOR) '!AI130</f>
        <v>0</v>
      </c>
      <c r="I14" s="665"/>
      <c r="J14" s="974"/>
      <c r="K14" s="947"/>
    </row>
    <row r="15" spans="1:11" ht="12.95" customHeight="1" x14ac:dyDescent="0.2">
      <c r="A15" s="706" t="str">
        <f>'HR - (VALDENOR) '!A15</f>
        <v xml:space="preserve">* BONIFICAÇÃO - MATEUS SHOP DO AUTOMOVEL </v>
      </c>
      <c r="B15" s="945">
        <f>'HR - (VALDENOR) '!AI15</f>
        <v>0</v>
      </c>
      <c r="C15" s="165"/>
      <c r="D15" s="865">
        <f>'HR - (VALDENOR) '!A73</f>
        <v>0</v>
      </c>
      <c r="E15" s="945">
        <f>'HR - (VALDENOR) '!AI73</f>
        <v>0</v>
      </c>
      <c r="G15" s="865">
        <f>'HR - (VALDENOR) '!A131</f>
        <v>0</v>
      </c>
      <c r="H15" s="945">
        <f>'HR - (VALDENOR) '!AI131</f>
        <v>0</v>
      </c>
      <c r="I15" s="665"/>
      <c r="J15" s="974"/>
      <c r="K15" s="947"/>
    </row>
    <row r="16" spans="1:11" ht="12.95" customHeight="1" x14ac:dyDescent="0.2">
      <c r="A16" s="706" t="str">
        <f>'HR - (VALDENOR) '!A16</f>
        <v>* BONIFICAÇÃO - MATEUS SHOP PATIO NORTE</v>
      </c>
      <c r="B16" s="945">
        <f>'HR - (VALDENOR) '!AI16</f>
        <v>0</v>
      </c>
      <c r="C16" s="165"/>
      <c r="D16" s="865">
        <f>'HR - (VALDENOR) '!A74</f>
        <v>0</v>
      </c>
      <c r="E16" s="945">
        <f>'HR - (VALDENOR) '!AI74</f>
        <v>0</v>
      </c>
      <c r="G16" s="865">
        <f>'HR - (VALDENOR) '!A132</f>
        <v>0</v>
      </c>
      <c r="H16" s="945">
        <f>'HR - (VALDENOR) '!AI132</f>
        <v>0</v>
      </c>
      <c r="I16" s="665"/>
      <c r="J16" s="974"/>
      <c r="K16" s="947"/>
    </row>
    <row r="17" spans="1:11" ht="12.95" customHeight="1" x14ac:dyDescent="0.2">
      <c r="A17" s="706" t="str">
        <f>'HR - (VALDENOR) '!A17</f>
        <v>* BONIFICAÇÃO - MATEUS SHOP RIO ANIL</v>
      </c>
      <c r="B17" s="945">
        <f>'HR - (VALDENOR) '!AI17</f>
        <v>0</v>
      </c>
      <c r="C17" s="165"/>
      <c r="D17" s="865">
        <f>'HR - (VALDENOR) '!A75</f>
        <v>0</v>
      </c>
      <c r="E17" s="945">
        <f>'HR - (VALDENOR) '!AI75</f>
        <v>0</v>
      </c>
      <c r="G17" s="865">
        <f>'HR - (VALDENOR) '!A133</f>
        <v>0</v>
      </c>
      <c r="H17" s="945">
        <f>'HR - (VALDENOR) '!AI133</f>
        <v>0</v>
      </c>
      <c r="I17" s="665"/>
      <c r="J17" s="974"/>
      <c r="K17" s="947"/>
    </row>
    <row r="18" spans="1:11" ht="12.95" customHeight="1" x14ac:dyDescent="0.2">
      <c r="A18" s="706" t="str">
        <f>'HR - (VALDENOR) '!A18</f>
        <v xml:space="preserve">* BONIFICAÇAO - MATEUS SUPER CAJAZEIRAS  </v>
      </c>
      <c r="B18" s="945">
        <f>'HR - (VALDENOR) '!AI18</f>
        <v>0</v>
      </c>
      <c r="C18" s="165"/>
      <c r="D18" s="865">
        <f>'HR - (VALDENOR) '!A76</f>
        <v>0</v>
      </c>
      <c r="E18" s="945">
        <f>'HR - (VALDENOR) '!AI76</f>
        <v>0</v>
      </c>
      <c r="G18" s="865">
        <f>'HR - (VALDENOR) '!A134</f>
        <v>0</v>
      </c>
      <c r="H18" s="945">
        <f>'HR - (VALDENOR) '!AI134</f>
        <v>0</v>
      </c>
      <c r="I18" s="665"/>
      <c r="J18" s="974"/>
      <c r="K18" s="947"/>
    </row>
    <row r="19" spans="1:11" ht="12.95" customHeight="1" x14ac:dyDescent="0.2">
      <c r="A19" s="706" t="str">
        <f>'HR - (VALDENOR) '!A19</f>
        <v>* BONIFICAÇÃO - MATEUS SUPER TURU</v>
      </c>
      <c r="B19" s="945">
        <f>'HR - (VALDENOR) '!AI19</f>
        <v>0</v>
      </c>
      <c r="C19" s="165"/>
      <c r="D19" s="865">
        <f>'HR - (VALDENOR) '!A77</f>
        <v>0</v>
      </c>
      <c r="E19" s="945">
        <f>'HR - (VALDENOR) '!AI77</f>
        <v>0</v>
      </c>
      <c r="G19" s="865">
        <f>'HR - (VALDENOR) '!A135</f>
        <v>0</v>
      </c>
      <c r="H19" s="945">
        <f>'HR - (VALDENOR) '!AI135</f>
        <v>0</v>
      </c>
      <c r="I19" s="665"/>
      <c r="J19" s="974"/>
      <c r="K19" s="947"/>
    </row>
    <row r="20" spans="1:11" ht="12.95" customHeight="1" x14ac:dyDescent="0.2">
      <c r="A20" s="706" t="str">
        <f>'HR - (VALDENOR) '!A20</f>
        <v xml:space="preserve">* BONIFICAÇÃO - MATEUS TIRIRICAL </v>
      </c>
      <c r="B20" s="945">
        <f>'HR - (VALDENOR) '!AI20</f>
        <v>0</v>
      </c>
      <c r="C20" s="165"/>
      <c r="D20" s="865">
        <f>'HR - (VALDENOR) '!A78</f>
        <v>0</v>
      </c>
      <c r="E20" s="945">
        <f>'HR - (VALDENOR) '!AI78</f>
        <v>0</v>
      </c>
      <c r="G20" s="865">
        <f>'HR - (VALDENOR) '!A136</f>
        <v>0</v>
      </c>
      <c r="H20" s="945">
        <f>'HR - (VALDENOR) '!AI136</f>
        <v>0</v>
      </c>
      <c r="I20" s="665"/>
      <c r="J20" s="974"/>
      <c r="K20" s="947"/>
    </row>
    <row r="21" spans="1:11" ht="12.95" customHeight="1" x14ac:dyDescent="0.2">
      <c r="A21" s="706" t="str">
        <f>'HR - (VALDENOR) '!A21</f>
        <v xml:space="preserve">* BONIFICAÇÃO - MATEUS TURU </v>
      </c>
      <c r="B21" s="945">
        <f>'HR - (VALDENOR) '!AI21</f>
        <v>0</v>
      </c>
      <c r="C21" s="165"/>
      <c r="D21" s="865">
        <f>'HR - (VALDENOR) '!A79</f>
        <v>0</v>
      </c>
      <c r="E21" s="945">
        <f>'HR - (VALDENOR) '!AI79</f>
        <v>0</v>
      </c>
      <c r="G21" s="865">
        <f>'HR - (VALDENOR) '!A137</f>
        <v>0</v>
      </c>
      <c r="H21" s="945">
        <f>'HR - (VALDENOR) '!AI137</f>
        <v>0</v>
      </c>
      <c r="I21" s="665"/>
      <c r="J21" s="974"/>
      <c r="K21" s="947"/>
    </row>
    <row r="22" spans="1:11" ht="12.95" customHeight="1" x14ac:dyDescent="0.2">
      <c r="A22" s="706" t="str">
        <f>'HR - (VALDENOR) '!A22</f>
        <v xml:space="preserve">* BONIFICAÇÃO - MATEUS VINHAIS </v>
      </c>
      <c r="B22" s="945">
        <f>'HR - (VALDENOR) '!AI22</f>
        <v>0</v>
      </c>
      <c r="C22" s="165"/>
      <c r="D22" s="865">
        <f>'HR - (VALDENOR) '!A80</f>
        <v>0</v>
      </c>
      <c r="E22" s="945">
        <f>'HR - (VALDENOR) '!AI80</f>
        <v>0</v>
      </c>
      <c r="G22" s="865">
        <f>'HR - (VALDENOR) '!A138</f>
        <v>0</v>
      </c>
      <c r="H22" s="945">
        <f>'HR - (VALDENOR) '!AI138</f>
        <v>0</v>
      </c>
      <c r="I22" s="665"/>
      <c r="J22" s="974"/>
      <c r="K22" s="947"/>
    </row>
    <row r="23" spans="1:11" ht="12.95" customHeight="1" x14ac:dyDescent="0.2">
      <c r="A23" s="706" t="str">
        <f>'HR - (VALDENOR) '!A23</f>
        <v>1. CORTESIAS</v>
      </c>
      <c r="B23" s="945">
        <f>'HR - (VALDENOR) '!AI23</f>
        <v>0</v>
      </c>
      <c r="C23" s="165"/>
      <c r="D23" s="865">
        <f>'HR - (VALDENOR) '!A81</f>
        <v>0</v>
      </c>
      <c r="E23" s="945">
        <f>'HR - (VALDENOR) '!AI81</f>
        <v>0</v>
      </c>
      <c r="G23" s="865">
        <f>'HR - (VALDENOR) '!A139</f>
        <v>0</v>
      </c>
      <c r="H23" s="945">
        <f>'HR - (VALDENOR) '!AI139</f>
        <v>0</v>
      </c>
      <c r="I23" s="665"/>
      <c r="J23" s="974"/>
      <c r="K23" s="947"/>
    </row>
    <row r="24" spans="1:11" ht="12.95" customHeight="1" x14ac:dyDescent="0.2">
      <c r="A24" s="706" t="str">
        <f>'HR - (VALDENOR) '!A24</f>
        <v>2. REPOSIÇÃO DE AVARIAS</v>
      </c>
      <c r="B24" s="945">
        <f>'HR - (VALDENOR) '!AI24</f>
        <v>0</v>
      </c>
      <c r="C24" s="165"/>
      <c r="D24" s="865">
        <f>'HR - (VALDENOR) '!A82</f>
        <v>0</v>
      </c>
      <c r="E24" s="945">
        <f>'HR - (VALDENOR) '!AI82</f>
        <v>0</v>
      </c>
      <c r="G24" s="865">
        <f>'HR - (VALDENOR) '!A140</f>
        <v>0</v>
      </c>
      <c r="H24" s="945">
        <f>'HR - (VALDENOR) '!AI140</f>
        <v>0</v>
      </c>
      <c r="I24" s="665"/>
      <c r="J24" s="974"/>
      <c r="K24" s="947"/>
    </row>
    <row r="25" spans="1:11" ht="12.95" customHeight="1" x14ac:dyDescent="0.2">
      <c r="A25" s="865" t="str">
        <f>'HR - (VALDENOR) '!A25</f>
        <v>ATHENAS   -  (ALTO DO CALHAU)</v>
      </c>
      <c r="B25" s="945">
        <f>'HR - (VALDENOR) '!AI25</f>
        <v>2</v>
      </c>
      <c r="C25" s="165"/>
      <c r="D25" s="865">
        <f>'HR - (VALDENOR) '!A83</f>
        <v>0</v>
      </c>
      <c r="E25" s="945">
        <f>'HR - (VALDENOR) '!AI83</f>
        <v>0</v>
      </c>
      <c r="G25" s="865">
        <f>'HR - (VALDENOR) '!A141</f>
        <v>0</v>
      </c>
      <c r="H25" s="945">
        <f>'HR - (VALDENOR) '!AI141</f>
        <v>0</v>
      </c>
      <c r="I25" s="665"/>
      <c r="J25" s="965"/>
      <c r="K25" s="947"/>
    </row>
    <row r="26" spans="1:11" ht="12.95" customHeight="1" x14ac:dyDescent="0.2">
      <c r="A26" s="865" t="str">
        <f>'HR - (VALDENOR) '!A26</f>
        <v>CAMINO  - (S.BERNARDO) - (ICMS)</v>
      </c>
      <c r="B26" s="945">
        <f>'HR - (VALDENOR) '!AI26</f>
        <v>3</v>
      </c>
      <c r="C26" s="165"/>
      <c r="D26" s="865">
        <f>'HR - (VALDENOR) '!A84</f>
        <v>0</v>
      </c>
      <c r="E26" s="945">
        <f>'HR - (VALDENOR) '!AI84</f>
        <v>0</v>
      </c>
      <c r="G26" s="865">
        <f>'HR - (VALDENOR) '!A142</f>
        <v>0</v>
      </c>
      <c r="H26" s="945">
        <f>'HR - (VALDENOR) '!AI142</f>
        <v>0</v>
      </c>
      <c r="I26" s="665"/>
      <c r="J26" s="959"/>
      <c r="K26" s="947"/>
    </row>
    <row r="27" spans="1:11" ht="12.95" customHeight="1" x14ac:dyDescent="0.2">
      <c r="A27" s="865" t="str">
        <f>'HR - (VALDENOR) '!A27</f>
        <v>SUPERMERCADOS   -  (ICMS)</v>
      </c>
      <c r="B27" s="945">
        <f>'HR - (VALDENOR) '!AI27</f>
        <v>4</v>
      </c>
      <c r="C27" s="165"/>
      <c r="D27" s="865">
        <f>'HR - (VALDENOR) '!A85</f>
        <v>0</v>
      </c>
      <c r="E27" s="945">
        <f>'HR - (VALDENOR) '!AI85</f>
        <v>0</v>
      </c>
      <c r="G27" s="865">
        <f>'HR - (VALDENOR) '!A143</f>
        <v>0</v>
      </c>
      <c r="H27" s="945">
        <f>'HR - (VALDENOR) '!AI143</f>
        <v>0</v>
      </c>
      <c r="I27" s="665"/>
      <c r="J27" s="959"/>
      <c r="K27" s="947"/>
    </row>
    <row r="28" spans="1:11" ht="12.95" customHeight="1" x14ac:dyDescent="0.2">
      <c r="A28" s="865" t="str">
        <f>'HR - (VALDENOR) '!A28</f>
        <v>VENDAS FÁBRICA / EXTERNA</v>
      </c>
      <c r="B28" s="945">
        <f>'HR - (VALDENOR) '!AI28</f>
        <v>5</v>
      </c>
      <c r="C28" s="165"/>
      <c r="D28" s="865">
        <f>'HR - (VALDENOR) '!A86</f>
        <v>0</v>
      </c>
      <c r="E28" s="945">
        <f>'HR - (VALDENOR) '!AI86</f>
        <v>0</v>
      </c>
      <c r="G28" s="865">
        <f>'HR - (VALDENOR) '!A144</f>
        <v>0</v>
      </c>
      <c r="H28" s="945">
        <f>'HR - (VALDENOR) '!AI144</f>
        <v>0</v>
      </c>
      <c r="I28" s="665"/>
      <c r="J28" s="959"/>
      <c r="K28" s="947"/>
    </row>
    <row r="29" spans="1:11" ht="12.95" customHeight="1" thickBot="1" x14ac:dyDescent="0.25">
      <c r="A29" s="865">
        <f>'HR - (VALDENOR) '!A29</f>
        <v>0</v>
      </c>
      <c r="B29" s="945">
        <f>'HR - (VALDENOR) '!AI29</f>
        <v>0</v>
      </c>
      <c r="C29" s="165"/>
      <c r="D29" s="865">
        <f>'HR - (VALDENOR) '!A87</f>
        <v>0</v>
      </c>
      <c r="E29" s="945">
        <f>'HR - (VALDENOR) '!AI87</f>
        <v>0</v>
      </c>
      <c r="G29" s="865">
        <f>'HR - (VALDENOR) '!A145</f>
        <v>0</v>
      </c>
      <c r="H29" s="945">
        <f>'HR - (VALDENOR) '!AI145</f>
        <v>0</v>
      </c>
      <c r="I29" s="665"/>
      <c r="J29" s="959"/>
      <c r="K29" s="890"/>
    </row>
    <row r="30" spans="1:11" ht="12.95" customHeight="1" thickBot="1" x14ac:dyDescent="0.25">
      <c r="A30" s="865">
        <f>'HR - (VALDENOR) '!A30</f>
        <v>0</v>
      </c>
      <c r="B30" s="945">
        <f>'HR - (VALDENOR) '!AI30</f>
        <v>0</v>
      </c>
      <c r="C30" s="165"/>
      <c r="D30" s="865">
        <f>'HR - (VALDENOR) '!A88</f>
        <v>0</v>
      </c>
      <c r="E30" s="945">
        <f>'HR - (VALDENOR) '!AI88</f>
        <v>0</v>
      </c>
      <c r="G30" s="865">
        <f>'HR - (VALDENOR) '!A146</f>
        <v>0</v>
      </c>
      <c r="H30" s="945">
        <f>'HR - (VALDENOR) '!AI146</f>
        <v>0</v>
      </c>
      <c r="I30" s="665"/>
      <c r="J30" s="971" t="s">
        <v>186</v>
      </c>
      <c r="K30" s="972">
        <v>5</v>
      </c>
    </row>
    <row r="31" spans="1:11" ht="12.95" customHeight="1" x14ac:dyDescent="0.2">
      <c r="A31" s="865">
        <f>'HR - (VALDENOR) '!A31</f>
        <v>0</v>
      </c>
      <c r="B31" s="945">
        <f>'HR - (VALDENOR) '!AI31</f>
        <v>0</v>
      </c>
      <c r="C31" s="165"/>
      <c r="D31" s="865">
        <f>'HR - (VALDENOR) '!A89</f>
        <v>0</v>
      </c>
      <c r="E31" s="945">
        <f>'HR - (VALDENOR) '!AI89</f>
        <v>0</v>
      </c>
      <c r="G31" s="865">
        <f>'HR - (VALDENOR) '!A147</f>
        <v>0</v>
      </c>
      <c r="H31" s="945">
        <f>'HR - (VALDENOR) '!AI147</f>
        <v>0</v>
      </c>
      <c r="I31" s="665"/>
      <c r="J31" s="968"/>
      <c r="K31" s="970"/>
    </row>
    <row r="32" spans="1:11" ht="12.95" customHeight="1" x14ac:dyDescent="0.2">
      <c r="A32" s="865">
        <f>'HR - (VALDENOR) '!A32</f>
        <v>0</v>
      </c>
      <c r="B32" s="945">
        <f>'HR - (VALDENOR) '!AI32</f>
        <v>0</v>
      </c>
      <c r="C32" s="165"/>
      <c r="D32" s="865">
        <f>'HR - (VALDENOR) '!A90</f>
        <v>0</v>
      </c>
      <c r="E32" s="945">
        <f>'HR - (VALDENOR) '!AI90</f>
        <v>0</v>
      </c>
      <c r="G32" s="865">
        <f>'HR - (VALDENOR) '!A148</f>
        <v>0</v>
      </c>
      <c r="H32" s="945">
        <f>'HR - (VALDENOR) '!AI148</f>
        <v>0</v>
      </c>
      <c r="I32" s="665"/>
      <c r="J32" s="968"/>
      <c r="K32" s="969"/>
    </row>
    <row r="33" spans="1:11" ht="12.95" customHeight="1" x14ac:dyDescent="0.2">
      <c r="A33" s="865">
        <f>'HR - (VALDENOR) '!A33</f>
        <v>0</v>
      </c>
      <c r="B33" s="945">
        <f>'HR - (VALDENOR) '!AI33</f>
        <v>0</v>
      </c>
      <c r="C33" s="165"/>
      <c r="D33" s="865">
        <f>'HR - (VALDENOR) '!A91</f>
        <v>0</v>
      </c>
      <c r="E33" s="945">
        <f>'HR - (VALDENOR) '!AI91</f>
        <v>0</v>
      </c>
      <c r="G33" s="865">
        <f>'HR - (VALDENOR) '!A149</f>
        <v>0</v>
      </c>
      <c r="H33" s="945">
        <f>'HR - (VALDENOR) '!AI149</f>
        <v>0</v>
      </c>
      <c r="I33" s="665"/>
      <c r="J33" s="968"/>
      <c r="K33" s="970"/>
    </row>
    <row r="34" spans="1:11" ht="12.95" customHeight="1" x14ac:dyDescent="0.2">
      <c r="A34" s="865">
        <f>'HR - (VALDENOR) '!A34</f>
        <v>0</v>
      </c>
      <c r="B34" s="945">
        <f>'HR - (VALDENOR) '!AI34</f>
        <v>0</v>
      </c>
      <c r="C34" s="165"/>
      <c r="D34" s="865">
        <f>'HR - (VALDENOR) '!A92</f>
        <v>0</v>
      </c>
      <c r="E34" s="945">
        <f>'HR - (VALDENOR) '!AI92</f>
        <v>0</v>
      </c>
      <c r="G34" s="865">
        <f>'HR - (VALDENOR) '!A150</f>
        <v>0</v>
      </c>
      <c r="H34" s="945">
        <f>'HR - (VALDENOR) '!AI150</f>
        <v>0</v>
      </c>
      <c r="I34" s="665"/>
      <c r="J34" s="968"/>
      <c r="K34" s="970"/>
    </row>
    <row r="35" spans="1:11" ht="12.95" customHeight="1" x14ac:dyDescent="0.2">
      <c r="A35" s="865">
        <f>'HR - (VALDENOR) '!A35</f>
        <v>0</v>
      </c>
      <c r="B35" s="945">
        <f>'HR - (VALDENOR) '!AI35</f>
        <v>0</v>
      </c>
      <c r="C35" s="165"/>
      <c r="D35" s="865">
        <f>'HR - (VALDENOR) '!A93</f>
        <v>0</v>
      </c>
      <c r="E35" s="945">
        <f>'HR - (VALDENOR) '!AI93</f>
        <v>0</v>
      </c>
      <c r="G35" s="865">
        <f>'HR - (VALDENOR) '!A151</f>
        <v>0</v>
      </c>
      <c r="H35" s="945">
        <f>'HR - (VALDENOR) '!AI151</f>
        <v>0</v>
      </c>
      <c r="I35" s="665"/>
    </row>
    <row r="36" spans="1:11" ht="12.95" customHeight="1" x14ac:dyDescent="0.2">
      <c r="A36" s="865">
        <f>'HR - (VALDENOR) '!A36</f>
        <v>0</v>
      </c>
      <c r="B36" s="945">
        <f>'HR - (VALDENOR) '!AI36</f>
        <v>0</v>
      </c>
      <c r="C36" s="165"/>
      <c r="D36" s="865">
        <f>'HR - (VALDENOR) '!A94</f>
        <v>0</v>
      </c>
      <c r="E36" s="945">
        <f>'HR - (VALDENOR) '!AI94</f>
        <v>0</v>
      </c>
      <c r="G36" s="865">
        <f>'HR - (VALDENOR) '!A152</f>
        <v>0</v>
      </c>
      <c r="H36" s="945">
        <f>'HR - (VALDENOR) '!AI152</f>
        <v>0</v>
      </c>
      <c r="I36" s="665"/>
    </row>
    <row r="37" spans="1:11" ht="12.95" customHeight="1" x14ac:dyDescent="0.2">
      <c r="A37" s="865">
        <f>'HR - (VALDENOR) '!A37</f>
        <v>0</v>
      </c>
      <c r="B37" s="945">
        <f>'HR - (VALDENOR) '!AI37</f>
        <v>0</v>
      </c>
      <c r="C37" s="165"/>
      <c r="D37" s="865">
        <f>'HR - (VALDENOR) '!A95</f>
        <v>0</v>
      </c>
      <c r="E37" s="945">
        <f>'HR - (VALDENOR) '!AI95</f>
        <v>0</v>
      </c>
      <c r="G37" s="865">
        <f>'HR - (VALDENOR) '!A153</f>
        <v>0</v>
      </c>
      <c r="H37" s="945">
        <f>'HR - (VALDENOR) '!AI153</f>
        <v>0</v>
      </c>
      <c r="I37" s="665"/>
    </row>
    <row r="38" spans="1:11" ht="12.95" customHeight="1" x14ac:dyDescent="0.2">
      <c r="A38" s="865">
        <f>'HR - (VALDENOR) '!A38</f>
        <v>0</v>
      </c>
      <c r="B38" s="945">
        <f>'HR - (VALDENOR) '!AI38</f>
        <v>0</v>
      </c>
      <c r="C38" s="165"/>
      <c r="D38" s="865">
        <f>'HR - (VALDENOR) '!A96</f>
        <v>0</v>
      </c>
      <c r="E38" s="945">
        <f>'HR - (VALDENOR) '!AI96</f>
        <v>0</v>
      </c>
      <c r="G38" s="865">
        <f>'HR - (VALDENOR) '!A154</f>
        <v>0</v>
      </c>
      <c r="H38" s="945">
        <f>'HR - (VALDENOR) '!AI154</f>
        <v>0</v>
      </c>
      <c r="I38" s="665"/>
    </row>
    <row r="39" spans="1:11" ht="12.95" customHeight="1" x14ac:dyDescent="0.2">
      <c r="A39" s="865">
        <f>'HR - (VALDENOR) '!A39</f>
        <v>0</v>
      </c>
      <c r="B39" s="945">
        <f>'HR - (VALDENOR) '!AI39</f>
        <v>0</v>
      </c>
      <c r="C39" s="165"/>
      <c r="D39" s="865">
        <f>'HR - (VALDENOR) '!A97</f>
        <v>0</v>
      </c>
      <c r="E39" s="945">
        <f>'HR - (VALDENOR) '!AI97</f>
        <v>0</v>
      </c>
      <c r="G39" s="865">
        <f>'HR - (VALDENOR) '!A155</f>
        <v>0</v>
      </c>
      <c r="H39" s="945">
        <f>'HR - (VALDENOR) '!AI155</f>
        <v>0</v>
      </c>
      <c r="I39" s="665"/>
    </row>
    <row r="40" spans="1:11" ht="12.95" customHeight="1" x14ac:dyDescent="0.2">
      <c r="A40" s="865">
        <f>'HR - (VALDENOR) '!A40</f>
        <v>0</v>
      </c>
      <c r="B40" s="945">
        <f>'HR - (VALDENOR) '!AI40</f>
        <v>0</v>
      </c>
      <c r="C40" s="165"/>
      <c r="D40" s="865">
        <f>'HR - (VALDENOR) '!A98</f>
        <v>0</v>
      </c>
      <c r="E40" s="945">
        <f>'HR - (VALDENOR) '!AI98</f>
        <v>0</v>
      </c>
      <c r="G40" s="865" t="str">
        <f>'HR - (VALDENOR) '!A156</f>
        <v>TOTAL</v>
      </c>
      <c r="H40" s="945">
        <f>'HR - (VALDENOR) '!AI156</f>
        <v>0</v>
      </c>
      <c r="I40" s="665"/>
    </row>
    <row r="41" spans="1:11" ht="12.95" customHeight="1" x14ac:dyDescent="0.2">
      <c r="A41" s="865">
        <f>'HR - (VALDENOR) '!A41</f>
        <v>0</v>
      </c>
      <c r="B41" s="945">
        <f>'HR - (VALDENOR) '!AI41</f>
        <v>0</v>
      </c>
      <c r="C41" s="165"/>
      <c r="D41" s="865">
        <f>'HR - (VALDENOR) '!A99</f>
        <v>0</v>
      </c>
      <c r="E41" s="945">
        <f>'HR - (VALDENOR) '!AI99</f>
        <v>0</v>
      </c>
      <c r="G41" s="865"/>
      <c r="H41" s="945"/>
      <c r="I41" s="665"/>
    </row>
    <row r="42" spans="1:11" ht="12.95" customHeight="1" x14ac:dyDescent="0.2">
      <c r="A42" s="865">
        <f>'HR - (VALDENOR) '!A42</f>
        <v>0</v>
      </c>
      <c r="B42" s="945">
        <f>'HR - (VALDENOR) '!AI42</f>
        <v>0</v>
      </c>
      <c r="C42" s="165"/>
      <c r="D42" s="865">
        <f>'HR - (VALDENOR) '!A100</f>
        <v>0</v>
      </c>
      <c r="E42" s="945">
        <f>'HR - (VALDENOR) '!AI100</f>
        <v>0</v>
      </c>
      <c r="G42" s="865"/>
      <c r="H42" s="945"/>
      <c r="I42" s="665"/>
    </row>
    <row r="43" spans="1:11" ht="12.95" customHeight="1" x14ac:dyDescent="0.2">
      <c r="A43" s="865">
        <f>'HR - (VALDENOR) '!A43</f>
        <v>0</v>
      </c>
      <c r="B43" s="945">
        <f>'HR - (VALDENOR) '!AI43</f>
        <v>0</v>
      </c>
      <c r="C43" s="165"/>
      <c r="D43" s="865">
        <f>'HR - (VALDENOR) '!A101</f>
        <v>0</v>
      </c>
      <c r="E43" s="945">
        <f>'HR - (VALDENOR) '!AI101</f>
        <v>0</v>
      </c>
      <c r="G43" s="865"/>
      <c r="H43" s="945"/>
      <c r="I43" s="665"/>
    </row>
    <row r="44" spans="1:11" ht="12.95" customHeight="1" x14ac:dyDescent="0.2">
      <c r="A44" s="865">
        <f>'HR - (VALDENOR) '!A44</f>
        <v>0</v>
      </c>
      <c r="B44" s="945">
        <f>'HR - (VALDENOR) '!AI44</f>
        <v>0</v>
      </c>
      <c r="C44" s="165"/>
      <c r="D44" s="865">
        <f>'HR - (VALDENOR) '!A102</f>
        <v>0</v>
      </c>
      <c r="E44" s="945">
        <f>'HR - (VALDENOR) '!AI102</f>
        <v>0</v>
      </c>
      <c r="G44" s="865"/>
      <c r="H44" s="945"/>
      <c r="I44" s="665"/>
    </row>
    <row r="45" spans="1:11" ht="12.95" customHeight="1" x14ac:dyDescent="0.2">
      <c r="A45" s="865">
        <f>'HR - (VALDENOR) '!A45</f>
        <v>0</v>
      </c>
      <c r="B45" s="945">
        <f>'HR - (VALDENOR) '!AI45</f>
        <v>0</v>
      </c>
      <c r="C45" s="165"/>
      <c r="D45" s="865">
        <f>'HR - (VALDENOR) '!A103</f>
        <v>0</v>
      </c>
      <c r="E45" s="945">
        <f>'HR - (VALDENOR) '!AI103</f>
        <v>0</v>
      </c>
      <c r="G45" s="865"/>
      <c r="H45" s="945"/>
      <c r="I45" s="665"/>
    </row>
    <row r="46" spans="1:11" ht="12.95" customHeight="1" x14ac:dyDescent="0.2">
      <c r="A46" s="865">
        <f>'HR - (VALDENOR) '!A46</f>
        <v>0</v>
      </c>
      <c r="B46" s="945">
        <f>'HR - (VALDENOR) '!AI46</f>
        <v>0</v>
      </c>
      <c r="C46" s="165"/>
      <c r="D46" s="865">
        <f>'HR - (VALDENOR) '!A104</f>
        <v>0</v>
      </c>
      <c r="E46" s="945">
        <f>'HR - (VALDENOR) '!AI104</f>
        <v>0</v>
      </c>
      <c r="G46" s="865"/>
      <c r="H46" s="945"/>
      <c r="I46" s="665"/>
    </row>
    <row r="47" spans="1:11" ht="12.95" customHeight="1" x14ac:dyDescent="0.2">
      <c r="A47" s="865">
        <f>'HR - (VALDENOR) '!A47</f>
        <v>0</v>
      </c>
      <c r="B47" s="945">
        <f>'HR - (VALDENOR) '!AI47</f>
        <v>0</v>
      </c>
      <c r="C47" s="165"/>
      <c r="D47" s="865">
        <f>'HR - (VALDENOR) '!A105</f>
        <v>0</v>
      </c>
      <c r="E47" s="945">
        <f>'HR - (VALDENOR) '!AI105</f>
        <v>0</v>
      </c>
      <c r="G47" s="865"/>
      <c r="H47" s="945"/>
      <c r="I47" s="665"/>
    </row>
    <row r="48" spans="1:11" ht="12.95" customHeight="1" x14ac:dyDescent="0.2">
      <c r="A48" s="865">
        <f>'HR - (VALDENOR) '!A48</f>
        <v>0</v>
      </c>
      <c r="B48" s="945">
        <f>'HR - (VALDENOR) '!AI48</f>
        <v>0</v>
      </c>
      <c r="C48" s="165"/>
      <c r="D48" s="865">
        <f>'HR - (VALDENOR) '!A106</f>
        <v>0</v>
      </c>
      <c r="E48" s="945">
        <f>'HR - (VALDENOR) '!AI106</f>
        <v>0</v>
      </c>
      <c r="G48" s="865"/>
      <c r="H48" s="945"/>
      <c r="I48" s="665"/>
    </row>
    <row r="49" spans="1:9" ht="12.95" customHeight="1" x14ac:dyDescent="0.2">
      <c r="A49" s="865">
        <f>'HR - (VALDENOR) '!A49</f>
        <v>0</v>
      </c>
      <c r="B49" s="945">
        <f>'HR - (VALDENOR) '!AI49</f>
        <v>0</v>
      </c>
      <c r="C49" s="165"/>
      <c r="D49" s="865">
        <f>'HR - (VALDENOR) '!A107</f>
        <v>0</v>
      </c>
      <c r="E49" s="945">
        <f>'HR - (VALDENOR) '!AI107</f>
        <v>0</v>
      </c>
      <c r="G49" s="865"/>
      <c r="H49" s="945"/>
      <c r="I49" s="665"/>
    </row>
    <row r="50" spans="1:9" ht="12.95" customHeight="1" x14ac:dyDescent="0.2">
      <c r="A50" s="865">
        <f>'HR - (VALDENOR) '!A50</f>
        <v>0</v>
      </c>
      <c r="B50" s="945">
        <f>'HR - (VALDENOR) '!AI50</f>
        <v>0</v>
      </c>
      <c r="C50" s="165"/>
      <c r="D50" s="865">
        <f>'HR - (VALDENOR) '!A108</f>
        <v>0</v>
      </c>
      <c r="E50" s="945">
        <f>'HR - (VALDENOR) '!AI108</f>
        <v>0</v>
      </c>
      <c r="G50" s="865"/>
      <c r="H50" s="945"/>
      <c r="I50" s="665"/>
    </row>
    <row r="51" spans="1:9" ht="12.95" customHeight="1" x14ac:dyDescent="0.2">
      <c r="A51" s="865">
        <f>'HR - (VALDENOR) '!A51</f>
        <v>0</v>
      </c>
      <c r="B51" s="945">
        <f>'HR - (VALDENOR) '!AI51</f>
        <v>0</v>
      </c>
      <c r="C51" s="165"/>
      <c r="D51" s="865">
        <f>'HR - (VALDENOR) '!A109</f>
        <v>0</v>
      </c>
      <c r="E51" s="945">
        <f>'HR - (VALDENOR) '!AI109</f>
        <v>0</v>
      </c>
      <c r="G51" s="865"/>
      <c r="H51" s="945"/>
      <c r="I51" s="665"/>
    </row>
    <row r="52" spans="1:9" ht="12.95" customHeight="1" x14ac:dyDescent="0.2">
      <c r="A52" s="865">
        <f>'HR - (VALDENOR) '!A52</f>
        <v>0</v>
      </c>
      <c r="B52" s="945">
        <f>'HR - (VALDENOR) '!AI52</f>
        <v>0</v>
      </c>
      <c r="C52" s="165"/>
      <c r="D52" s="865">
        <f>'HR - (VALDENOR) '!A110</f>
        <v>0</v>
      </c>
      <c r="E52" s="945">
        <f>'HR - (VALDENOR) '!AI110</f>
        <v>0</v>
      </c>
      <c r="G52" s="865"/>
      <c r="H52" s="945"/>
      <c r="I52" s="665"/>
    </row>
    <row r="53" spans="1:9" ht="12.95" customHeight="1" x14ac:dyDescent="0.2">
      <c r="A53" s="865">
        <f>'HR - (VALDENOR) '!A53</f>
        <v>0</v>
      </c>
      <c r="B53" s="945">
        <f>'HR - (VALDENOR) '!AI53</f>
        <v>0</v>
      </c>
      <c r="C53" s="165"/>
      <c r="D53" s="865">
        <f>'HR - (VALDENOR) '!A111</f>
        <v>0</v>
      </c>
      <c r="E53" s="945">
        <f>'HR - (VALDENOR) '!AI111</f>
        <v>0</v>
      </c>
      <c r="G53" s="865"/>
      <c r="H53" s="945"/>
      <c r="I53" s="665"/>
    </row>
    <row r="54" spans="1:9" ht="12.95" customHeight="1" x14ac:dyDescent="0.2">
      <c r="A54" s="865">
        <f>'HR - (VALDENOR) '!A54</f>
        <v>0</v>
      </c>
      <c r="B54" s="945">
        <f>'HR - (VALDENOR) '!AI54</f>
        <v>0</v>
      </c>
      <c r="C54" s="165"/>
      <c r="D54" s="865">
        <f>'HR - (VALDENOR) '!A112</f>
        <v>0</v>
      </c>
      <c r="E54" s="945">
        <f>'HR - (VALDENOR) '!AI112</f>
        <v>0</v>
      </c>
      <c r="G54" s="865"/>
      <c r="H54" s="945"/>
      <c r="I54" s="665"/>
    </row>
    <row r="55" spans="1:9" ht="12.95" customHeight="1" x14ac:dyDescent="0.2">
      <c r="A55" s="865">
        <f>'HR - (VALDENOR) '!A55</f>
        <v>0</v>
      </c>
      <c r="B55" s="945">
        <f>'HR - (VALDENOR) '!AI55</f>
        <v>0</v>
      </c>
      <c r="C55" s="165"/>
      <c r="D55" s="865">
        <f>'HR - (VALDENOR) '!A113</f>
        <v>0</v>
      </c>
      <c r="E55" s="945">
        <f>'HR - (VALDENOR) '!AI113</f>
        <v>0</v>
      </c>
      <c r="G55" s="865"/>
      <c r="H55" s="945"/>
      <c r="I55" s="665"/>
    </row>
    <row r="56" spans="1:9" ht="12.95" customHeight="1" x14ac:dyDescent="0.2">
      <c r="A56" s="865">
        <f>'HR - (VALDENOR) '!A56</f>
        <v>0</v>
      </c>
      <c r="B56" s="945">
        <f>'HR - (VALDENOR) '!AI56</f>
        <v>0</v>
      </c>
      <c r="C56" s="165"/>
      <c r="D56" s="865">
        <f>'HR - (VALDENOR) '!A114</f>
        <v>0</v>
      </c>
      <c r="E56" s="945">
        <f>'HR - (VALDENOR) '!AI114</f>
        <v>0</v>
      </c>
      <c r="G56" s="865"/>
      <c r="H56" s="945"/>
      <c r="I56" s="665"/>
    </row>
    <row r="57" spans="1:9" ht="12.95" customHeight="1" x14ac:dyDescent="0.2">
      <c r="A57" s="865">
        <f>'HR - (VALDENOR) '!A57</f>
        <v>0</v>
      </c>
      <c r="B57" s="945">
        <f>'HR - (VALDENOR) '!AI57</f>
        <v>0</v>
      </c>
      <c r="C57" s="165"/>
      <c r="D57" s="865">
        <f>'HR - (VALDENOR) '!A115</f>
        <v>0</v>
      </c>
      <c r="E57" s="945">
        <f>'HR - (VALDENOR) '!AI115</f>
        <v>0</v>
      </c>
      <c r="G57" s="865"/>
      <c r="H57" s="945"/>
      <c r="I57" s="665"/>
    </row>
    <row r="58" spans="1:9" ht="12" customHeight="1" x14ac:dyDescent="0.2">
      <c r="A58" s="865">
        <f>'HR - (VALDENOR) '!A58</f>
        <v>0</v>
      </c>
      <c r="B58" s="945">
        <f>'HR - (VALDENOR) '!AI58</f>
        <v>0</v>
      </c>
      <c r="D58" s="865">
        <f>'HR - (VALDENOR) '!A116</f>
        <v>0</v>
      </c>
      <c r="E58" s="945">
        <f>'HR - (VALDENOR) '!AI116</f>
        <v>0</v>
      </c>
      <c r="G58" s="865"/>
      <c r="H58" s="945"/>
    </row>
    <row r="59" spans="1:9" ht="12" customHeight="1" x14ac:dyDescent="0.2">
      <c r="A59" s="865">
        <f>'HR - (VALDENOR) '!A59</f>
        <v>0</v>
      </c>
      <c r="B59" s="945">
        <f>'HR - (VALDENOR) '!AI59</f>
        <v>0</v>
      </c>
      <c r="D59" s="865">
        <f>'HR - (VALDENOR) '!A117</f>
        <v>0</v>
      </c>
      <c r="E59" s="945">
        <f>'HR - (VALDENOR) '!AI117</f>
        <v>0</v>
      </c>
      <c r="G59" s="865"/>
      <c r="H59" s="945"/>
    </row>
    <row r="60" spans="1:9" ht="12" customHeight="1" x14ac:dyDescent="0.2">
      <c r="A60" s="865">
        <f>'HR - (VALDENOR) '!A60</f>
        <v>0</v>
      </c>
      <c r="B60" s="945">
        <f>'HR - (VALDENOR) '!AI60</f>
        <v>0</v>
      </c>
      <c r="D60" s="865">
        <f>'HR - (VALDENOR) '!A118</f>
        <v>0</v>
      </c>
      <c r="E60" s="945">
        <f>'HR - (VALDENOR) '!AI118</f>
        <v>0</v>
      </c>
      <c r="G60" s="865"/>
      <c r="H60" s="945"/>
    </row>
    <row r="61" spans="1:9" ht="12" customHeight="1" x14ac:dyDescent="0.2"/>
    <row r="62" spans="1:9" ht="12" customHeight="1" x14ac:dyDescent="0.2"/>
    <row r="63" spans="1:9" ht="12" customHeight="1" x14ac:dyDescent="0.2"/>
    <row r="64" spans="1:9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</sheetData>
  <mergeCells count="9">
    <mergeCell ref="J1:K3"/>
    <mergeCell ref="J4:J5"/>
    <mergeCell ref="K4:K5"/>
    <mergeCell ref="A1:A2"/>
    <mergeCell ref="D1:D2"/>
    <mergeCell ref="G1:G2"/>
    <mergeCell ref="E1:E2"/>
    <mergeCell ref="H1:H2"/>
    <mergeCell ref="B1:B2"/>
  </mergeCells>
  <pageMargins left="0.43307086614173229" right="0.23622047244094491" top="0.74803149606299213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156"/>
  <sheetViews>
    <sheetView topLeftCell="A124" zoomScale="110" zoomScaleNormal="110" workbookViewId="0">
      <pane xSplit="1" topLeftCell="B1" activePane="topRight" state="frozen"/>
      <selection pane="topRight" activeCell="A156" sqref="A156"/>
    </sheetView>
  </sheetViews>
  <sheetFormatPr defaultRowHeight="12.75" x14ac:dyDescent="0.2"/>
  <cols>
    <col min="1" max="1" width="44.7109375" customWidth="1"/>
    <col min="2" max="32" width="8.7109375" customWidth="1"/>
  </cols>
  <sheetData>
    <row r="1" spans="1:32" x14ac:dyDescent="0.2">
      <c r="A1" s="252" t="s">
        <v>125</v>
      </c>
      <c r="B1" s="662" t="str">
        <f>'TOTAL GERAL'!L2</f>
        <v>SEX</v>
      </c>
      <c r="C1" s="662" t="str">
        <f>'TOTAL GERAL'!M2</f>
        <v>SÁB</v>
      </c>
      <c r="D1" s="662" t="str">
        <f>'TOTAL GERAL'!N2</f>
        <v>DOM</v>
      </c>
      <c r="E1" s="662" t="str">
        <f>'TOTAL GERAL'!O2</f>
        <v>SEG</v>
      </c>
      <c r="F1" s="662" t="str">
        <f>'TOTAL GERAL'!P2</f>
        <v>TER</v>
      </c>
      <c r="G1" s="662" t="str">
        <f>'TOTAL GERAL'!Q2</f>
        <v>QUA</v>
      </c>
      <c r="H1" s="662" t="str">
        <f>'TOTAL GERAL'!R2</f>
        <v>QUI</v>
      </c>
      <c r="I1" s="662" t="str">
        <f>'TOTAL GERAL'!S2</f>
        <v>SEX</v>
      </c>
      <c r="J1" s="662" t="str">
        <f>'TOTAL GERAL'!T2</f>
        <v>SÁB</v>
      </c>
      <c r="K1" s="662" t="str">
        <f>'TOTAL GERAL'!U2</f>
        <v>DOM</v>
      </c>
      <c r="L1" s="662" t="str">
        <f>'TOTAL GERAL'!V2</f>
        <v>SEG</v>
      </c>
      <c r="M1" s="662" t="str">
        <f>'TOTAL GERAL'!W2</f>
        <v>TER</v>
      </c>
      <c r="N1" s="662" t="str">
        <f>'TOTAL GERAL'!X2</f>
        <v>QUA</v>
      </c>
      <c r="O1" s="662" t="str">
        <f>'TOTAL GERAL'!Y2</f>
        <v>QUI</v>
      </c>
      <c r="P1" s="662" t="str">
        <f>'TOTAL GERAL'!Z2</f>
        <v>SEX</v>
      </c>
      <c r="Q1" s="662" t="str">
        <f>'TOTAL GERAL'!AA2</f>
        <v>SÁB</v>
      </c>
      <c r="R1" s="662" t="str">
        <f>'TOTAL GERAL'!AB2</f>
        <v>DOM</v>
      </c>
      <c r="S1" s="662" t="str">
        <f>'TOTAL GERAL'!AC2</f>
        <v>SEG</v>
      </c>
      <c r="T1" s="662" t="str">
        <f>'TOTAL GERAL'!AD2</f>
        <v>TER</v>
      </c>
      <c r="U1" s="662" t="str">
        <f>'TOTAL GERAL'!AE2</f>
        <v>QUA</v>
      </c>
      <c r="V1" s="662" t="str">
        <f>'TOTAL GERAL'!AF2</f>
        <v>QUI</v>
      </c>
      <c r="W1" s="662" t="str">
        <f>'TOTAL GERAL'!AG2</f>
        <v>SEX</v>
      </c>
      <c r="X1" s="662" t="str">
        <f>'TOTAL GERAL'!AH2</f>
        <v>SÁB</v>
      </c>
      <c r="Y1" s="662" t="str">
        <f>'TOTAL GERAL'!AI2</f>
        <v>DOM</v>
      </c>
      <c r="Z1" s="662" t="str">
        <f>'TOTAL GERAL'!AJ2</f>
        <v>SEG</v>
      </c>
      <c r="AA1" s="662" t="str">
        <f>'TOTAL GERAL'!AK2</f>
        <v>TER</v>
      </c>
      <c r="AB1" s="662" t="str">
        <f>'TOTAL GERAL'!AL2</f>
        <v>QUA</v>
      </c>
      <c r="AC1" s="662" t="str">
        <f>'TOTAL GERAL'!AM2</f>
        <v>QUI</v>
      </c>
      <c r="AD1" s="662" t="str">
        <f>'TOTAL GERAL'!AN2</f>
        <v>SEX</v>
      </c>
      <c r="AE1" s="662" t="str">
        <f>'TOTAL GERAL'!AO2</f>
        <v>SÁB</v>
      </c>
      <c r="AF1" s="662">
        <f>'TOTAL GERAL'!AP2</f>
        <v>0</v>
      </c>
    </row>
    <row r="2" spans="1:32" ht="15.75" x14ac:dyDescent="0.25">
      <c r="A2" s="255">
        <f>'HR - (VALDENOR) '!B2</f>
        <v>43252</v>
      </c>
      <c r="B2" s="705">
        <v>1</v>
      </c>
      <c r="C2" s="705">
        <v>2</v>
      </c>
      <c r="D2" s="254">
        <v>3</v>
      </c>
      <c r="E2" s="254">
        <v>4</v>
      </c>
      <c r="F2" s="254">
        <v>5</v>
      </c>
      <c r="G2" s="254">
        <v>6</v>
      </c>
      <c r="H2" s="705">
        <v>7</v>
      </c>
      <c r="I2" s="705">
        <v>8</v>
      </c>
      <c r="J2" s="254">
        <v>9</v>
      </c>
      <c r="K2" s="254">
        <v>10</v>
      </c>
      <c r="L2" s="254">
        <v>11</v>
      </c>
      <c r="M2" s="705">
        <v>12</v>
      </c>
      <c r="N2" s="705">
        <v>13</v>
      </c>
      <c r="O2" s="705">
        <v>14</v>
      </c>
      <c r="P2" s="705">
        <v>15</v>
      </c>
      <c r="Q2" s="254">
        <v>16</v>
      </c>
      <c r="R2" s="254">
        <v>17</v>
      </c>
      <c r="S2" s="254">
        <v>18</v>
      </c>
      <c r="T2" s="254">
        <v>19</v>
      </c>
      <c r="U2" s="254">
        <v>20</v>
      </c>
      <c r="V2" s="705">
        <v>21</v>
      </c>
      <c r="W2" s="254">
        <v>22</v>
      </c>
      <c r="X2" s="254">
        <v>23</v>
      </c>
      <c r="Y2" s="254">
        <v>24</v>
      </c>
      <c r="Z2" s="705">
        <v>25</v>
      </c>
      <c r="AA2" s="705">
        <v>26</v>
      </c>
      <c r="AB2" s="254">
        <v>27</v>
      </c>
      <c r="AC2" s="705">
        <v>28</v>
      </c>
      <c r="AD2" s="940">
        <v>29</v>
      </c>
      <c r="AE2" s="705">
        <v>30</v>
      </c>
      <c r="AF2" s="940"/>
    </row>
    <row r="3" spans="1:32" x14ac:dyDescent="0.2">
      <c r="A3" s="253" t="str">
        <f>'HR - (VALDENOR) '!A3</f>
        <v>* BONIFICAÇÃO - CAMINO DIVINEIA</v>
      </c>
      <c r="B3" s="251">
        <f>SUM('EXTRA-03 '!C3,'EXTRA-02 '!C3,'FOTON - (CLEUBERT) '!C3,'FÁBRICA '!C3,'EXTRA - (FERDINAND) '!C3,'STRADA - (FERDINAND) '!C3,'HR - (VALDENOR) '!C3)</f>
        <v>0</v>
      </c>
      <c r="C3" s="251">
        <f>SUM('EXTRA-03 '!D3,'EXTRA-02 '!D3,'FOTON - (CLEUBERT) '!D3,'FÁBRICA '!D3,'EXTRA - (FERDINAND) '!D3,'STRADA - (FERDINAND) '!D3,'HR - (VALDENOR) '!D3)</f>
        <v>0</v>
      </c>
      <c r="D3" s="251">
        <f>SUM('EXTRA-03 '!E3,'EXTRA-02 '!E3,'FOTON - (CLEUBERT) '!E3,'FÁBRICA '!E3,'EXTRA - (FERDINAND) '!E3,'STRADA - (FERDINAND) '!E3,'HR - (VALDENOR) '!E3)</f>
        <v>0</v>
      </c>
      <c r="E3" s="251">
        <f>SUM('EXTRA-03 '!F3,'EXTRA-02 '!F3,'FOTON - (CLEUBERT) '!F3,'FÁBRICA '!F3,'EXTRA - (FERDINAND) '!F3,'STRADA - (FERDINAND) '!F3,'HR - (VALDENOR) '!F3)</f>
        <v>0</v>
      </c>
      <c r="F3" s="251">
        <f>SUM('EXTRA-03 '!G3,'EXTRA-02 '!G3,'FOTON - (CLEUBERT) '!G3,'FÁBRICA '!G3,'EXTRA - (FERDINAND) '!G3,'STRADA - (FERDINAND) '!G3,'HR - (VALDENOR) '!G3)</f>
        <v>0</v>
      </c>
      <c r="G3" s="251">
        <f>SUM('EXTRA-03 '!H3,'EXTRA-02 '!H3,'FOTON - (CLEUBERT) '!H3,'FÁBRICA '!H3,'EXTRA - (FERDINAND) '!H3,'STRADA - (FERDINAND) '!H3,'HR - (VALDENOR) '!H3)</f>
        <v>0</v>
      </c>
      <c r="H3" s="251">
        <f>SUM('EXTRA-03 '!I3,'EXTRA-02 '!I3,'FOTON - (CLEUBERT) '!I3,'FÁBRICA '!I3,'EXTRA - (FERDINAND) '!I3,'STRADA - (FERDINAND) '!I3,'HR - (VALDENOR) '!I3)</f>
        <v>0</v>
      </c>
      <c r="I3" s="251">
        <f>SUM('EXTRA-03 '!J3,'EXTRA-02 '!J3,'FOTON - (CLEUBERT) '!J3,'FÁBRICA '!J3,'EXTRA - (FERDINAND) '!J3,'STRADA - (FERDINAND) '!J3,'HR - (VALDENOR) '!J3)</f>
        <v>0</v>
      </c>
      <c r="J3" s="251">
        <f>SUM('EXTRA-03 '!K3,'EXTRA-02 '!K3,'FOTON - (CLEUBERT) '!K3,'FÁBRICA '!K3,'EXTRA - (FERDINAND) '!K3,'STRADA - (FERDINAND) '!K3,'HR - (VALDENOR) '!K3)</f>
        <v>0</v>
      </c>
      <c r="K3" s="251">
        <f>SUM('EXTRA-03 '!L3,'EXTRA-02 '!L3,'FOTON - (CLEUBERT) '!L3,'FÁBRICA '!L3,'EXTRA - (FERDINAND) '!L3,'STRADA - (FERDINAND) '!L3,'HR - (VALDENOR) '!L3)</f>
        <v>0</v>
      </c>
      <c r="L3" s="251">
        <f>SUM('EXTRA-03 '!M3,'EXTRA-02 '!M3,'FOTON - (CLEUBERT) '!M3,'FÁBRICA '!M3,'EXTRA - (FERDINAND) '!M3,'STRADA - (FERDINAND) '!M3,'HR - (VALDENOR) '!M3)</f>
        <v>0</v>
      </c>
      <c r="M3" s="251">
        <f>SUM('EXTRA-03 '!N3,'EXTRA-02 '!N3,'FOTON - (CLEUBERT) '!N3,'FÁBRICA '!N3,'EXTRA - (FERDINAND) '!N3,'STRADA - (FERDINAND) '!N3,'HR - (VALDENOR) '!N3)</f>
        <v>0</v>
      </c>
      <c r="N3" s="251">
        <f>SUM('EXTRA-03 '!O3,'EXTRA-02 '!O3,'FOTON - (CLEUBERT) '!O3,'FÁBRICA '!O3,'EXTRA - (FERDINAND) '!O3,'STRADA - (FERDINAND) '!O3,'HR - (VALDENOR) '!O3)</f>
        <v>0</v>
      </c>
      <c r="O3" s="251">
        <f>SUM('EXTRA-03 '!P3,'EXTRA-02 '!P3,'FOTON - (CLEUBERT) '!P3,'FÁBRICA '!P3,'EXTRA - (FERDINAND) '!P3,'STRADA - (FERDINAND) '!P3,'HR - (VALDENOR) '!P3)</f>
        <v>0</v>
      </c>
      <c r="P3" s="251">
        <f>SUM('EXTRA-03 '!Q3,'EXTRA-02 '!Q3,'FOTON - (CLEUBERT) '!Q3,'FÁBRICA '!Q3,'EXTRA - (FERDINAND) '!Q3,'STRADA - (FERDINAND) '!Q3,'HR - (VALDENOR) '!Q3)</f>
        <v>0</v>
      </c>
      <c r="Q3" s="251">
        <f>SUM('EXTRA-03 '!R3,'EXTRA-02 '!R3,'FOTON - (CLEUBERT) '!R3,'FÁBRICA '!R3,'EXTRA - (FERDINAND) '!R3,'STRADA - (FERDINAND) '!R3,'HR - (VALDENOR) '!R3)</f>
        <v>0</v>
      </c>
      <c r="R3" s="251">
        <f>SUM('EXTRA-03 '!S3,'EXTRA-02 '!S3,'FOTON - (CLEUBERT) '!S3,'FÁBRICA '!S3,'EXTRA - (FERDINAND) '!S3,'STRADA - (FERDINAND) '!S3,'HR - (VALDENOR) '!S3)</f>
        <v>0</v>
      </c>
      <c r="S3" s="251">
        <f>SUM('EXTRA-03 '!T3,'EXTRA-02 '!T3,'FOTON - (CLEUBERT) '!T3,'FÁBRICA '!T3,'EXTRA - (FERDINAND) '!T3,'STRADA - (FERDINAND) '!T3,'HR - (VALDENOR) '!T3)</f>
        <v>0</v>
      </c>
      <c r="T3" s="251">
        <f>SUM('EXTRA-03 '!U3,'EXTRA-02 '!U3,'FOTON - (CLEUBERT) '!U3,'FÁBRICA '!U3,'EXTRA - (FERDINAND) '!U3,'STRADA - (FERDINAND) '!U3,'HR - (VALDENOR) '!U3)</f>
        <v>0</v>
      </c>
      <c r="U3" s="251">
        <f>SUM('EXTRA-03 '!V3,'EXTRA-02 '!V3,'FOTON - (CLEUBERT) '!V3,'FÁBRICA '!V3,'EXTRA - (FERDINAND) '!V3,'STRADA - (FERDINAND) '!V3,'HR - (VALDENOR) '!V3)</f>
        <v>0</v>
      </c>
      <c r="V3" s="251">
        <f>SUM('EXTRA-03 '!W3,'EXTRA-02 '!W3,'FOTON - (CLEUBERT) '!W3,'FÁBRICA '!W3,'EXTRA - (FERDINAND) '!W3,'STRADA - (FERDINAND) '!W3,'HR - (VALDENOR) '!W3)</f>
        <v>0</v>
      </c>
      <c r="W3" s="251">
        <f>SUM('EXTRA-03 '!X3,'EXTRA-02 '!X3,'FOTON - (CLEUBERT) '!X3,'FÁBRICA '!X3,'EXTRA - (FERDINAND) '!X3,'STRADA - (FERDINAND) '!X3,'HR - (VALDENOR) '!X3)</f>
        <v>0</v>
      </c>
      <c r="X3" s="251">
        <f>SUM('EXTRA-03 '!Y3,'EXTRA-02 '!Y3,'FOTON - (CLEUBERT) '!Y3,'FÁBRICA '!Y3,'EXTRA - (FERDINAND) '!Y3,'STRADA - (FERDINAND) '!Y3,'HR - (VALDENOR) '!Y3)</f>
        <v>0</v>
      </c>
      <c r="Y3" s="251">
        <f>SUM('EXTRA-03 '!Z3,'EXTRA-02 '!Z3,'FOTON - (CLEUBERT) '!Z3,'FÁBRICA '!Z3,'EXTRA - (FERDINAND) '!Z3,'STRADA - (FERDINAND) '!Z3,'HR - (VALDENOR) '!Z3)</f>
        <v>0</v>
      </c>
      <c r="Z3" s="251">
        <f>SUM('EXTRA-03 '!AA3,'EXTRA-02 '!AA3,'FOTON - (CLEUBERT) '!AA3,'FÁBRICA '!AA3,'EXTRA - (FERDINAND) '!AA3,'STRADA - (FERDINAND) '!AA3,'HR - (VALDENOR) '!AA3)</f>
        <v>0</v>
      </c>
      <c r="AA3" s="251">
        <f>SUM('EXTRA-03 '!AB3,'EXTRA-02 '!AB3,'FOTON - (CLEUBERT) '!AB3,'FÁBRICA '!AB3,'EXTRA - (FERDINAND) '!AB3,'STRADA - (FERDINAND) '!AB3,'HR - (VALDENOR) '!AB3)</f>
        <v>0</v>
      </c>
      <c r="AB3" s="251">
        <f>SUM('EXTRA-03 '!AC3,'EXTRA-02 '!AC3,'FOTON - (CLEUBERT) '!AC3,'FÁBRICA '!AC3,'EXTRA - (FERDINAND) '!AC3,'STRADA - (FERDINAND) '!AC3,'HR - (VALDENOR) '!AC3)</f>
        <v>0</v>
      </c>
      <c r="AC3" s="251">
        <f>SUM('EXTRA-03 '!AD3,'EXTRA-02 '!AD3,'FOTON - (CLEUBERT) '!AD3,'FÁBRICA '!AD3,'EXTRA - (FERDINAND) '!AD3,'STRADA - (FERDINAND) '!AD3,'HR - (VALDENOR) '!AD3)</f>
        <v>0</v>
      </c>
      <c r="AD3" s="251">
        <f>SUM('EXTRA-03 '!AE3,'EXTRA-02 '!AE3,'FOTON - (CLEUBERT) '!AE3,'FÁBRICA '!AE3,'EXTRA - (FERDINAND) '!AE3,'STRADA - (FERDINAND) '!AE3,'HR - (VALDENOR) '!AE3)</f>
        <v>0</v>
      </c>
      <c r="AE3" s="251">
        <f>SUM('EXTRA-03 '!AF3,'EXTRA-02 '!AF3,'FOTON - (CLEUBERT) '!AF3,'FÁBRICA '!AF3,'EXTRA - (FERDINAND) '!AF3,'STRADA - (FERDINAND) '!AF3,'HR - (VALDENOR) '!AF3)</f>
        <v>0</v>
      </c>
      <c r="AF3" s="251">
        <f>SUM('EXTRA-03 '!AG3,'EXTRA-02 '!AG3,'FOTON - (CLEUBERT) '!AG3,'FÁBRICA '!AG3,'EXTRA - (FERDINAND) '!AG3,'STRADA - (FERDINAND) '!AG3,'HR - (VALDENOR) '!AG3)</f>
        <v>0</v>
      </c>
    </row>
    <row r="4" spans="1:32" x14ac:dyDescent="0.2">
      <c r="A4" s="253" t="str">
        <f>'HR - (VALDENOR) '!A4</f>
        <v>* BONIFICAÇÃO - CAMINO S.BERNARDO</v>
      </c>
      <c r="B4" s="251">
        <f>SUM('EXTRA-03 '!C4,'EXTRA-02 '!C4,'FOTON - (CLEUBERT) '!C4,'FÁBRICA '!C4,'EXTRA - (FERDINAND) '!C4,'STRADA - (FERDINAND) '!C4,'HR - (VALDENOR) '!C4)</f>
        <v>0</v>
      </c>
      <c r="C4" s="251">
        <f>SUM('EXTRA-03 '!D4,'EXTRA-02 '!D4,'FOTON - (CLEUBERT) '!D4,'FÁBRICA '!D4,'EXTRA - (FERDINAND) '!D4,'STRADA - (FERDINAND) '!D4,'HR - (VALDENOR) '!D4)</f>
        <v>0</v>
      </c>
      <c r="D4" s="251">
        <f>SUM('EXTRA-03 '!E4,'EXTRA-02 '!E4,'FOTON - (CLEUBERT) '!E4,'FÁBRICA '!E4,'EXTRA - (FERDINAND) '!E4,'STRADA - (FERDINAND) '!E4,'HR - (VALDENOR) '!E4)</f>
        <v>0</v>
      </c>
      <c r="E4" s="251">
        <f>SUM('EXTRA-03 '!F4,'EXTRA-02 '!F4,'FOTON - (CLEUBERT) '!F4,'FÁBRICA '!F4,'EXTRA - (FERDINAND) '!F4,'STRADA - (FERDINAND) '!F4,'HR - (VALDENOR) '!F4)</f>
        <v>0</v>
      </c>
      <c r="F4" s="251">
        <f>SUM('EXTRA-03 '!G4,'EXTRA-02 '!G4,'FOTON - (CLEUBERT) '!G4,'FÁBRICA '!G4,'EXTRA - (FERDINAND) '!G4,'STRADA - (FERDINAND) '!G4,'HR - (VALDENOR) '!G4)</f>
        <v>0</v>
      </c>
      <c r="G4" s="251">
        <f>SUM('EXTRA-03 '!H4,'EXTRA-02 '!H4,'FOTON - (CLEUBERT) '!H4,'FÁBRICA '!H4,'EXTRA - (FERDINAND) '!H4,'STRADA - (FERDINAND) '!H4,'HR - (VALDENOR) '!H4)</f>
        <v>0</v>
      </c>
      <c r="H4" s="251">
        <f>SUM('EXTRA-03 '!I4,'EXTRA-02 '!I4,'FOTON - (CLEUBERT) '!I4,'FÁBRICA '!I4,'EXTRA - (FERDINAND) '!I4,'STRADA - (FERDINAND) '!I4,'HR - (VALDENOR) '!I4)</f>
        <v>0</v>
      </c>
      <c r="I4" s="251">
        <f>SUM('EXTRA-03 '!J4,'EXTRA-02 '!J4,'FOTON - (CLEUBERT) '!J4,'FÁBRICA '!J4,'EXTRA - (FERDINAND) '!J4,'STRADA - (FERDINAND) '!J4,'HR - (VALDENOR) '!J4)</f>
        <v>0</v>
      </c>
      <c r="J4" s="251">
        <f>SUM('EXTRA-03 '!K4,'EXTRA-02 '!K4,'FOTON - (CLEUBERT) '!K4,'FÁBRICA '!K4,'EXTRA - (FERDINAND) '!K4,'STRADA - (FERDINAND) '!K4,'HR - (VALDENOR) '!K4)</f>
        <v>0</v>
      </c>
      <c r="K4" s="251">
        <f>SUM('EXTRA-03 '!L4,'EXTRA-02 '!L4,'FOTON - (CLEUBERT) '!L4,'FÁBRICA '!L4,'EXTRA - (FERDINAND) '!L4,'STRADA - (FERDINAND) '!L4,'HR - (VALDENOR) '!L4)</f>
        <v>0</v>
      </c>
      <c r="L4" s="251">
        <f>SUM('EXTRA-03 '!M4,'EXTRA-02 '!M4,'FOTON - (CLEUBERT) '!M4,'FÁBRICA '!M4,'EXTRA - (FERDINAND) '!M4,'STRADA - (FERDINAND) '!M4,'HR - (VALDENOR) '!M4)</f>
        <v>0</v>
      </c>
      <c r="M4" s="251">
        <f>SUM('EXTRA-03 '!N4,'EXTRA-02 '!N4,'FOTON - (CLEUBERT) '!N4,'FÁBRICA '!N4,'EXTRA - (FERDINAND) '!N4,'STRADA - (FERDINAND) '!N4,'HR - (VALDENOR) '!N4)</f>
        <v>0</v>
      </c>
      <c r="N4" s="251">
        <f>SUM('EXTRA-03 '!O4,'EXTRA-02 '!O4,'FOTON - (CLEUBERT) '!O4,'FÁBRICA '!O4,'EXTRA - (FERDINAND) '!O4,'STRADA - (FERDINAND) '!O4,'HR - (VALDENOR) '!O4)</f>
        <v>0</v>
      </c>
      <c r="O4" s="251">
        <f>SUM('EXTRA-03 '!P4,'EXTRA-02 '!P4,'FOTON - (CLEUBERT) '!P4,'FÁBRICA '!P4,'EXTRA - (FERDINAND) '!P4,'STRADA - (FERDINAND) '!P4,'HR - (VALDENOR) '!P4)</f>
        <v>0</v>
      </c>
      <c r="P4" s="251">
        <f>SUM('EXTRA-03 '!Q4,'EXTRA-02 '!Q4,'FOTON - (CLEUBERT) '!Q4,'FÁBRICA '!Q4,'EXTRA - (FERDINAND) '!Q4,'STRADA - (FERDINAND) '!Q4,'HR - (VALDENOR) '!Q4)</f>
        <v>0</v>
      </c>
      <c r="Q4" s="251">
        <f>SUM('EXTRA-03 '!R4,'EXTRA-02 '!R4,'FOTON - (CLEUBERT) '!R4,'FÁBRICA '!R4,'EXTRA - (FERDINAND) '!R4,'STRADA - (FERDINAND) '!R4,'HR - (VALDENOR) '!R4)</f>
        <v>0</v>
      </c>
      <c r="R4" s="251">
        <f>SUM('EXTRA-03 '!S4,'EXTRA-02 '!S4,'FOTON - (CLEUBERT) '!S4,'FÁBRICA '!S4,'EXTRA - (FERDINAND) '!S4,'STRADA - (FERDINAND) '!S4,'HR - (VALDENOR) '!S4)</f>
        <v>0</v>
      </c>
      <c r="S4" s="251">
        <f>SUM('EXTRA-03 '!T4,'EXTRA-02 '!T4,'FOTON - (CLEUBERT) '!T4,'FÁBRICA '!T4,'EXTRA - (FERDINAND) '!T4,'STRADA - (FERDINAND) '!T4,'HR - (VALDENOR) '!T4)</f>
        <v>0</v>
      </c>
      <c r="T4" s="251">
        <f>SUM('EXTRA-03 '!U4,'EXTRA-02 '!U4,'FOTON - (CLEUBERT) '!U4,'FÁBRICA '!U4,'EXTRA - (FERDINAND) '!U4,'STRADA - (FERDINAND) '!U4,'HR - (VALDENOR) '!U4)</f>
        <v>0</v>
      </c>
      <c r="U4" s="251">
        <f>SUM('EXTRA-03 '!V4,'EXTRA-02 '!V4,'FOTON - (CLEUBERT) '!V4,'FÁBRICA '!V4,'EXTRA - (FERDINAND) '!V4,'STRADA - (FERDINAND) '!V4,'HR - (VALDENOR) '!V4)</f>
        <v>0</v>
      </c>
      <c r="V4" s="251">
        <f>SUM('EXTRA-03 '!W4,'EXTRA-02 '!W4,'FOTON - (CLEUBERT) '!W4,'FÁBRICA '!W4,'EXTRA - (FERDINAND) '!W4,'STRADA - (FERDINAND) '!W4,'HR - (VALDENOR) '!W4)</f>
        <v>0</v>
      </c>
      <c r="W4" s="251">
        <f>SUM('EXTRA-03 '!X4,'EXTRA-02 '!X4,'FOTON - (CLEUBERT) '!X4,'FÁBRICA '!X4,'EXTRA - (FERDINAND) '!X4,'STRADA - (FERDINAND) '!X4,'HR - (VALDENOR) '!X4)</f>
        <v>0</v>
      </c>
      <c r="X4" s="251">
        <f>SUM('EXTRA-03 '!Y4,'EXTRA-02 '!Y4,'FOTON - (CLEUBERT) '!Y4,'FÁBRICA '!Y4,'EXTRA - (FERDINAND) '!Y4,'STRADA - (FERDINAND) '!Y4,'HR - (VALDENOR) '!Y4)</f>
        <v>0</v>
      </c>
      <c r="Y4" s="251">
        <f>SUM('EXTRA-03 '!Z4,'EXTRA-02 '!Z4,'FOTON - (CLEUBERT) '!Z4,'FÁBRICA '!Z4,'EXTRA - (FERDINAND) '!Z4,'STRADA - (FERDINAND) '!Z4,'HR - (VALDENOR) '!Z4)</f>
        <v>0</v>
      </c>
      <c r="Z4" s="251">
        <f>SUM('EXTRA-03 '!AA4,'EXTRA-02 '!AA4,'FOTON - (CLEUBERT) '!AA4,'FÁBRICA '!AA4,'EXTRA - (FERDINAND) '!AA4,'STRADA - (FERDINAND) '!AA4,'HR - (VALDENOR) '!AA4)</f>
        <v>0</v>
      </c>
      <c r="AA4" s="251">
        <f>SUM('EXTRA-03 '!AB4,'EXTRA-02 '!AB4,'FOTON - (CLEUBERT) '!AB4,'FÁBRICA '!AB4,'EXTRA - (FERDINAND) '!AB4,'STRADA - (FERDINAND) '!AB4,'HR - (VALDENOR) '!AB4)</f>
        <v>0</v>
      </c>
      <c r="AB4" s="251">
        <f>SUM('EXTRA-03 '!AC4,'EXTRA-02 '!AC4,'FOTON - (CLEUBERT) '!AC4,'FÁBRICA '!AC4,'EXTRA - (FERDINAND) '!AC4,'STRADA - (FERDINAND) '!AC4,'HR - (VALDENOR) '!AC4)</f>
        <v>0</v>
      </c>
      <c r="AC4" s="251">
        <f>SUM('EXTRA-03 '!AD4,'EXTRA-02 '!AD4,'FOTON - (CLEUBERT) '!AD4,'FÁBRICA '!AD4,'EXTRA - (FERDINAND) '!AD4,'STRADA - (FERDINAND) '!AD4,'HR - (VALDENOR) '!AD4)</f>
        <v>0</v>
      </c>
      <c r="AD4" s="251">
        <f>SUM('EXTRA-03 '!AE4,'EXTRA-02 '!AE4,'FOTON - (CLEUBERT) '!AE4,'FÁBRICA '!AE4,'EXTRA - (FERDINAND) '!AE4,'STRADA - (FERDINAND) '!AE4,'HR - (VALDENOR) '!AE4)</f>
        <v>0</v>
      </c>
      <c r="AE4" s="251">
        <f>SUM('EXTRA-03 '!AF4,'EXTRA-02 '!AF4,'FOTON - (CLEUBERT) '!AF4,'FÁBRICA '!AF4,'EXTRA - (FERDINAND) '!AF4,'STRADA - (FERDINAND) '!AF4,'HR - (VALDENOR) '!AF4)</f>
        <v>0</v>
      </c>
      <c r="AF4" s="251">
        <f>SUM('EXTRA-03 '!AG4,'EXTRA-02 '!AG4,'FOTON - (CLEUBERT) '!AG4,'FÁBRICA '!AG4,'EXTRA - (FERDINAND) '!AG4,'STRADA - (FERDINAND) '!AG4,'HR - (VALDENOR) '!AG4)</f>
        <v>0</v>
      </c>
    </row>
    <row r="5" spans="1:32" x14ac:dyDescent="0.2">
      <c r="A5" s="253" t="str">
        <f>'HR - (VALDENOR) '!A5</f>
        <v xml:space="preserve">* BONIFICAÇÃO - MATEUS BACANGA </v>
      </c>
      <c r="B5" s="251">
        <f>SUM('EXTRA-03 '!C5,'EXTRA-02 '!C5,'FOTON - (CLEUBERT) '!C5,'FÁBRICA '!C5,'EXTRA - (FERDINAND) '!C5,'STRADA - (FERDINAND) '!C5,'HR - (VALDENOR) '!C5)</f>
        <v>0</v>
      </c>
      <c r="C5" s="251">
        <f>SUM('EXTRA-03 '!D5,'EXTRA-02 '!D5,'FOTON - (CLEUBERT) '!D5,'FÁBRICA '!D5,'EXTRA - (FERDINAND) '!D5,'STRADA - (FERDINAND) '!D5,'HR - (VALDENOR) '!D5)</f>
        <v>0</v>
      </c>
      <c r="D5" s="251">
        <f>SUM('EXTRA-03 '!E5,'EXTRA-02 '!E5,'FOTON - (CLEUBERT) '!E5,'FÁBRICA '!E5,'EXTRA - (FERDINAND) '!E5,'STRADA - (FERDINAND) '!E5,'HR - (VALDENOR) '!E5)</f>
        <v>0</v>
      </c>
      <c r="E5" s="251">
        <f>SUM('EXTRA-03 '!F5,'EXTRA-02 '!F5,'FOTON - (CLEUBERT) '!F5,'FÁBRICA '!F5,'EXTRA - (FERDINAND) '!F5,'STRADA - (FERDINAND) '!F5,'HR - (VALDENOR) '!F5)</f>
        <v>0</v>
      </c>
      <c r="F5" s="251">
        <f>SUM('EXTRA-03 '!G5,'EXTRA-02 '!G5,'FOTON - (CLEUBERT) '!G5,'FÁBRICA '!G5,'EXTRA - (FERDINAND) '!G5,'STRADA - (FERDINAND) '!G5,'HR - (VALDENOR) '!G5)</f>
        <v>0</v>
      </c>
      <c r="G5" s="251">
        <f>SUM('EXTRA-03 '!H5,'EXTRA-02 '!H5,'FOTON - (CLEUBERT) '!H5,'FÁBRICA '!H5,'EXTRA - (FERDINAND) '!H5,'STRADA - (FERDINAND) '!H5,'HR - (VALDENOR) '!H5)</f>
        <v>0</v>
      </c>
      <c r="H5" s="251">
        <f>SUM('EXTRA-03 '!I5,'EXTRA-02 '!I5,'FOTON - (CLEUBERT) '!I5,'FÁBRICA '!I5,'EXTRA - (FERDINAND) '!I5,'STRADA - (FERDINAND) '!I5,'HR - (VALDENOR) '!I5)</f>
        <v>0</v>
      </c>
      <c r="I5" s="251">
        <f>SUM('EXTRA-03 '!J5,'EXTRA-02 '!J5,'FOTON - (CLEUBERT) '!J5,'FÁBRICA '!J5,'EXTRA - (FERDINAND) '!J5,'STRADA - (FERDINAND) '!J5,'HR - (VALDENOR) '!J5)</f>
        <v>0</v>
      </c>
      <c r="J5" s="251">
        <f>SUM('EXTRA-03 '!K5,'EXTRA-02 '!K5,'FOTON - (CLEUBERT) '!K5,'FÁBRICA '!K5,'EXTRA - (FERDINAND) '!K5,'STRADA - (FERDINAND) '!K5,'HR - (VALDENOR) '!K5)</f>
        <v>0</v>
      </c>
      <c r="K5" s="251">
        <f>SUM('EXTRA-03 '!L5,'EXTRA-02 '!L5,'FOTON - (CLEUBERT) '!L5,'FÁBRICA '!L5,'EXTRA - (FERDINAND) '!L5,'STRADA - (FERDINAND) '!L5,'HR - (VALDENOR) '!L5)</f>
        <v>0</v>
      </c>
      <c r="L5" s="251">
        <f>SUM('EXTRA-03 '!M5,'EXTRA-02 '!M5,'FOTON - (CLEUBERT) '!M5,'FÁBRICA '!M5,'EXTRA - (FERDINAND) '!M5,'STRADA - (FERDINAND) '!M5,'HR - (VALDENOR) '!M5)</f>
        <v>0</v>
      </c>
      <c r="M5" s="251">
        <f>SUM('EXTRA-03 '!N5,'EXTRA-02 '!N5,'FOTON - (CLEUBERT) '!N5,'FÁBRICA '!N5,'EXTRA - (FERDINAND) '!N5,'STRADA - (FERDINAND) '!N5,'HR - (VALDENOR) '!N5)</f>
        <v>0</v>
      </c>
      <c r="N5" s="251">
        <f>SUM('EXTRA-03 '!O5,'EXTRA-02 '!O5,'FOTON - (CLEUBERT) '!O5,'FÁBRICA '!O5,'EXTRA - (FERDINAND) '!O5,'STRADA - (FERDINAND) '!O5,'HR - (VALDENOR) '!O5)</f>
        <v>0</v>
      </c>
      <c r="O5" s="251">
        <f>SUM('EXTRA-03 '!P5,'EXTRA-02 '!P5,'FOTON - (CLEUBERT) '!P5,'FÁBRICA '!P5,'EXTRA - (FERDINAND) '!P5,'STRADA - (FERDINAND) '!P5,'HR - (VALDENOR) '!P5)</f>
        <v>0</v>
      </c>
      <c r="P5" s="251">
        <f>SUM('EXTRA-03 '!Q5,'EXTRA-02 '!Q5,'FOTON - (CLEUBERT) '!Q5,'FÁBRICA '!Q5,'EXTRA - (FERDINAND) '!Q5,'STRADA - (FERDINAND) '!Q5,'HR - (VALDENOR) '!Q5)</f>
        <v>0</v>
      </c>
      <c r="Q5" s="251">
        <f>SUM('EXTRA-03 '!R5,'EXTRA-02 '!R5,'FOTON - (CLEUBERT) '!R5,'FÁBRICA '!R5,'EXTRA - (FERDINAND) '!R5,'STRADA - (FERDINAND) '!R5,'HR - (VALDENOR) '!R5)</f>
        <v>0</v>
      </c>
      <c r="R5" s="251">
        <f>SUM('EXTRA-03 '!S5,'EXTRA-02 '!S5,'FOTON - (CLEUBERT) '!S5,'FÁBRICA '!S5,'EXTRA - (FERDINAND) '!S5,'STRADA - (FERDINAND) '!S5,'HR - (VALDENOR) '!S5)</f>
        <v>0</v>
      </c>
      <c r="S5" s="251">
        <f>SUM('EXTRA-03 '!T5,'EXTRA-02 '!T5,'FOTON - (CLEUBERT) '!T5,'FÁBRICA '!T5,'EXTRA - (FERDINAND) '!T5,'STRADA - (FERDINAND) '!T5,'HR - (VALDENOR) '!T5)</f>
        <v>0</v>
      </c>
      <c r="T5" s="251">
        <f>SUM('EXTRA-03 '!U5,'EXTRA-02 '!U5,'FOTON - (CLEUBERT) '!U5,'FÁBRICA '!U5,'EXTRA - (FERDINAND) '!U5,'STRADA - (FERDINAND) '!U5,'HR - (VALDENOR) '!U5)</f>
        <v>0</v>
      </c>
      <c r="U5" s="251">
        <f>SUM('EXTRA-03 '!V5,'EXTRA-02 '!V5,'FOTON - (CLEUBERT) '!V5,'FÁBRICA '!V5,'EXTRA - (FERDINAND) '!V5,'STRADA - (FERDINAND) '!V5,'HR - (VALDENOR) '!V5)</f>
        <v>0</v>
      </c>
      <c r="V5" s="251">
        <f>SUM('EXTRA-03 '!W5,'EXTRA-02 '!W5,'FOTON - (CLEUBERT) '!W5,'FÁBRICA '!W5,'EXTRA - (FERDINAND) '!W5,'STRADA - (FERDINAND) '!W5,'HR - (VALDENOR) '!W5)</f>
        <v>0</v>
      </c>
      <c r="W5" s="251">
        <f>SUM('EXTRA-03 '!X5,'EXTRA-02 '!X5,'FOTON - (CLEUBERT) '!X5,'FÁBRICA '!X5,'EXTRA - (FERDINAND) '!X5,'STRADA - (FERDINAND) '!X5,'HR - (VALDENOR) '!X5)</f>
        <v>0</v>
      </c>
      <c r="X5" s="251">
        <f>SUM('EXTRA-03 '!Y5,'EXTRA-02 '!Y5,'FOTON - (CLEUBERT) '!Y5,'FÁBRICA '!Y5,'EXTRA - (FERDINAND) '!Y5,'STRADA - (FERDINAND) '!Y5,'HR - (VALDENOR) '!Y5)</f>
        <v>0</v>
      </c>
      <c r="Y5" s="251">
        <f>SUM('EXTRA-03 '!Z5,'EXTRA-02 '!Z5,'FOTON - (CLEUBERT) '!Z5,'FÁBRICA '!Z5,'EXTRA - (FERDINAND) '!Z5,'STRADA - (FERDINAND) '!Z5,'HR - (VALDENOR) '!Z5)</f>
        <v>0</v>
      </c>
      <c r="Z5" s="251">
        <f>SUM('EXTRA-03 '!AA5,'EXTRA-02 '!AA5,'FOTON - (CLEUBERT) '!AA5,'FÁBRICA '!AA5,'EXTRA - (FERDINAND) '!AA5,'STRADA - (FERDINAND) '!AA5,'HR - (VALDENOR) '!AA5)</f>
        <v>0</v>
      </c>
      <c r="AA5" s="251">
        <f>SUM('EXTRA-03 '!AB5,'EXTRA-02 '!AB5,'FOTON - (CLEUBERT) '!AB5,'FÁBRICA '!AB5,'EXTRA - (FERDINAND) '!AB5,'STRADA - (FERDINAND) '!AB5,'HR - (VALDENOR) '!AB5)</f>
        <v>0</v>
      </c>
      <c r="AB5" s="251">
        <f>SUM('EXTRA-03 '!AC5,'EXTRA-02 '!AC5,'FOTON - (CLEUBERT) '!AC5,'FÁBRICA '!AC5,'EXTRA - (FERDINAND) '!AC5,'STRADA - (FERDINAND) '!AC5,'HR - (VALDENOR) '!AC5)</f>
        <v>0</v>
      </c>
      <c r="AC5" s="251">
        <f>SUM('EXTRA-03 '!AD5,'EXTRA-02 '!AD5,'FOTON - (CLEUBERT) '!AD5,'FÁBRICA '!AD5,'EXTRA - (FERDINAND) '!AD5,'STRADA - (FERDINAND) '!AD5,'HR - (VALDENOR) '!AD5)</f>
        <v>0</v>
      </c>
      <c r="AD5" s="251">
        <f>SUM('EXTRA-03 '!AE5,'EXTRA-02 '!AE5,'FOTON - (CLEUBERT) '!AE5,'FÁBRICA '!AE5,'EXTRA - (FERDINAND) '!AE5,'STRADA - (FERDINAND) '!AE5,'HR - (VALDENOR) '!AE5)</f>
        <v>0</v>
      </c>
      <c r="AE5" s="251">
        <f>SUM('EXTRA-03 '!AF5,'EXTRA-02 '!AF5,'FOTON - (CLEUBERT) '!AF5,'FÁBRICA '!AF5,'EXTRA - (FERDINAND) '!AF5,'STRADA - (FERDINAND) '!AF5,'HR - (VALDENOR) '!AF5)</f>
        <v>0</v>
      </c>
      <c r="AF5" s="251">
        <f>SUM('EXTRA-03 '!AG5,'EXTRA-02 '!AG5,'FOTON - (CLEUBERT) '!AG5,'FÁBRICA '!AG5,'EXTRA - (FERDINAND) '!AG5,'STRADA - (FERDINAND) '!AG5,'HR - (VALDENOR) '!AG5)</f>
        <v>0</v>
      </c>
    </row>
    <row r="6" spans="1:32" x14ac:dyDescent="0.2">
      <c r="A6" s="253" t="str">
        <f>'HR - (VALDENOR) '!A6</f>
        <v xml:space="preserve">* BONIFICAÇÃO - MATEUS CD.OPERARIA  </v>
      </c>
      <c r="B6" s="251">
        <f>SUM('EXTRA-03 '!C6,'EXTRA-02 '!C6,'FOTON - (CLEUBERT) '!C6,'FÁBRICA '!C6,'EXTRA - (FERDINAND) '!C6,'STRADA - (FERDINAND) '!C6,'HR - (VALDENOR) '!C6)</f>
        <v>0</v>
      </c>
      <c r="C6" s="251">
        <f>SUM('EXTRA-03 '!D6,'EXTRA-02 '!D6,'FOTON - (CLEUBERT) '!D6,'FÁBRICA '!D6,'EXTRA - (FERDINAND) '!D6,'STRADA - (FERDINAND) '!D6,'HR - (VALDENOR) '!D6)</f>
        <v>0</v>
      </c>
      <c r="D6" s="251">
        <f>SUM('EXTRA-03 '!E6,'EXTRA-02 '!E6,'FOTON - (CLEUBERT) '!E6,'FÁBRICA '!E6,'EXTRA - (FERDINAND) '!E6,'STRADA - (FERDINAND) '!E6,'HR - (VALDENOR) '!E6)</f>
        <v>0</v>
      </c>
      <c r="E6" s="251">
        <f>SUM('EXTRA-03 '!F6,'EXTRA-02 '!F6,'FOTON - (CLEUBERT) '!F6,'FÁBRICA '!F6,'EXTRA - (FERDINAND) '!F6,'STRADA - (FERDINAND) '!F6,'HR - (VALDENOR) '!F6)</f>
        <v>0</v>
      </c>
      <c r="F6" s="251">
        <f>SUM('EXTRA-03 '!G6,'EXTRA-02 '!G6,'FOTON - (CLEUBERT) '!G6,'FÁBRICA '!G6,'EXTRA - (FERDINAND) '!G6,'STRADA - (FERDINAND) '!G6,'HR - (VALDENOR) '!G6)</f>
        <v>0</v>
      </c>
      <c r="G6" s="251">
        <f>SUM('EXTRA-03 '!H6,'EXTRA-02 '!H6,'FOTON - (CLEUBERT) '!H6,'FÁBRICA '!H6,'EXTRA - (FERDINAND) '!H6,'STRADA - (FERDINAND) '!H6,'HR - (VALDENOR) '!H6)</f>
        <v>0</v>
      </c>
      <c r="H6" s="251">
        <f>SUM('EXTRA-03 '!I6,'EXTRA-02 '!I6,'FOTON - (CLEUBERT) '!I6,'FÁBRICA '!I6,'EXTRA - (FERDINAND) '!I6,'STRADA - (FERDINAND) '!I6,'HR - (VALDENOR) '!I6)</f>
        <v>0</v>
      </c>
      <c r="I6" s="251">
        <f>SUM('EXTRA-03 '!J6,'EXTRA-02 '!J6,'FOTON - (CLEUBERT) '!J6,'FÁBRICA '!J6,'EXTRA - (FERDINAND) '!J6,'STRADA - (FERDINAND) '!J6,'HR - (VALDENOR) '!J6)</f>
        <v>0</v>
      </c>
      <c r="J6" s="251">
        <f>SUM('EXTRA-03 '!K6,'EXTRA-02 '!K6,'FOTON - (CLEUBERT) '!K6,'FÁBRICA '!K6,'EXTRA - (FERDINAND) '!K6,'STRADA - (FERDINAND) '!K6,'HR - (VALDENOR) '!K6)</f>
        <v>0</v>
      </c>
      <c r="K6" s="251">
        <f>SUM('EXTRA-03 '!L6,'EXTRA-02 '!L6,'FOTON - (CLEUBERT) '!L6,'FÁBRICA '!L6,'EXTRA - (FERDINAND) '!L6,'STRADA - (FERDINAND) '!L6,'HR - (VALDENOR) '!L6)</f>
        <v>0</v>
      </c>
      <c r="L6" s="251">
        <f>SUM('EXTRA-03 '!M6,'EXTRA-02 '!M6,'FOTON - (CLEUBERT) '!M6,'FÁBRICA '!M6,'EXTRA - (FERDINAND) '!M6,'STRADA - (FERDINAND) '!M6,'HR - (VALDENOR) '!M6)</f>
        <v>0</v>
      </c>
      <c r="M6" s="251">
        <f>SUM('EXTRA-03 '!N6,'EXTRA-02 '!N6,'FOTON - (CLEUBERT) '!N6,'FÁBRICA '!N6,'EXTRA - (FERDINAND) '!N6,'STRADA - (FERDINAND) '!N6,'HR - (VALDENOR) '!N6)</f>
        <v>0</v>
      </c>
      <c r="N6" s="251">
        <f>SUM('EXTRA-03 '!O6,'EXTRA-02 '!O6,'FOTON - (CLEUBERT) '!O6,'FÁBRICA '!O6,'EXTRA - (FERDINAND) '!O6,'STRADA - (FERDINAND) '!O6,'HR - (VALDENOR) '!O6)</f>
        <v>0</v>
      </c>
      <c r="O6" s="251">
        <f>SUM('EXTRA-03 '!P6,'EXTRA-02 '!P6,'FOTON - (CLEUBERT) '!P6,'FÁBRICA '!P6,'EXTRA - (FERDINAND) '!P6,'STRADA - (FERDINAND) '!P6,'HR - (VALDENOR) '!P6)</f>
        <v>0</v>
      </c>
      <c r="P6" s="251">
        <f>SUM('EXTRA-03 '!Q6,'EXTRA-02 '!Q6,'FOTON - (CLEUBERT) '!Q6,'FÁBRICA '!Q6,'EXTRA - (FERDINAND) '!Q6,'STRADA - (FERDINAND) '!Q6,'HR - (VALDENOR) '!Q6)</f>
        <v>0</v>
      </c>
      <c r="Q6" s="251">
        <f>SUM('EXTRA-03 '!R6,'EXTRA-02 '!R6,'FOTON - (CLEUBERT) '!R6,'FÁBRICA '!R6,'EXTRA - (FERDINAND) '!R6,'STRADA - (FERDINAND) '!R6,'HR - (VALDENOR) '!R6)</f>
        <v>0</v>
      </c>
      <c r="R6" s="251">
        <f>SUM('EXTRA-03 '!S6,'EXTRA-02 '!S6,'FOTON - (CLEUBERT) '!S6,'FÁBRICA '!S6,'EXTRA - (FERDINAND) '!S6,'STRADA - (FERDINAND) '!S6,'HR - (VALDENOR) '!S6)</f>
        <v>0</v>
      </c>
      <c r="S6" s="251">
        <f>SUM('EXTRA-03 '!T6,'EXTRA-02 '!T6,'FOTON - (CLEUBERT) '!T6,'FÁBRICA '!T6,'EXTRA - (FERDINAND) '!T6,'STRADA - (FERDINAND) '!T6,'HR - (VALDENOR) '!T6)</f>
        <v>0</v>
      </c>
      <c r="T6" s="251">
        <f>SUM('EXTRA-03 '!U6,'EXTRA-02 '!U6,'FOTON - (CLEUBERT) '!U6,'FÁBRICA '!U6,'EXTRA - (FERDINAND) '!U6,'STRADA - (FERDINAND) '!U6,'HR - (VALDENOR) '!U6)</f>
        <v>0</v>
      </c>
      <c r="U6" s="251">
        <f>SUM('EXTRA-03 '!V6,'EXTRA-02 '!V6,'FOTON - (CLEUBERT) '!V6,'FÁBRICA '!V6,'EXTRA - (FERDINAND) '!V6,'STRADA - (FERDINAND) '!V6,'HR - (VALDENOR) '!V6)</f>
        <v>0</v>
      </c>
      <c r="V6" s="251">
        <f>SUM('EXTRA-03 '!W6,'EXTRA-02 '!W6,'FOTON - (CLEUBERT) '!W6,'FÁBRICA '!W6,'EXTRA - (FERDINAND) '!W6,'STRADA - (FERDINAND) '!W6,'HR - (VALDENOR) '!W6)</f>
        <v>0</v>
      </c>
      <c r="W6" s="251">
        <f>SUM('EXTRA-03 '!X6,'EXTRA-02 '!X6,'FOTON - (CLEUBERT) '!X6,'FÁBRICA '!X6,'EXTRA - (FERDINAND) '!X6,'STRADA - (FERDINAND) '!X6,'HR - (VALDENOR) '!X6)</f>
        <v>0</v>
      </c>
      <c r="X6" s="251">
        <f>SUM('EXTRA-03 '!Y6,'EXTRA-02 '!Y6,'FOTON - (CLEUBERT) '!Y6,'FÁBRICA '!Y6,'EXTRA - (FERDINAND) '!Y6,'STRADA - (FERDINAND) '!Y6,'HR - (VALDENOR) '!Y6)</f>
        <v>0</v>
      </c>
      <c r="Y6" s="251">
        <f>SUM('EXTRA-03 '!Z6,'EXTRA-02 '!Z6,'FOTON - (CLEUBERT) '!Z6,'FÁBRICA '!Z6,'EXTRA - (FERDINAND) '!Z6,'STRADA - (FERDINAND) '!Z6,'HR - (VALDENOR) '!Z6)</f>
        <v>0</v>
      </c>
      <c r="Z6" s="251">
        <f>SUM('EXTRA-03 '!AA6,'EXTRA-02 '!AA6,'FOTON - (CLEUBERT) '!AA6,'FÁBRICA '!AA6,'EXTRA - (FERDINAND) '!AA6,'STRADA - (FERDINAND) '!AA6,'HR - (VALDENOR) '!AA6)</f>
        <v>0</v>
      </c>
      <c r="AA6" s="251">
        <f>SUM('EXTRA-03 '!AB6,'EXTRA-02 '!AB6,'FOTON - (CLEUBERT) '!AB6,'FÁBRICA '!AB6,'EXTRA - (FERDINAND) '!AB6,'STRADA - (FERDINAND) '!AB6,'HR - (VALDENOR) '!AB6)</f>
        <v>0</v>
      </c>
      <c r="AB6" s="251">
        <f>SUM('EXTRA-03 '!AC6,'EXTRA-02 '!AC6,'FOTON - (CLEUBERT) '!AC6,'FÁBRICA '!AC6,'EXTRA - (FERDINAND) '!AC6,'STRADA - (FERDINAND) '!AC6,'HR - (VALDENOR) '!AC6)</f>
        <v>0</v>
      </c>
      <c r="AC6" s="251">
        <f>SUM('EXTRA-03 '!AD6,'EXTRA-02 '!AD6,'FOTON - (CLEUBERT) '!AD6,'FÁBRICA '!AD6,'EXTRA - (FERDINAND) '!AD6,'STRADA - (FERDINAND) '!AD6,'HR - (VALDENOR) '!AD6)</f>
        <v>0</v>
      </c>
      <c r="AD6" s="251">
        <f>SUM('EXTRA-03 '!AE6,'EXTRA-02 '!AE6,'FOTON - (CLEUBERT) '!AE6,'FÁBRICA '!AE6,'EXTRA - (FERDINAND) '!AE6,'STRADA - (FERDINAND) '!AE6,'HR - (VALDENOR) '!AE6)</f>
        <v>0</v>
      </c>
      <c r="AE6" s="251">
        <f>SUM('EXTRA-03 '!AF6,'EXTRA-02 '!AF6,'FOTON - (CLEUBERT) '!AF6,'FÁBRICA '!AF6,'EXTRA - (FERDINAND) '!AF6,'STRADA - (FERDINAND) '!AF6,'HR - (VALDENOR) '!AF6)</f>
        <v>0</v>
      </c>
      <c r="AF6" s="251">
        <f>SUM('EXTRA-03 '!AG6,'EXTRA-02 '!AG6,'FOTON - (CLEUBERT) '!AG6,'FÁBRICA '!AG6,'EXTRA - (FERDINAND) '!AG6,'STRADA - (FERDINAND) '!AG6,'HR - (VALDENOR) '!AG6)</f>
        <v>0</v>
      </c>
    </row>
    <row r="7" spans="1:32" x14ac:dyDescent="0.2">
      <c r="A7" s="253" t="str">
        <f>'HR - (VALDENOR) '!A7</f>
        <v xml:space="preserve">* BONIFICAÇÃO - MATEUS COHAB ANIL </v>
      </c>
      <c r="B7" s="251">
        <f>SUM('EXTRA-03 '!C7,'EXTRA-02 '!C7,'FOTON - (CLEUBERT) '!C7,'FÁBRICA '!C7,'EXTRA - (FERDINAND) '!C7,'STRADA - (FERDINAND) '!C7,'HR - (VALDENOR) '!C7)</f>
        <v>0</v>
      </c>
      <c r="C7" s="251">
        <f>SUM('EXTRA-03 '!D7,'EXTRA-02 '!D7,'FOTON - (CLEUBERT) '!D7,'FÁBRICA '!D7,'EXTRA - (FERDINAND) '!D7,'STRADA - (FERDINAND) '!D7,'HR - (VALDENOR) '!D7)</f>
        <v>0</v>
      </c>
      <c r="D7" s="251">
        <f>SUM('EXTRA-03 '!E7,'EXTRA-02 '!E7,'FOTON - (CLEUBERT) '!E7,'FÁBRICA '!E7,'EXTRA - (FERDINAND) '!E7,'STRADA - (FERDINAND) '!E7,'HR - (VALDENOR) '!E7)</f>
        <v>0</v>
      </c>
      <c r="E7" s="251">
        <f>SUM('EXTRA-03 '!F7,'EXTRA-02 '!F7,'FOTON - (CLEUBERT) '!F7,'FÁBRICA '!F7,'EXTRA - (FERDINAND) '!F7,'STRADA - (FERDINAND) '!F7,'HR - (VALDENOR) '!F7)</f>
        <v>0</v>
      </c>
      <c r="F7" s="251">
        <f>SUM('EXTRA-03 '!G7,'EXTRA-02 '!G7,'FOTON - (CLEUBERT) '!G7,'FÁBRICA '!G7,'EXTRA - (FERDINAND) '!G7,'STRADA - (FERDINAND) '!G7,'HR - (VALDENOR) '!G7)</f>
        <v>0</v>
      </c>
      <c r="G7" s="251">
        <f>SUM('EXTRA-03 '!H7,'EXTRA-02 '!H7,'FOTON - (CLEUBERT) '!H7,'FÁBRICA '!H7,'EXTRA - (FERDINAND) '!H7,'STRADA - (FERDINAND) '!H7,'HR - (VALDENOR) '!H7)</f>
        <v>0</v>
      </c>
      <c r="H7" s="251">
        <f>SUM('EXTRA-03 '!I7,'EXTRA-02 '!I7,'FOTON - (CLEUBERT) '!I7,'FÁBRICA '!I7,'EXTRA - (FERDINAND) '!I7,'STRADA - (FERDINAND) '!I7,'HR - (VALDENOR) '!I7)</f>
        <v>0</v>
      </c>
      <c r="I7" s="251">
        <f>SUM('EXTRA-03 '!J7,'EXTRA-02 '!J7,'FOTON - (CLEUBERT) '!J7,'FÁBRICA '!J7,'EXTRA - (FERDINAND) '!J7,'STRADA - (FERDINAND) '!J7,'HR - (VALDENOR) '!J7)</f>
        <v>0</v>
      </c>
      <c r="J7" s="251">
        <f>SUM('EXTRA-03 '!K7,'EXTRA-02 '!K7,'FOTON - (CLEUBERT) '!K7,'FÁBRICA '!K7,'EXTRA - (FERDINAND) '!K7,'STRADA - (FERDINAND) '!K7,'HR - (VALDENOR) '!K7)</f>
        <v>0</v>
      </c>
      <c r="K7" s="251">
        <f>SUM('EXTRA-03 '!L7,'EXTRA-02 '!L7,'FOTON - (CLEUBERT) '!L7,'FÁBRICA '!L7,'EXTRA - (FERDINAND) '!L7,'STRADA - (FERDINAND) '!L7,'HR - (VALDENOR) '!L7)</f>
        <v>0</v>
      </c>
      <c r="L7" s="251">
        <f>SUM('EXTRA-03 '!M7,'EXTRA-02 '!M7,'FOTON - (CLEUBERT) '!M7,'FÁBRICA '!M7,'EXTRA - (FERDINAND) '!M7,'STRADA - (FERDINAND) '!M7,'HR - (VALDENOR) '!M7)</f>
        <v>0</v>
      </c>
      <c r="M7" s="251">
        <f>SUM('EXTRA-03 '!N7,'EXTRA-02 '!N7,'FOTON - (CLEUBERT) '!N7,'FÁBRICA '!N7,'EXTRA - (FERDINAND) '!N7,'STRADA - (FERDINAND) '!N7,'HR - (VALDENOR) '!N7)</f>
        <v>0</v>
      </c>
      <c r="N7" s="251">
        <f>SUM('EXTRA-03 '!O7,'EXTRA-02 '!O7,'FOTON - (CLEUBERT) '!O7,'FÁBRICA '!O7,'EXTRA - (FERDINAND) '!O7,'STRADA - (FERDINAND) '!O7,'HR - (VALDENOR) '!O7)</f>
        <v>0</v>
      </c>
      <c r="O7" s="251">
        <f>SUM('EXTRA-03 '!P7,'EXTRA-02 '!P7,'FOTON - (CLEUBERT) '!P7,'FÁBRICA '!P7,'EXTRA - (FERDINAND) '!P7,'STRADA - (FERDINAND) '!P7,'HR - (VALDENOR) '!P7)</f>
        <v>0</v>
      </c>
      <c r="P7" s="251">
        <f>SUM('EXTRA-03 '!Q7,'EXTRA-02 '!Q7,'FOTON - (CLEUBERT) '!Q7,'FÁBRICA '!Q7,'EXTRA - (FERDINAND) '!Q7,'STRADA - (FERDINAND) '!Q7,'HR - (VALDENOR) '!Q7)</f>
        <v>0</v>
      </c>
      <c r="Q7" s="251">
        <f>SUM('EXTRA-03 '!R7,'EXTRA-02 '!R7,'FOTON - (CLEUBERT) '!R7,'FÁBRICA '!R7,'EXTRA - (FERDINAND) '!R7,'STRADA - (FERDINAND) '!R7,'HR - (VALDENOR) '!R7)</f>
        <v>0</v>
      </c>
      <c r="R7" s="251">
        <f>SUM('EXTRA-03 '!S7,'EXTRA-02 '!S7,'FOTON - (CLEUBERT) '!S7,'FÁBRICA '!S7,'EXTRA - (FERDINAND) '!S7,'STRADA - (FERDINAND) '!S7,'HR - (VALDENOR) '!S7)</f>
        <v>0</v>
      </c>
      <c r="S7" s="251">
        <f>SUM('EXTRA-03 '!T7,'EXTRA-02 '!T7,'FOTON - (CLEUBERT) '!T7,'FÁBRICA '!T7,'EXTRA - (FERDINAND) '!T7,'STRADA - (FERDINAND) '!T7,'HR - (VALDENOR) '!T7)</f>
        <v>0</v>
      </c>
      <c r="T7" s="251">
        <f>SUM('EXTRA-03 '!U7,'EXTRA-02 '!U7,'FOTON - (CLEUBERT) '!U7,'FÁBRICA '!U7,'EXTRA - (FERDINAND) '!U7,'STRADA - (FERDINAND) '!U7,'HR - (VALDENOR) '!U7)</f>
        <v>0</v>
      </c>
      <c r="U7" s="251">
        <f>SUM('EXTRA-03 '!V7,'EXTRA-02 '!V7,'FOTON - (CLEUBERT) '!V7,'FÁBRICA '!V7,'EXTRA - (FERDINAND) '!V7,'STRADA - (FERDINAND) '!V7,'HR - (VALDENOR) '!V7)</f>
        <v>0</v>
      </c>
      <c r="V7" s="251">
        <f>SUM('EXTRA-03 '!W7,'EXTRA-02 '!W7,'FOTON - (CLEUBERT) '!W7,'FÁBRICA '!W7,'EXTRA - (FERDINAND) '!W7,'STRADA - (FERDINAND) '!W7,'HR - (VALDENOR) '!W7)</f>
        <v>0</v>
      </c>
      <c r="W7" s="251">
        <f>SUM('EXTRA-03 '!X7,'EXTRA-02 '!X7,'FOTON - (CLEUBERT) '!X7,'FÁBRICA '!X7,'EXTRA - (FERDINAND) '!X7,'STRADA - (FERDINAND) '!X7,'HR - (VALDENOR) '!X7)</f>
        <v>0</v>
      </c>
      <c r="X7" s="251">
        <f>SUM('EXTRA-03 '!Y7,'EXTRA-02 '!Y7,'FOTON - (CLEUBERT) '!Y7,'FÁBRICA '!Y7,'EXTRA - (FERDINAND) '!Y7,'STRADA - (FERDINAND) '!Y7,'HR - (VALDENOR) '!Y7)</f>
        <v>0</v>
      </c>
      <c r="Y7" s="251">
        <f>SUM('EXTRA-03 '!Z7,'EXTRA-02 '!Z7,'FOTON - (CLEUBERT) '!Z7,'FÁBRICA '!Z7,'EXTRA - (FERDINAND) '!Z7,'STRADA - (FERDINAND) '!Z7,'HR - (VALDENOR) '!Z7)</f>
        <v>0</v>
      </c>
      <c r="Z7" s="251">
        <f>SUM('EXTRA-03 '!AA7,'EXTRA-02 '!AA7,'FOTON - (CLEUBERT) '!AA7,'FÁBRICA '!AA7,'EXTRA - (FERDINAND) '!AA7,'STRADA - (FERDINAND) '!AA7,'HR - (VALDENOR) '!AA7)</f>
        <v>0</v>
      </c>
      <c r="AA7" s="251">
        <f>SUM('EXTRA-03 '!AB7,'EXTRA-02 '!AB7,'FOTON - (CLEUBERT) '!AB7,'FÁBRICA '!AB7,'EXTRA - (FERDINAND) '!AB7,'STRADA - (FERDINAND) '!AB7,'HR - (VALDENOR) '!AB7)</f>
        <v>0</v>
      </c>
      <c r="AB7" s="251">
        <f>SUM('EXTRA-03 '!AC7,'EXTRA-02 '!AC7,'FOTON - (CLEUBERT) '!AC7,'FÁBRICA '!AC7,'EXTRA - (FERDINAND) '!AC7,'STRADA - (FERDINAND) '!AC7,'HR - (VALDENOR) '!AC7)</f>
        <v>0</v>
      </c>
      <c r="AC7" s="251">
        <f>SUM('EXTRA-03 '!AD7,'EXTRA-02 '!AD7,'FOTON - (CLEUBERT) '!AD7,'FÁBRICA '!AD7,'EXTRA - (FERDINAND) '!AD7,'STRADA - (FERDINAND) '!AD7,'HR - (VALDENOR) '!AD7)</f>
        <v>0</v>
      </c>
      <c r="AD7" s="251">
        <f>SUM('EXTRA-03 '!AE7,'EXTRA-02 '!AE7,'FOTON - (CLEUBERT) '!AE7,'FÁBRICA '!AE7,'EXTRA - (FERDINAND) '!AE7,'STRADA - (FERDINAND) '!AE7,'HR - (VALDENOR) '!AE7)</f>
        <v>0</v>
      </c>
      <c r="AE7" s="251">
        <f>SUM('EXTRA-03 '!AF7,'EXTRA-02 '!AF7,'FOTON - (CLEUBERT) '!AF7,'FÁBRICA '!AF7,'EXTRA - (FERDINAND) '!AF7,'STRADA - (FERDINAND) '!AF7,'HR - (VALDENOR) '!AF7)</f>
        <v>0</v>
      </c>
      <c r="AF7" s="251">
        <f>SUM('EXTRA-03 '!AG7,'EXTRA-02 '!AG7,'FOTON - (CLEUBERT) '!AG7,'FÁBRICA '!AG7,'EXTRA - (FERDINAND) '!AG7,'STRADA - (FERDINAND) '!AG7,'HR - (VALDENOR) '!AG7)</f>
        <v>0</v>
      </c>
    </row>
    <row r="8" spans="1:32" x14ac:dyDescent="0.2">
      <c r="A8" s="253" t="str">
        <f>'HR - (VALDENOR) '!A8</f>
        <v xml:space="preserve">* BONIFICAÇÃO - MATEUS COHAMA </v>
      </c>
      <c r="B8" s="251">
        <f>SUM('EXTRA-03 '!C8,'EXTRA-02 '!C8,'FOTON - (CLEUBERT) '!C8,'FÁBRICA '!C8,'EXTRA - (FERDINAND) '!C8,'STRADA - (FERDINAND) '!C8,'HR - (VALDENOR) '!C8)</f>
        <v>0</v>
      </c>
      <c r="C8" s="251">
        <f>SUM('EXTRA-03 '!D8,'EXTRA-02 '!D8,'FOTON - (CLEUBERT) '!D8,'FÁBRICA '!D8,'EXTRA - (FERDINAND) '!D8,'STRADA - (FERDINAND) '!D8,'HR - (VALDENOR) '!D8)</f>
        <v>0</v>
      </c>
      <c r="D8" s="251">
        <f>SUM('EXTRA-03 '!E8,'EXTRA-02 '!E8,'FOTON - (CLEUBERT) '!E8,'FÁBRICA '!E8,'EXTRA - (FERDINAND) '!E8,'STRADA - (FERDINAND) '!E8,'HR - (VALDENOR) '!E8)</f>
        <v>0</v>
      </c>
      <c r="E8" s="251">
        <f>SUM('EXTRA-03 '!F8,'EXTRA-02 '!F8,'FOTON - (CLEUBERT) '!F8,'FÁBRICA '!F8,'EXTRA - (FERDINAND) '!F8,'STRADA - (FERDINAND) '!F8,'HR - (VALDENOR) '!F8)</f>
        <v>0</v>
      </c>
      <c r="F8" s="251">
        <f>SUM('EXTRA-03 '!G8,'EXTRA-02 '!G8,'FOTON - (CLEUBERT) '!G8,'FÁBRICA '!G8,'EXTRA - (FERDINAND) '!G8,'STRADA - (FERDINAND) '!G8,'HR - (VALDENOR) '!G8)</f>
        <v>0</v>
      </c>
      <c r="G8" s="251">
        <f>SUM('EXTRA-03 '!H8,'EXTRA-02 '!H8,'FOTON - (CLEUBERT) '!H8,'FÁBRICA '!H8,'EXTRA - (FERDINAND) '!H8,'STRADA - (FERDINAND) '!H8,'HR - (VALDENOR) '!H8)</f>
        <v>0</v>
      </c>
      <c r="H8" s="251">
        <f>SUM('EXTRA-03 '!I8,'EXTRA-02 '!I8,'FOTON - (CLEUBERT) '!I8,'FÁBRICA '!I8,'EXTRA - (FERDINAND) '!I8,'STRADA - (FERDINAND) '!I8,'HR - (VALDENOR) '!I8)</f>
        <v>0</v>
      </c>
      <c r="I8" s="251">
        <f>SUM('EXTRA-03 '!J8,'EXTRA-02 '!J8,'FOTON - (CLEUBERT) '!J8,'FÁBRICA '!J8,'EXTRA - (FERDINAND) '!J8,'STRADA - (FERDINAND) '!J8,'HR - (VALDENOR) '!J8)</f>
        <v>0</v>
      </c>
      <c r="J8" s="251">
        <f>SUM('EXTRA-03 '!K8,'EXTRA-02 '!K8,'FOTON - (CLEUBERT) '!K8,'FÁBRICA '!K8,'EXTRA - (FERDINAND) '!K8,'STRADA - (FERDINAND) '!K8,'HR - (VALDENOR) '!K8)</f>
        <v>0</v>
      </c>
      <c r="K8" s="251">
        <f>SUM('EXTRA-03 '!L8,'EXTRA-02 '!L8,'FOTON - (CLEUBERT) '!L8,'FÁBRICA '!L8,'EXTRA - (FERDINAND) '!L8,'STRADA - (FERDINAND) '!L8,'HR - (VALDENOR) '!L8)</f>
        <v>0</v>
      </c>
      <c r="L8" s="251">
        <f>SUM('EXTRA-03 '!M8,'EXTRA-02 '!M8,'FOTON - (CLEUBERT) '!M8,'FÁBRICA '!M8,'EXTRA - (FERDINAND) '!M8,'STRADA - (FERDINAND) '!M8,'HR - (VALDENOR) '!M8)</f>
        <v>0</v>
      </c>
      <c r="M8" s="251">
        <f>SUM('EXTRA-03 '!N8,'EXTRA-02 '!N8,'FOTON - (CLEUBERT) '!N8,'FÁBRICA '!N8,'EXTRA - (FERDINAND) '!N8,'STRADA - (FERDINAND) '!N8,'HR - (VALDENOR) '!N8)</f>
        <v>0</v>
      </c>
      <c r="N8" s="251">
        <f>SUM('EXTRA-03 '!O8,'EXTRA-02 '!O8,'FOTON - (CLEUBERT) '!O8,'FÁBRICA '!O8,'EXTRA - (FERDINAND) '!O8,'STRADA - (FERDINAND) '!O8,'HR - (VALDENOR) '!O8)</f>
        <v>0</v>
      </c>
      <c r="O8" s="251">
        <f>SUM('EXTRA-03 '!P8,'EXTRA-02 '!P8,'FOTON - (CLEUBERT) '!P8,'FÁBRICA '!P8,'EXTRA - (FERDINAND) '!P8,'STRADA - (FERDINAND) '!P8,'HR - (VALDENOR) '!P8)</f>
        <v>0</v>
      </c>
      <c r="P8" s="251">
        <f>SUM('EXTRA-03 '!Q8,'EXTRA-02 '!Q8,'FOTON - (CLEUBERT) '!Q8,'FÁBRICA '!Q8,'EXTRA - (FERDINAND) '!Q8,'STRADA - (FERDINAND) '!Q8,'HR - (VALDENOR) '!Q8)</f>
        <v>0</v>
      </c>
      <c r="Q8" s="251">
        <f>SUM('EXTRA-03 '!R8,'EXTRA-02 '!R8,'FOTON - (CLEUBERT) '!R8,'FÁBRICA '!R8,'EXTRA - (FERDINAND) '!R8,'STRADA - (FERDINAND) '!R8,'HR - (VALDENOR) '!R8)</f>
        <v>0</v>
      </c>
      <c r="R8" s="251">
        <f>SUM('EXTRA-03 '!S8,'EXTRA-02 '!S8,'FOTON - (CLEUBERT) '!S8,'FÁBRICA '!S8,'EXTRA - (FERDINAND) '!S8,'STRADA - (FERDINAND) '!S8,'HR - (VALDENOR) '!S8)</f>
        <v>0</v>
      </c>
      <c r="S8" s="251">
        <f>SUM('EXTRA-03 '!T8,'EXTRA-02 '!T8,'FOTON - (CLEUBERT) '!T8,'FÁBRICA '!T8,'EXTRA - (FERDINAND) '!T8,'STRADA - (FERDINAND) '!T8,'HR - (VALDENOR) '!T8)</f>
        <v>0</v>
      </c>
      <c r="T8" s="251">
        <f>SUM('EXTRA-03 '!U8,'EXTRA-02 '!U8,'FOTON - (CLEUBERT) '!U8,'FÁBRICA '!U8,'EXTRA - (FERDINAND) '!U8,'STRADA - (FERDINAND) '!U8,'HR - (VALDENOR) '!U8)</f>
        <v>0</v>
      </c>
      <c r="U8" s="251">
        <f>SUM('EXTRA-03 '!V8,'EXTRA-02 '!V8,'FOTON - (CLEUBERT) '!V8,'FÁBRICA '!V8,'EXTRA - (FERDINAND) '!V8,'STRADA - (FERDINAND) '!V8,'HR - (VALDENOR) '!V8)</f>
        <v>0</v>
      </c>
      <c r="V8" s="251">
        <f>SUM('EXTRA-03 '!W8,'EXTRA-02 '!W8,'FOTON - (CLEUBERT) '!W8,'FÁBRICA '!W8,'EXTRA - (FERDINAND) '!W8,'STRADA - (FERDINAND) '!W8,'HR - (VALDENOR) '!W8)</f>
        <v>0</v>
      </c>
      <c r="W8" s="251">
        <f>SUM('EXTRA-03 '!X8,'EXTRA-02 '!X8,'FOTON - (CLEUBERT) '!X8,'FÁBRICA '!X8,'EXTRA - (FERDINAND) '!X8,'STRADA - (FERDINAND) '!X8,'HR - (VALDENOR) '!X8)</f>
        <v>0</v>
      </c>
      <c r="X8" s="251">
        <f>SUM('EXTRA-03 '!Y8,'EXTRA-02 '!Y8,'FOTON - (CLEUBERT) '!Y8,'FÁBRICA '!Y8,'EXTRA - (FERDINAND) '!Y8,'STRADA - (FERDINAND) '!Y8,'HR - (VALDENOR) '!Y8)</f>
        <v>0</v>
      </c>
      <c r="Y8" s="251">
        <f>SUM('EXTRA-03 '!Z8,'EXTRA-02 '!Z8,'FOTON - (CLEUBERT) '!Z8,'FÁBRICA '!Z8,'EXTRA - (FERDINAND) '!Z8,'STRADA - (FERDINAND) '!Z8,'HR - (VALDENOR) '!Z8)</f>
        <v>0</v>
      </c>
      <c r="Z8" s="251">
        <f>SUM('EXTRA-03 '!AA8,'EXTRA-02 '!AA8,'FOTON - (CLEUBERT) '!AA8,'FÁBRICA '!AA8,'EXTRA - (FERDINAND) '!AA8,'STRADA - (FERDINAND) '!AA8,'HR - (VALDENOR) '!AA8)</f>
        <v>0</v>
      </c>
      <c r="AA8" s="251">
        <f>SUM('EXTRA-03 '!AB8,'EXTRA-02 '!AB8,'FOTON - (CLEUBERT) '!AB8,'FÁBRICA '!AB8,'EXTRA - (FERDINAND) '!AB8,'STRADA - (FERDINAND) '!AB8,'HR - (VALDENOR) '!AB8)</f>
        <v>0</v>
      </c>
      <c r="AB8" s="251">
        <f>SUM('EXTRA-03 '!AC8,'EXTRA-02 '!AC8,'FOTON - (CLEUBERT) '!AC8,'FÁBRICA '!AC8,'EXTRA - (FERDINAND) '!AC8,'STRADA - (FERDINAND) '!AC8,'HR - (VALDENOR) '!AC8)</f>
        <v>0</v>
      </c>
      <c r="AC8" s="251">
        <f>SUM('EXTRA-03 '!AD8,'EXTRA-02 '!AD8,'FOTON - (CLEUBERT) '!AD8,'FÁBRICA '!AD8,'EXTRA - (FERDINAND) '!AD8,'STRADA - (FERDINAND) '!AD8,'HR - (VALDENOR) '!AD8)</f>
        <v>0</v>
      </c>
      <c r="AD8" s="251">
        <f>SUM('EXTRA-03 '!AE8,'EXTRA-02 '!AE8,'FOTON - (CLEUBERT) '!AE8,'FÁBRICA '!AE8,'EXTRA - (FERDINAND) '!AE8,'STRADA - (FERDINAND) '!AE8,'HR - (VALDENOR) '!AE8)</f>
        <v>0</v>
      </c>
      <c r="AE8" s="251">
        <f>SUM('EXTRA-03 '!AF8,'EXTRA-02 '!AF8,'FOTON - (CLEUBERT) '!AF8,'FÁBRICA '!AF8,'EXTRA - (FERDINAND) '!AF8,'STRADA - (FERDINAND) '!AF8,'HR - (VALDENOR) '!AF8)</f>
        <v>0</v>
      </c>
      <c r="AF8" s="251">
        <f>SUM('EXTRA-03 '!AG8,'EXTRA-02 '!AG8,'FOTON - (CLEUBERT) '!AG8,'FÁBRICA '!AG8,'EXTRA - (FERDINAND) '!AG8,'STRADA - (FERDINAND) '!AG8,'HR - (VALDENOR) '!AG8)</f>
        <v>0</v>
      </c>
    </row>
    <row r="9" spans="1:32" x14ac:dyDescent="0.2">
      <c r="A9" s="253" t="str">
        <f>'HR - (VALDENOR) '!A9</f>
        <v xml:space="preserve">* BONIFICAÇÃO - MATEUS COHATRAC </v>
      </c>
      <c r="B9" s="251">
        <f>SUM('EXTRA-03 '!C9,'EXTRA-02 '!C9,'FOTON - (CLEUBERT) '!C9,'FÁBRICA '!C9,'EXTRA - (FERDINAND) '!C9,'STRADA - (FERDINAND) '!C9,'HR - (VALDENOR) '!C9)</f>
        <v>0</v>
      </c>
      <c r="C9" s="251">
        <f>SUM('EXTRA-03 '!D9,'EXTRA-02 '!D9,'FOTON - (CLEUBERT) '!D9,'FÁBRICA '!D9,'EXTRA - (FERDINAND) '!D9,'STRADA - (FERDINAND) '!D9,'HR - (VALDENOR) '!D9)</f>
        <v>0</v>
      </c>
      <c r="D9" s="251">
        <f>SUM('EXTRA-03 '!E9,'EXTRA-02 '!E9,'FOTON - (CLEUBERT) '!E9,'FÁBRICA '!E9,'EXTRA - (FERDINAND) '!E9,'STRADA - (FERDINAND) '!E9,'HR - (VALDENOR) '!E9)</f>
        <v>0</v>
      </c>
      <c r="E9" s="251">
        <f>SUM('EXTRA-03 '!F9,'EXTRA-02 '!F9,'FOTON - (CLEUBERT) '!F9,'FÁBRICA '!F9,'EXTRA - (FERDINAND) '!F9,'STRADA - (FERDINAND) '!F9,'HR - (VALDENOR) '!F9)</f>
        <v>0</v>
      </c>
      <c r="F9" s="251">
        <f>SUM('EXTRA-03 '!G9,'EXTRA-02 '!G9,'FOTON - (CLEUBERT) '!G9,'FÁBRICA '!G9,'EXTRA - (FERDINAND) '!G9,'STRADA - (FERDINAND) '!G9,'HR - (VALDENOR) '!G9)</f>
        <v>0</v>
      </c>
      <c r="G9" s="251">
        <f>SUM('EXTRA-03 '!H9,'EXTRA-02 '!H9,'FOTON - (CLEUBERT) '!H9,'FÁBRICA '!H9,'EXTRA - (FERDINAND) '!H9,'STRADA - (FERDINAND) '!H9,'HR - (VALDENOR) '!H9)</f>
        <v>0</v>
      </c>
      <c r="H9" s="251">
        <f>SUM('EXTRA-03 '!I9,'EXTRA-02 '!I9,'FOTON - (CLEUBERT) '!I9,'FÁBRICA '!I9,'EXTRA - (FERDINAND) '!I9,'STRADA - (FERDINAND) '!I9,'HR - (VALDENOR) '!I9)</f>
        <v>0</v>
      </c>
      <c r="I9" s="251">
        <f>SUM('EXTRA-03 '!J9,'EXTRA-02 '!J9,'FOTON - (CLEUBERT) '!J9,'FÁBRICA '!J9,'EXTRA - (FERDINAND) '!J9,'STRADA - (FERDINAND) '!J9,'HR - (VALDENOR) '!J9)</f>
        <v>0</v>
      </c>
      <c r="J9" s="251">
        <f>SUM('EXTRA-03 '!K9,'EXTRA-02 '!K9,'FOTON - (CLEUBERT) '!K9,'FÁBRICA '!K9,'EXTRA - (FERDINAND) '!K9,'STRADA - (FERDINAND) '!K9,'HR - (VALDENOR) '!K9)</f>
        <v>0</v>
      </c>
      <c r="K9" s="251">
        <f>SUM('EXTRA-03 '!L9,'EXTRA-02 '!L9,'FOTON - (CLEUBERT) '!L9,'FÁBRICA '!L9,'EXTRA - (FERDINAND) '!L9,'STRADA - (FERDINAND) '!L9,'HR - (VALDENOR) '!L9)</f>
        <v>0</v>
      </c>
      <c r="L9" s="251">
        <f>SUM('EXTRA-03 '!M9,'EXTRA-02 '!M9,'FOTON - (CLEUBERT) '!M9,'FÁBRICA '!M9,'EXTRA - (FERDINAND) '!M9,'STRADA - (FERDINAND) '!M9,'HR - (VALDENOR) '!M9)</f>
        <v>0</v>
      </c>
      <c r="M9" s="251">
        <f>SUM('EXTRA-03 '!N9,'EXTRA-02 '!N9,'FOTON - (CLEUBERT) '!N9,'FÁBRICA '!N9,'EXTRA - (FERDINAND) '!N9,'STRADA - (FERDINAND) '!N9,'HR - (VALDENOR) '!N9)</f>
        <v>0</v>
      </c>
      <c r="N9" s="251">
        <f>SUM('EXTRA-03 '!O9,'EXTRA-02 '!O9,'FOTON - (CLEUBERT) '!O9,'FÁBRICA '!O9,'EXTRA - (FERDINAND) '!O9,'STRADA - (FERDINAND) '!O9,'HR - (VALDENOR) '!O9)</f>
        <v>0</v>
      </c>
      <c r="O9" s="251">
        <f>SUM('EXTRA-03 '!P9,'EXTRA-02 '!P9,'FOTON - (CLEUBERT) '!P9,'FÁBRICA '!P9,'EXTRA - (FERDINAND) '!P9,'STRADA - (FERDINAND) '!P9,'HR - (VALDENOR) '!P9)</f>
        <v>0</v>
      </c>
      <c r="P9" s="251">
        <f>SUM('EXTRA-03 '!Q9,'EXTRA-02 '!Q9,'FOTON - (CLEUBERT) '!Q9,'FÁBRICA '!Q9,'EXTRA - (FERDINAND) '!Q9,'STRADA - (FERDINAND) '!Q9,'HR - (VALDENOR) '!Q9)</f>
        <v>0</v>
      </c>
      <c r="Q9" s="251">
        <f>SUM('EXTRA-03 '!R9,'EXTRA-02 '!R9,'FOTON - (CLEUBERT) '!R9,'FÁBRICA '!R9,'EXTRA - (FERDINAND) '!R9,'STRADA - (FERDINAND) '!R9,'HR - (VALDENOR) '!R9)</f>
        <v>0</v>
      </c>
      <c r="R9" s="251">
        <f>SUM('EXTRA-03 '!S9,'EXTRA-02 '!S9,'FOTON - (CLEUBERT) '!S9,'FÁBRICA '!S9,'EXTRA - (FERDINAND) '!S9,'STRADA - (FERDINAND) '!S9,'HR - (VALDENOR) '!S9)</f>
        <v>0</v>
      </c>
      <c r="S9" s="251">
        <f>SUM('EXTRA-03 '!T9,'EXTRA-02 '!T9,'FOTON - (CLEUBERT) '!T9,'FÁBRICA '!T9,'EXTRA - (FERDINAND) '!T9,'STRADA - (FERDINAND) '!T9,'HR - (VALDENOR) '!T9)</f>
        <v>0</v>
      </c>
      <c r="T9" s="251">
        <f>SUM('EXTRA-03 '!U9,'EXTRA-02 '!U9,'FOTON - (CLEUBERT) '!U9,'FÁBRICA '!U9,'EXTRA - (FERDINAND) '!U9,'STRADA - (FERDINAND) '!U9,'HR - (VALDENOR) '!U9)</f>
        <v>0</v>
      </c>
      <c r="U9" s="251">
        <f>SUM('EXTRA-03 '!V9,'EXTRA-02 '!V9,'FOTON - (CLEUBERT) '!V9,'FÁBRICA '!V9,'EXTRA - (FERDINAND) '!V9,'STRADA - (FERDINAND) '!V9,'HR - (VALDENOR) '!V9)</f>
        <v>0</v>
      </c>
      <c r="V9" s="251">
        <f>SUM('EXTRA-03 '!W9,'EXTRA-02 '!W9,'FOTON - (CLEUBERT) '!W9,'FÁBRICA '!W9,'EXTRA - (FERDINAND) '!W9,'STRADA - (FERDINAND) '!W9,'HR - (VALDENOR) '!W9)</f>
        <v>0</v>
      </c>
      <c r="W9" s="251">
        <f>SUM('EXTRA-03 '!X9,'EXTRA-02 '!X9,'FOTON - (CLEUBERT) '!X9,'FÁBRICA '!X9,'EXTRA - (FERDINAND) '!X9,'STRADA - (FERDINAND) '!X9,'HR - (VALDENOR) '!X9)</f>
        <v>0</v>
      </c>
      <c r="X9" s="251">
        <f>SUM('EXTRA-03 '!Y9,'EXTRA-02 '!Y9,'FOTON - (CLEUBERT) '!Y9,'FÁBRICA '!Y9,'EXTRA - (FERDINAND) '!Y9,'STRADA - (FERDINAND) '!Y9,'HR - (VALDENOR) '!Y9)</f>
        <v>0</v>
      </c>
      <c r="Y9" s="251">
        <f>SUM('EXTRA-03 '!Z9,'EXTRA-02 '!Z9,'FOTON - (CLEUBERT) '!Z9,'FÁBRICA '!Z9,'EXTRA - (FERDINAND) '!Z9,'STRADA - (FERDINAND) '!Z9,'HR - (VALDENOR) '!Z9)</f>
        <v>0</v>
      </c>
      <c r="Z9" s="251">
        <f>SUM('EXTRA-03 '!AA9,'EXTRA-02 '!AA9,'FOTON - (CLEUBERT) '!AA9,'FÁBRICA '!AA9,'EXTRA - (FERDINAND) '!AA9,'STRADA - (FERDINAND) '!AA9,'HR - (VALDENOR) '!AA9)</f>
        <v>0</v>
      </c>
      <c r="AA9" s="251">
        <f>SUM('EXTRA-03 '!AB9,'EXTRA-02 '!AB9,'FOTON - (CLEUBERT) '!AB9,'FÁBRICA '!AB9,'EXTRA - (FERDINAND) '!AB9,'STRADA - (FERDINAND) '!AB9,'HR - (VALDENOR) '!AB9)</f>
        <v>0</v>
      </c>
      <c r="AB9" s="251">
        <f>SUM('EXTRA-03 '!AC9,'EXTRA-02 '!AC9,'FOTON - (CLEUBERT) '!AC9,'FÁBRICA '!AC9,'EXTRA - (FERDINAND) '!AC9,'STRADA - (FERDINAND) '!AC9,'HR - (VALDENOR) '!AC9)</f>
        <v>0</v>
      </c>
      <c r="AC9" s="251">
        <f>SUM('EXTRA-03 '!AD9,'EXTRA-02 '!AD9,'FOTON - (CLEUBERT) '!AD9,'FÁBRICA '!AD9,'EXTRA - (FERDINAND) '!AD9,'STRADA - (FERDINAND) '!AD9,'HR - (VALDENOR) '!AD9)</f>
        <v>0</v>
      </c>
      <c r="AD9" s="251">
        <f>SUM('EXTRA-03 '!AE9,'EXTRA-02 '!AE9,'FOTON - (CLEUBERT) '!AE9,'FÁBRICA '!AE9,'EXTRA - (FERDINAND) '!AE9,'STRADA - (FERDINAND) '!AE9,'HR - (VALDENOR) '!AE9)</f>
        <v>0</v>
      </c>
      <c r="AE9" s="251">
        <f>SUM('EXTRA-03 '!AF9,'EXTRA-02 '!AF9,'FOTON - (CLEUBERT) '!AF9,'FÁBRICA '!AF9,'EXTRA - (FERDINAND) '!AF9,'STRADA - (FERDINAND) '!AF9,'HR - (VALDENOR) '!AF9)</f>
        <v>0</v>
      </c>
      <c r="AF9" s="251">
        <f>SUM('EXTRA-03 '!AG9,'EXTRA-02 '!AG9,'FOTON - (CLEUBERT) '!AG9,'FÁBRICA '!AG9,'EXTRA - (FERDINAND) '!AG9,'STRADA - (FERDINAND) '!AG9,'HR - (VALDENOR) '!AG9)</f>
        <v>0</v>
      </c>
    </row>
    <row r="10" spans="1:32" x14ac:dyDescent="0.2">
      <c r="A10" s="253" t="str">
        <f>'HR - (VALDENOR) '!A10</f>
        <v>* BONIFICAÇÃO - MATEUS H.RENASCENÇA</v>
      </c>
      <c r="B10" s="251">
        <f>SUM('EXTRA-03 '!C10,'EXTRA-02 '!C10,'FOTON - (CLEUBERT) '!C10,'FÁBRICA '!C10,'EXTRA - (FERDINAND) '!C10,'STRADA - (FERDINAND) '!C10,'HR - (VALDENOR) '!C10)</f>
        <v>0</v>
      </c>
      <c r="C10" s="251">
        <f>SUM('EXTRA-03 '!D10,'EXTRA-02 '!D10,'FOTON - (CLEUBERT) '!D10,'FÁBRICA '!D10,'EXTRA - (FERDINAND) '!D10,'STRADA - (FERDINAND) '!D10,'HR - (VALDENOR) '!D10)</f>
        <v>0</v>
      </c>
      <c r="D10" s="251">
        <f>SUM('EXTRA-03 '!E10,'EXTRA-02 '!E10,'FOTON - (CLEUBERT) '!E10,'FÁBRICA '!E10,'EXTRA - (FERDINAND) '!E10,'STRADA - (FERDINAND) '!E10,'HR - (VALDENOR) '!E10)</f>
        <v>0</v>
      </c>
      <c r="E10" s="251">
        <f>SUM('EXTRA-03 '!F10,'EXTRA-02 '!F10,'FOTON - (CLEUBERT) '!F10,'FÁBRICA '!F10,'EXTRA - (FERDINAND) '!F10,'STRADA - (FERDINAND) '!F10,'HR - (VALDENOR) '!F10)</f>
        <v>0</v>
      </c>
      <c r="F10" s="251">
        <f>SUM('EXTRA-03 '!G10,'EXTRA-02 '!G10,'FOTON - (CLEUBERT) '!G10,'FÁBRICA '!G10,'EXTRA - (FERDINAND) '!G10,'STRADA - (FERDINAND) '!G10,'HR - (VALDENOR) '!G10)</f>
        <v>0</v>
      </c>
      <c r="G10" s="251">
        <f>SUM('EXTRA-03 '!H10,'EXTRA-02 '!H10,'FOTON - (CLEUBERT) '!H10,'FÁBRICA '!H10,'EXTRA - (FERDINAND) '!H10,'STRADA - (FERDINAND) '!H10,'HR - (VALDENOR) '!H10)</f>
        <v>0</v>
      </c>
      <c r="H10" s="251">
        <f>SUM('EXTRA-03 '!I10,'EXTRA-02 '!I10,'FOTON - (CLEUBERT) '!I10,'FÁBRICA '!I10,'EXTRA - (FERDINAND) '!I10,'STRADA - (FERDINAND) '!I10,'HR - (VALDENOR) '!I10)</f>
        <v>0</v>
      </c>
      <c r="I10" s="251">
        <f>SUM('EXTRA-03 '!J10,'EXTRA-02 '!J10,'FOTON - (CLEUBERT) '!J10,'FÁBRICA '!J10,'EXTRA - (FERDINAND) '!J10,'STRADA - (FERDINAND) '!J10,'HR - (VALDENOR) '!J10)</f>
        <v>0</v>
      </c>
      <c r="J10" s="251">
        <f>SUM('EXTRA-03 '!K10,'EXTRA-02 '!K10,'FOTON - (CLEUBERT) '!K10,'FÁBRICA '!K10,'EXTRA - (FERDINAND) '!K10,'STRADA - (FERDINAND) '!K10,'HR - (VALDENOR) '!K10)</f>
        <v>0</v>
      </c>
      <c r="K10" s="251">
        <f>SUM('EXTRA-03 '!L10,'EXTRA-02 '!L10,'FOTON - (CLEUBERT) '!L10,'FÁBRICA '!L10,'EXTRA - (FERDINAND) '!L10,'STRADA - (FERDINAND) '!L10,'HR - (VALDENOR) '!L10)</f>
        <v>0</v>
      </c>
      <c r="L10" s="251">
        <f>SUM('EXTRA-03 '!M10,'EXTRA-02 '!M10,'FOTON - (CLEUBERT) '!M10,'FÁBRICA '!M10,'EXTRA - (FERDINAND) '!M10,'STRADA - (FERDINAND) '!M10,'HR - (VALDENOR) '!M10)</f>
        <v>0</v>
      </c>
      <c r="M10" s="251">
        <f>SUM('EXTRA-03 '!N10,'EXTRA-02 '!N10,'FOTON - (CLEUBERT) '!N10,'FÁBRICA '!N10,'EXTRA - (FERDINAND) '!N10,'STRADA - (FERDINAND) '!N10,'HR - (VALDENOR) '!N10)</f>
        <v>0</v>
      </c>
      <c r="N10" s="251">
        <f>SUM('EXTRA-03 '!O10,'EXTRA-02 '!O10,'FOTON - (CLEUBERT) '!O10,'FÁBRICA '!O10,'EXTRA - (FERDINAND) '!O10,'STRADA - (FERDINAND) '!O10,'HR - (VALDENOR) '!O10)</f>
        <v>0</v>
      </c>
      <c r="O10" s="251">
        <f>SUM('EXTRA-03 '!P10,'EXTRA-02 '!P10,'FOTON - (CLEUBERT) '!P10,'FÁBRICA '!P10,'EXTRA - (FERDINAND) '!P10,'STRADA - (FERDINAND) '!P10,'HR - (VALDENOR) '!P10)</f>
        <v>0</v>
      </c>
      <c r="P10" s="251">
        <f>SUM('EXTRA-03 '!Q10,'EXTRA-02 '!Q10,'FOTON - (CLEUBERT) '!Q10,'FÁBRICA '!Q10,'EXTRA - (FERDINAND) '!Q10,'STRADA - (FERDINAND) '!Q10,'HR - (VALDENOR) '!Q10)</f>
        <v>0</v>
      </c>
      <c r="Q10" s="251">
        <f>SUM('EXTRA-03 '!R10,'EXTRA-02 '!R10,'FOTON - (CLEUBERT) '!R10,'FÁBRICA '!R10,'EXTRA - (FERDINAND) '!R10,'STRADA - (FERDINAND) '!R10,'HR - (VALDENOR) '!R10)</f>
        <v>0</v>
      </c>
      <c r="R10" s="251">
        <f>SUM('EXTRA-03 '!S10,'EXTRA-02 '!S10,'FOTON - (CLEUBERT) '!S10,'FÁBRICA '!S10,'EXTRA - (FERDINAND) '!S10,'STRADA - (FERDINAND) '!S10,'HR - (VALDENOR) '!S10)</f>
        <v>0</v>
      </c>
      <c r="S10" s="251">
        <f>SUM('EXTRA-03 '!T10,'EXTRA-02 '!T10,'FOTON - (CLEUBERT) '!T10,'FÁBRICA '!T10,'EXTRA - (FERDINAND) '!T10,'STRADA - (FERDINAND) '!T10,'HR - (VALDENOR) '!T10)</f>
        <v>0</v>
      </c>
      <c r="T10" s="251">
        <f>SUM('EXTRA-03 '!U10,'EXTRA-02 '!U10,'FOTON - (CLEUBERT) '!U10,'FÁBRICA '!U10,'EXTRA - (FERDINAND) '!U10,'STRADA - (FERDINAND) '!U10,'HR - (VALDENOR) '!U10)</f>
        <v>0</v>
      </c>
      <c r="U10" s="251">
        <f>SUM('EXTRA-03 '!V10,'EXTRA-02 '!V10,'FOTON - (CLEUBERT) '!V10,'FÁBRICA '!V10,'EXTRA - (FERDINAND) '!V10,'STRADA - (FERDINAND) '!V10,'HR - (VALDENOR) '!V10)</f>
        <v>0</v>
      </c>
      <c r="V10" s="251">
        <f>SUM('EXTRA-03 '!W10,'EXTRA-02 '!W10,'FOTON - (CLEUBERT) '!W10,'FÁBRICA '!W10,'EXTRA - (FERDINAND) '!W10,'STRADA - (FERDINAND) '!W10,'HR - (VALDENOR) '!W10)</f>
        <v>0</v>
      </c>
      <c r="W10" s="251">
        <f>SUM('EXTRA-03 '!X10,'EXTRA-02 '!X10,'FOTON - (CLEUBERT) '!X10,'FÁBRICA '!X10,'EXTRA - (FERDINAND) '!X10,'STRADA - (FERDINAND) '!X10,'HR - (VALDENOR) '!X10)</f>
        <v>0</v>
      </c>
      <c r="X10" s="251">
        <f>SUM('EXTRA-03 '!Y10,'EXTRA-02 '!Y10,'FOTON - (CLEUBERT) '!Y10,'FÁBRICA '!Y10,'EXTRA - (FERDINAND) '!Y10,'STRADA - (FERDINAND) '!Y10,'HR - (VALDENOR) '!Y10)</f>
        <v>0</v>
      </c>
      <c r="Y10" s="251">
        <f>SUM('EXTRA-03 '!Z10,'EXTRA-02 '!Z10,'FOTON - (CLEUBERT) '!Z10,'FÁBRICA '!Z10,'EXTRA - (FERDINAND) '!Z10,'STRADA - (FERDINAND) '!Z10,'HR - (VALDENOR) '!Z10)</f>
        <v>0</v>
      </c>
      <c r="Z10" s="251">
        <f>SUM('EXTRA-03 '!AA10,'EXTRA-02 '!AA10,'FOTON - (CLEUBERT) '!AA10,'FÁBRICA '!AA10,'EXTRA - (FERDINAND) '!AA10,'STRADA - (FERDINAND) '!AA10,'HR - (VALDENOR) '!AA10)</f>
        <v>0</v>
      </c>
      <c r="AA10" s="251">
        <f>SUM('EXTRA-03 '!AB10,'EXTRA-02 '!AB10,'FOTON - (CLEUBERT) '!AB10,'FÁBRICA '!AB10,'EXTRA - (FERDINAND) '!AB10,'STRADA - (FERDINAND) '!AB10,'HR - (VALDENOR) '!AB10)</f>
        <v>0</v>
      </c>
      <c r="AB10" s="251">
        <f>SUM('EXTRA-03 '!AC10,'EXTRA-02 '!AC10,'FOTON - (CLEUBERT) '!AC10,'FÁBRICA '!AC10,'EXTRA - (FERDINAND) '!AC10,'STRADA - (FERDINAND) '!AC10,'HR - (VALDENOR) '!AC10)</f>
        <v>0</v>
      </c>
      <c r="AC10" s="251">
        <f>SUM('EXTRA-03 '!AD10,'EXTRA-02 '!AD10,'FOTON - (CLEUBERT) '!AD10,'FÁBRICA '!AD10,'EXTRA - (FERDINAND) '!AD10,'STRADA - (FERDINAND) '!AD10,'HR - (VALDENOR) '!AD10)</f>
        <v>0</v>
      </c>
      <c r="AD10" s="251">
        <f>SUM('EXTRA-03 '!AE10,'EXTRA-02 '!AE10,'FOTON - (CLEUBERT) '!AE10,'FÁBRICA '!AE10,'EXTRA - (FERDINAND) '!AE10,'STRADA - (FERDINAND) '!AE10,'HR - (VALDENOR) '!AE10)</f>
        <v>0</v>
      </c>
      <c r="AE10" s="251">
        <f>SUM('EXTRA-03 '!AF10,'EXTRA-02 '!AF10,'FOTON - (CLEUBERT) '!AF10,'FÁBRICA '!AF10,'EXTRA - (FERDINAND) '!AF10,'STRADA - (FERDINAND) '!AF10,'HR - (VALDENOR) '!AF10)</f>
        <v>0</v>
      </c>
      <c r="AF10" s="251">
        <f>SUM('EXTRA-03 '!AG10,'EXTRA-02 '!AG10,'FOTON - (CLEUBERT) '!AG10,'FÁBRICA '!AG10,'EXTRA - (FERDINAND) '!AG10,'STRADA - (FERDINAND) '!AG10,'HR - (VALDENOR) '!AG10)</f>
        <v>0</v>
      </c>
    </row>
    <row r="11" spans="1:32" x14ac:dyDescent="0.2">
      <c r="A11" s="253" t="str">
        <f>'HR - (VALDENOR) '!A11</f>
        <v>* BONIFICAÇÃO - MATEUS JD.TROPICAL</v>
      </c>
      <c r="B11" s="251">
        <f>SUM('EXTRA-03 '!C11,'EXTRA-02 '!C11,'FOTON - (CLEUBERT) '!C11,'FÁBRICA '!C11,'EXTRA - (FERDINAND) '!C11,'STRADA - (FERDINAND) '!C11,'HR - (VALDENOR) '!C11)</f>
        <v>0</v>
      </c>
      <c r="C11" s="251">
        <f>SUM('EXTRA-03 '!D11,'EXTRA-02 '!D11,'FOTON - (CLEUBERT) '!D11,'FÁBRICA '!D11,'EXTRA - (FERDINAND) '!D11,'STRADA - (FERDINAND) '!D11,'HR - (VALDENOR) '!D11)</f>
        <v>0</v>
      </c>
      <c r="D11" s="251">
        <f>SUM('EXTRA-03 '!E11,'EXTRA-02 '!E11,'FOTON - (CLEUBERT) '!E11,'FÁBRICA '!E11,'EXTRA - (FERDINAND) '!E11,'STRADA - (FERDINAND) '!E11,'HR - (VALDENOR) '!E11)</f>
        <v>0</v>
      </c>
      <c r="E11" s="251">
        <f>SUM('EXTRA-03 '!F11,'EXTRA-02 '!F11,'FOTON - (CLEUBERT) '!F11,'FÁBRICA '!F11,'EXTRA - (FERDINAND) '!F11,'STRADA - (FERDINAND) '!F11,'HR - (VALDENOR) '!F11)</f>
        <v>0</v>
      </c>
      <c r="F11" s="251">
        <f>SUM('EXTRA-03 '!G11,'EXTRA-02 '!G11,'FOTON - (CLEUBERT) '!G11,'FÁBRICA '!G11,'EXTRA - (FERDINAND) '!G11,'STRADA - (FERDINAND) '!G11,'HR - (VALDENOR) '!G11)</f>
        <v>0</v>
      </c>
      <c r="G11" s="251">
        <f>SUM('EXTRA-03 '!H11,'EXTRA-02 '!H11,'FOTON - (CLEUBERT) '!H11,'FÁBRICA '!H11,'EXTRA - (FERDINAND) '!H11,'STRADA - (FERDINAND) '!H11,'HR - (VALDENOR) '!H11)</f>
        <v>0</v>
      </c>
      <c r="H11" s="251">
        <f>SUM('EXTRA-03 '!I11,'EXTRA-02 '!I11,'FOTON - (CLEUBERT) '!I11,'FÁBRICA '!I11,'EXTRA - (FERDINAND) '!I11,'STRADA - (FERDINAND) '!I11,'HR - (VALDENOR) '!I11)</f>
        <v>0</v>
      </c>
      <c r="I11" s="251">
        <f>SUM('EXTRA-03 '!J11,'EXTRA-02 '!J11,'FOTON - (CLEUBERT) '!J11,'FÁBRICA '!J11,'EXTRA - (FERDINAND) '!J11,'STRADA - (FERDINAND) '!J11,'HR - (VALDENOR) '!J11)</f>
        <v>0</v>
      </c>
      <c r="J11" s="251">
        <f>SUM('EXTRA-03 '!K11,'EXTRA-02 '!K11,'FOTON - (CLEUBERT) '!K11,'FÁBRICA '!K11,'EXTRA - (FERDINAND) '!K11,'STRADA - (FERDINAND) '!K11,'HR - (VALDENOR) '!K11)</f>
        <v>0</v>
      </c>
      <c r="K11" s="251">
        <f>SUM('EXTRA-03 '!L11,'EXTRA-02 '!L11,'FOTON - (CLEUBERT) '!L11,'FÁBRICA '!L11,'EXTRA - (FERDINAND) '!L11,'STRADA - (FERDINAND) '!L11,'HR - (VALDENOR) '!L11)</f>
        <v>0</v>
      </c>
      <c r="L11" s="251">
        <f>SUM('EXTRA-03 '!M11,'EXTRA-02 '!M11,'FOTON - (CLEUBERT) '!M11,'FÁBRICA '!M11,'EXTRA - (FERDINAND) '!M11,'STRADA - (FERDINAND) '!M11,'HR - (VALDENOR) '!M11)</f>
        <v>0</v>
      </c>
      <c r="M11" s="251">
        <f>SUM('EXTRA-03 '!N11,'EXTRA-02 '!N11,'FOTON - (CLEUBERT) '!N11,'FÁBRICA '!N11,'EXTRA - (FERDINAND) '!N11,'STRADA - (FERDINAND) '!N11,'HR - (VALDENOR) '!N11)</f>
        <v>0</v>
      </c>
      <c r="N11" s="251">
        <f>SUM('EXTRA-03 '!O11,'EXTRA-02 '!O11,'FOTON - (CLEUBERT) '!O11,'FÁBRICA '!O11,'EXTRA - (FERDINAND) '!O11,'STRADA - (FERDINAND) '!O11,'HR - (VALDENOR) '!O11)</f>
        <v>0</v>
      </c>
      <c r="O11" s="251">
        <f>SUM('EXTRA-03 '!P11,'EXTRA-02 '!P11,'FOTON - (CLEUBERT) '!P11,'FÁBRICA '!P11,'EXTRA - (FERDINAND) '!P11,'STRADA - (FERDINAND) '!P11,'HR - (VALDENOR) '!P11)</f>
        <v>0</v>
      </c>
      <c r="P11" s="251">
        <f>SUM('EXTRA-03 '!Q11,'EXTRA-02 '!Q11,'FOTON - (CLEUBERT) '!Q11,'FÁBRICA '!Q11,'EXTRA - (FERDINAND) '!Q11,'STRADA - (FERDINAND) '!Q11,'HR - (VALDENOR) '!Q11)</f>
        <v>0</v>
      </c>
      <c r="Q11" s="251">
        <f>SUM('EXTRA-03 '!R11,'EXTRA-02 '!R11,'FOTON - (CLEUBERT) '!R11,'FÁBRICA '!R11,'EXTRA - (FERDINAND) '!R11,'STRADA - (FERDINAND) '!R11,'HR - (VALDENOR) '!R11)</f>
        <v>0</v>
      </c>
      <c r="R11" s="251">
        <f>SUM('EXTRA-03 '!S11,'EXTRA-02 '!S11,'FOTON - (CLEUBERT) '!S11,'FÁBRICA '!S11,'EXTRA - (FERDINAND) '!S11,'STRADA - (FERDINAND) '!S11,'HR - (VALDENOR) '!S11)</f>
        <v>0</v>
      </c>
      <c r="S11" s="251">
        <f>SUM('EXTRA-03 '!T11,'EXTRA-02 '!T11,'FOTON - (CLEUBERT) '!T11,'FÁBRICA '!T11,'EXTRA - (FERDINAND) '!T11,'STRADA - (FERDINAND) '!T11,'HR - (VALDENOR) '!T11)</f>
        <v>0</v>
      </c>
      <c r="T11" s="251">
        <f>SUM('EXTRA-03 '!U11,'EXTRA-02 '!U11,'FOTON - (CLEUBERT) '!U11,'FÁBRICA '!U11,'EXTRA - (FERDINAND) '!U11,'STRADA - (FERDINAND) '!U11,'HR - (VALDENOR) '!U11)</f>
        <v>0</v>
      </c>
      <c r="U11" s="251">
        <f>SUM('EXTRA-03 '!V11,'EXTRA-02 '!V11,'FOTON - (CLEUBERT) '!V11,'FÁBRICA '!V11,'EXTRA - (FERDINAND) '!V11,'STRADA - (FERDINAND) '!V11,'HR - (VALDENOR) '!V11)</f>
        <v>0</v>
      </c>
      <c r="V11" s="251">
        <f>SUM('EXTRA-03 '!W11,'EXTRA-02 '!W11,'FOTON - (CLEUBERT) '!W11,'FÁBRICA '!W11,'EXTRA - (FERDINAND) '!W11,'STRADA - (FERDINAND) '!W11,'HR - (VALDENOR) '!W11)</f>
        <v>0</v>
      </c>
      <c r="W11" s="251">
        <f>SUM('EXTRA-03 '!X11,'EXTRA-02 '!X11,'FOTON - (CLEUBERT) '!X11,'FÁBRICA '!X11,'EXTRA - (FERDINAND) '!X11,'STRADA - (FERDINAND) '!X11,'HR - (VALDENOR) '!X11)</f>
        <v>0</v>
      </c>
      <c r="X11" s="251">
        <f>SUM('EXTRA-03 '!Y11,'EXTRA-02 '!Y11,'FOTON - (CLEUBERT) '!Y11,'FÁBRICA '!Y11,'EXTRA - (FERDINAND) '!Y11,'STRADA - (FERDINAND) '!Y11,'HR - (VALDENOR) '!Y11)</f>
        <v>0</v>
      </c>
      <c r="Y11" s="251">
        <f>SUM('EXTRA-03 '!Z11,'EXTRA-02 '!Z11,'FOTON - (CLEUBERT) '!Z11,'FÁBRICA '!Z11,'EXTRA - (FERDINAND) '!Z11,'STRADA - (FERDINAND) '!Z11,'HR - (VALDENOR) '!Z11)</f>
        <v>0</v>
      </c>
      <c r="Z11" s="251">
        <f>SUM('EXTRA-03 '!AA11,'EXTRA-02 '!AA11,'FOTON - (CLEUBERT) '!AA11,'FÁBRICA '!AA11,'EXTRA - (FERDINAND) '!AA11,'STRADA - (FERDINAND) '!AA11,'HR - (VALDENOR) '!AA11)</f>
        <v>0</v>
      </c>
      <c r="AA11" s="251">
        <f>SUM('EXTRA-03 '!AB11,'EXTRA-02 '!AB11,'FOTON - (CLEUBERT) '!AB11,'FÁBRICA '!AB11,'EXTRA - (FERDINAND) '!AB11,'STRADA - (FERDINAND) '!AB11,'HR - (VALDENOR) '!AB11)</f>
        <v>0</v>
      </c>
      <c r="AB11" s="251">
        <f>SUM('EXTRA-03 '!AC11,'EXTRA-02 '!AC11,'FOTON - (CLEUBERT) '!AC11,'FÁBRICA '!AC11,'EXTRA - (FERDINAND) '!AC11,'STRADA - (FERDINAND) '!AC11,'HR - (VALDENOR) '!AC11)</f>
        <v>0</v>
      </c>
      <c r="AC11" s="251">
        <f>SUM('EXTRA-03 '!AD11,'EXTRA-02 '!AD11,'FOTON - (CLEUBERT) '!AD11,'FÁBRICA '!AD11,'EXTRA - (FERDINAND) '!AD11,'STRADA - (FERDINAND) '!AD11,'HR - (VALDENOR) '!AD11)</f>
        <v>0</v>
      </c>
      <c r="AD11" s="251">
        <f>SUM('EXTRA-03 '!AE11,'EXTRA-02 '!AE11,'FOTON - (CLEUBERT) '!AE11,'FÁBRICA '!AE11,'EXTRA - (FERDINAND) '!AE11,'STRADA - (FERDINAND) '!AE11,'HR - (VALDENOR) '!AE11)</f>
        <v>0</v>
      </c>
      <c r="AE11" s="251">
        <f>SUM('EXTRA-03 '!AF11,'EXTRA-02 '!AF11,'FOTON - (CLEUBERT) '!AF11,'FÁBRICA '!AF11,'EXTRA - (FERDINAND) '!AF11,'STRADA - (FERDINAND) '!AF11,'HR - (VALDENOR) '!AF11)</f>
        <v>0</v>
      </c>
      <c r="AF11" s="251">
        <f>SUM('EXTRA-03 '!AG11,'EXTRA-02 '!AG11,'FOTON - (CLEUBERT) '!AG11,'FÁBRICA '!AG11,'EXTRA - (FERDINAND) '!AG11,'STRADA - (FERDINAND) '!AG11,'HR - (VALDENOR) '!AG11)</f>
        <v>0</v>
      </c>
    </row>
    <row r="12" spans="1:32" x14ac:dyDescent="0.2">
      <c r="A12" s="253" t="str">
        <f>'HR - (VALDENOR) '!A12</f>
        <v>* BONIFICAÇÃO - MATEUS JOÃO PAULO</v>
      </c>
      <c r="B12" s="251">
        <f>SUM('EXTRA-03 '!C12,'EXTRA-02 '!C12,'FOTON - (CLEUBERT) '!C12,'FÁBRICA '!C12,'EXTRA - (FERDINAND) '!C12,'STRADA - (FERDINAND) '!C12,'HR - (VALDENOR) '!C12)</f>
        <v>0</v>
      </c>
      <c r="C12" s="251">
        <f>SUM('EXTRA-03 '!D12,'EXTRA-02 '!D12,'FOTON - (CLEUBERT) '!D12,'FÁBRICA '!D12,'EXTRA - (FERDINAND) '!D12,'STRADA - (FERDINAND) '!D12,'HR - (VALDENOR) '!D12)</f>
        <v>0</v>
      </c>
      <c r="D12" s="251">
        <f>SUM('EXTRA-03 '!E12,'EXTRA-02 '!E12,'FOTON - (CLEUBERT) '!E12,'FÁBRICA '!E12,'EXTRA - (FERDINAND) '!E12,'STRADA - (FERDINAND) '!E12,'HR - (VALDENOR) '!E12)</f>
        <v>0</v>
      </c>
      <c r="E12" s="251">
        <f>SUM('EXTRA-03 '!F12,'EXTRA-02 '!F12,'FOTON - (CLEUBERT) '!F12,'FÁBRICA '!F12,'EXTRA - (FERDINAND) '!F12,'STRADA - (FERDINAND) '!F12,'HR - (VALDENOR) '!F12)</f>
        <v>0</v>
      </c>
      <c r="F12" s="251">
        <f>SUM('EXTRA-03 '!G12,'EXTRA-02 '!G12,'FOTON - (CLEUBERT) '!G12,'FÁBRICA '!G12,'EXTRA - (FERDINAND) '!G12,'STRADA - (FERDINAND) '!G12,'HR - (VALDENOR) '!G12)</f>
        <v>0</v>
      </c>
      <c r="G12" s="251">
        <f>SUM('EXTRA-03 '!H12,'EXTRA-02 '!H12,'FOTON - (CLEUBERT) '!H12,'FÁBRICA '!H12,'EXTRA - (FERDINAND) '!H12,'STRADA - (FERDINAND) '!H12,'HR - (VALDENOR) '!H12)</f>
        <v>0</v>
      </c>
      <c r="H12" s="251">
        <f>SUM('EXTRA-03 '!I12,'EXTRA-02 '!I12,'FOTON - (CLEUBERT) '!I12,'FÁBRICA '!I12,'EXTRA - (FERDINAND) '!I12,'STRADA - (FERDINAND) '!I12,'HR - (VALDENOR) '!I12)</f>
        <v>0</v>
      </c>
      <c r="I12" s="251">
        <f>SUM('EXTRA-03 '!J12,'EXTRA-02 '!J12,'FOTON - (CLEUBERT) '!J12,'FÁBRICA '!J12,'EXTRA - (FERDINAND) '!J12,'STRADA - (FERDINAND) '!J12,'HR - (VALDENOR) '!J12)</f>
        <v>0</v>
      </c>
      <c r="J12" s="251">
        <f>SUM('EXTRA-03 '!K12,'EXTRA-02 '!K12,'FOTON - (CLEUBERT) '!K12,'FÁBRICA '!K12,'EXTRA - (FERDINAND) '!K12,'STRADA - (FERDINAND) '!K12,'HR - (VALDENOR) '!K12)</f>
        <v>0</v>
      </c>
      <c r="K12" s="251">
        <f>SUM('EXTRA-03 '!L12,'EXTRA-02 '!L12,'FOTON - (CLEUBERT) '!L12,'FÁBRICA '!L12,'EXTRA - (FERDINAND) '!L12,'STRADA - (FERDINAND) '!L12,'HR - (VALDENOR) '!L12)</f>
        <v>0</v>
      </c>
      <c r="L12" s="251">
        <f>SUM('EXTRA-03 '!M12,'EXTRA-02 '!M12,'FOTON - (CLEUBERT) '!M12,'FÁBRICA '!M12,'EXTRA - (FERDINAND) '!M12,'STRADA - (FERDINAND) '!M12,'HR - (VALDENOR) '!M12)</f>
        <v>0</v>
      </c>
      <c r="M12" s="251">
        <f>SUM('EXTRA-03 '!N12,'EXTRA-02 '!N12,'FOTON - (CLEUBERT) '!N12,'FÁBRICA '!N12,'EXTRA - (FERDINAND) '!N12,'STRADA - (FERDINAND) '!N12,'HR - (VALDENOR) '!N12)</f>
        <v>0</v>
      </c>
      <c r="N12" s="251">
        <f>SUM('EXTRA-03 '!O12,'EXTRA-02 '!O12,'FOTON - (CLEUBERT) '!O12,'FÁBRICA '!O12,'EXTRA - (FERDINAND) '!O12,'STRADA - (FERDINAND) '!O12,'HR - (VALDENOR) '!O12)</f>
        <v>0</v>
      </c>
      <c r="O12" s="251">
        <f>SUM('EXTRA-03 '!P12,'EXTRA-02 '!P12,'FOTON - (CLEUBERT) '!P12,'FÁBRICA '!P12,'EXTRA - (FERDINAND) '!P12,'STRADA - (FERDINAND) '!P12,'HR - (VALDENOR) '!P12)</f>
        <v>0</v>
      </c>
      <c r="P12" s="251">
        <f>SUM('EXTRA-03 '!Q12,'EXTRA-02 '!Q12,'FOTON - (CLEUBERT) '!Q12,'FÁBRICA '!Q12,'EXTRA - (FERDINAND) '!Q12,'STRADA - (FERDINAND) '!Q12,'HR - (VALDENOR) '!Q12)</f>
        <v>0</v>
      </c>
      <c r="Q12" s="251">
        <f>SUM('EXTRA-03 '!R12,'EXTRA-02 '!R12,'FOTON - (CLEUBERT) '!R12,'FÁBRICA '!R12,'EXTRA - (FERDINAND) '!R12,'STRADA - (FERDINAND) '!R12,'HR - (VALDENOR) '!R12)</f>
        <v>0</v>
      </c>
      <c r="R12" s="251">
        <f>SUM('EXTRA-03 '!S12,'EXTRA-02 '!S12,'FOTON - (CLEUBERT) '!S12,'FÁBRICA '!S12,'EXTRA - (FERDINAND) '!S12,'STRADA - (FERDINAND) '!S12,'HR - (VALDENOR) '!S12)</f>
        <v>0</v>
      </c>
      <c r="S12" s="251">
        <f>SUM('EXTRA-03 '!T12,'EXTRA-02 '!T12,'FOTON - (CLEUBERT) '!T12,'FÁBRICA '!T12,'EXTRA - (FERDINAND) '!T12,'STRADA - (FERDINAND) '!T12,'HR - (VALDENOR) '!T12)</f>
        <v>0</v>
      </c>
      <c r="T12" s="251">
        <f>SUM('EXTRA-03 '!U12,'EXTRA-02 '!U12,'FOTON - (CLEUBERT) '!U12,'FÁBRICA '!U12,'EXTRA - (FERDINAND) '!U12,'STRADA - (FERDINAND) '!U12,'HR - (VALDENOR) '!U12)</f>
        <v>0</v>
      </c>
      <c r="U12" s="251">
        <f>SUM('EXTRA-03 '!V12,'EXTRA-02 '!V12,'FOTON - (CLEUBERT) '!V12,'FÁBRICA '!V12,'EXTRA - (FERDINAND) '!V12,'STRADA - (FERDINAND) '!V12,'HR - (VALDENOR) '!V12)</f>
        <v>0</v>
      </c>
      <c r="V12" s="251">
        <f>SUM('EXTRA-03 '!W12,'EXTRA-02 '!W12,'FOTON - (CLEUBERT) '!W12,'FÁBRICA '!W12,'EXTRA - (FERDINAND) '!W12,'STRADA - (FERDINAND) '!W12,'HR - (VALDENOR) '!W12)</f>
        <v>0</v>
      </c>
      <c r="W12" s="251">
        <f>SUM('EXTRA-03 '!X12,'EXTRA-02 '!X12,'FOTON - (CLEUBERT) '!X12,'FÁBRICA '!X12,'EXTRA - (FERDINAND) '!X12,'STRADA - (FERDINAND) '!X12,'HR - (VALDENOR) '!X12)</f>
        <v>0</v>
      </c>
      <c r="X12" s="251">
        <f>SUM('EXTRA-03 '!Y12,'EXTRA-02 '!Y12,'FOTON - (CLEUBERT) '!Y12,'FÁBRICA '!Y12,'EXTRA - (FERDINAND) '!Y12,'STRADA - (FERDINAND) '!Y12,'HR - (VALDENOR) '!Y12)</f>
        <v>0</v>
      </c>
      <c r="Y12" s="251">
        <f>SUM('EXTRA-03 '!Z12,'EXTRA-02 '!Z12,'FOTON - (CLEUBERT) '!Z12,'FÁBRICA '!Z12,'EXTRA - (FERDINAND) '!Z12,'STRADA - (FERDINAND) '!Z12,'HR - (VALDENOR) '!Z12)</f>
        <v>0</v>
      </c>
      <c r="Z12" s="251">
        <f>SUM('EXTRA-03 '!AA12,'EXTRA-02 '!AA12,'FOTON - (CLEUBERT) '!AA12,'FÁBRICA '!AA12,'EXTRA - (FERDINAND) '!AA12,'STRADA - (FERDINAND) '!AA12,'HR - (VALDENOR) '!AA12)</f>
        <v>0</v>
      </c>
      <c r="AA12" s="251">
        <f>SUM('EXTRA-03 '!AB12,'EXTRA-02 '!AB12,'FOTON - (CLEUBERT) '!AB12,'FÁBRICA '!AB12,'EXTRA - (FERDINAND) '!AB12,'STRADA - (FERDINAND) '!AB12,'HR - (VALDENOR) '!AB12)</f>
        <v>0</v>
      </c>
      <c r="AB12" s="251">
        <f>SUM('EXTRA-03 '!AC12,'EXTRA-02 '!AC12,'FOTON - (CLEUBERT) '!AC12,'FÁBRICA '!AC12,'EXTRA - (FERDINAND) '!AC12,'STRADA - (FERDINAND) '!AC12,'HR - (VALDENOR) '!AC12)</f>
        <v>0</v>
      </c>
      <c r="AC12" s="251">
        <f>SUM('EXTRA-03 '!AD12,'EXTRA-02 '!AD12,'FOTON - (CLEUBERT) '!AD12,'FÁBRICA '!AD12,'EXTRA - (FERDINAND) '!AD12,'STRADA - (FERDINAND) '!AD12,'HR - (VALDENOR) '!AD12)</f>
        <v>0</v>
      </c>
      <c r="AD12" s="251">
        <f>SUM('EXTRA-03 '!AE12,'EXTRA-02 '!AE12,'FOTON - (CLEUBERT) '!AE12,'FÁBRICA '!AE12,'EXTRA - (FERDINAND) '!AE12,'STRADA - (FERDINAND) '!AE12,'HR - (VALDENOR) '!AE12)</f>
        <v>0</v>
      </c>
      <c r="AE12" s="251">
        <f>SUM('EXTRA-03 '!AF12,'EXTRA-02 '!AF12,'FOTON - (CLEUBERT) '!AF12,'FÁBRICA '!AF12,'EXTRA - (FERDINAND) '!AF12,'STRADA - (FERDINAND) '!AF12,'HR - (VALDENOR) '!AF12)</f>
        <v>0</v>
      </c>
      <c r="AF12" s="251">
        <f>SUM('EXTRA-03 '!AG12,'EXTRA-02 '!AG12,'FOTON - (CLEUBERT) '!AG12,'FÁBRICA '!AG12,'EXTRA - (FERDINAND) '!AG12,'STRADA - (FERDINAND) '!AG12,'HR - (VALDENOR) '!AG12)</f>
        <v>0</v>
      </c>
    </row>
    <row r="13" spans="1:32" x14ac:dyDescent="0.2">
      <c r="A13" s="253" t="str">
        <f>'HR - (VALDENOR) '!A13</f>
        <v>* BONIFICAÇÃO - MATEUS MAIOBÃO</v>
      </c>
      <c r="B13" s="251">
        <f>SUM('EXTRA-03 '!C13,'EXTRA-02 '!C13,'FOTON - (CLEUBERT) '!C13,'FÁBRICA '!C13,'EXTRA - (FERDINAND) '!C13,'STRADA - (FERDINAND) '!C13,'HR - (VALDENOR) '!C13)</f>
        <v>0</v>
      </c>
      <c r="C13" s="251">
        <f>SUM('EXTRA-03 '!D13,'EXTRA-02 '!D13,'FOTON - (CLEUBERT) '!D13,'FÁBRICA '!D13,'EXTRA - (FERDINAND) '!D13,'STRADA - (FERDINAND) '!D13,'HR - (VALDENOR) '!D13)</f>
        <v>0</v>
      </c>
      <c r="D13" s="251">
        <f>SUM('EXTRA-03 '!E13,'EXTRA-02 '!E13,'FOTON - (CLEUBERT) '!E13,'FÁBRICA '!E13,'EXTRA - (FERDINAND) '!E13,'STRADA - (FERDINAND) '!E13,'HR - (VALDENOR) '!E13)</f>
        <v>0</v>
      </c>
      <c r="E13" s="251">
        <f>SUM('EXTRA-03 '!F13,'EXTRA-02 '!F13,'FOTON - (CLEUBERT) '!F13,'FÁBRICA '!F13,'EXTRA - (FERDINAND) '!F13,'STRADA - (FERDINAND) '!F13,'HR - (VALDENOR) '!F13)</f>
        <v>0</v>
      </c>
      <c r="F13" s="251">
        <f>SUM('EXTRA-03 '!G13,'EXTRA-02 '!G13,'FOTON - (CLEUBERT) '!G13,'FÁBRICA '!G13,'EXTRA - (FERDINAND) '!G13,'STRADA - (FERDINAND) '!G13,'HR - (VALDENOR) '!G13)</f>
        <v>0</v>
      </c>
      <c r="G13" s="251">
        <f>SUM('EXTRA-03 '!H13,'EXTRA-02 '!H13,'FOTON - (CLEUBERT) '!H13,'FÁBRICA '!H13,'EXTRA - (FERDINAND) '!H13,'STRADA - (FERDINAND) '!H13,'HR - (VALDENOR) '!H13)</f>
        <v>0</v>
      </c>
      <c r="H13" s="251">
        <f>SUM('EXTRA-03 '!I13,'EXTRA-02 '!I13,'FOTON - (CLEUBERT) '!I13,'FÁBRICA '!I13,'EXTRA - (FERDINAND) '!I13,'STRADA - (FERDINAND) '!I13,'HR - (VALDENOR) '!I13)</f>
        <v>0</v>
      </c>
      <c r="I13" s="251">
        <f>SUM('EXTRA-03 '!J13,'EXTRA-02 '!J13,'FOTON - (CLEUBERT) '!J13,'FÁBRICA '!J13,'EXTRA - (FERDINAND) '!J13,'STRADA - (FERDINAND) '!J13,'HR - (VALDENOR) '!J13)</f>
        <v>0</v>
      </c>
      <c r="J13" s="251">
        <f>SUM('EXTRA-03 '!K13,'EXTRA-02 '!K13,'FOTON - (CLEUBERT) '!K13,'FÁBRICA '!K13,'EXTRA - (FERDINAND) '!K13,'STRADA - (FERDINAND) '!K13,'HR - (VALDENOR) '!K13)</f>
        <v>0</v>
      </c>
      <c r="K13" s="251">
        <f>SUM('EXTRA-03 '!L13,'EXTRA-02 '!L13,'FOTON - (CLEUBERT) '!L13,'FÁBRICA '!L13,'EXTRA - (FERDINAND) '!L13,'STRADA - (FERDINAND) '!L13,'HR - (VALDENOR) '!L13)</f>
        <v>0</v>
      </c>
      <c r="L13" s="251">
        <f>SUM('EXTRA-03 '!M13,'EXTRA-02 '!M13,'FOTON - (CLEUBERT) '!M13,'FÁBRICA '!M13,'EXTRA - (FERDINAND) '!M13,'STRADA - (FERDINAND) '!M13,'HR - (VALDENOR) '!M13)</f>
        <v>0</v>
      </c>
      <c r="M13" s="251">
        <f>SUM('EXTRA-03 '!N13,'EXTRA-02 '!N13,'FOTON - (CLEUBERT) '!N13,'FÁBRICA '!N13,'EXTRA - (FERDINAND) '!N13,'STRADA - (FERDINAND) '!N13,'HR - (VALDENOR) '!N13)</f>
        <v>0</v>
      </c>
      <c r="N13" s="251">
        <f>SUM('EXTRA-03 '!O13,'EXTRA-02 '!O13,'FOTON - (CLEUBERT) '!O13,'FÁBRICA '!O13,'EXTRA - (FERDINAND) '!O13,'STRADA - (FERDINAND) '!O13,'HR - (VALDENOR) '!O13)</f>
        <v>0</v>
      </c>
      <c r="O13" s="251">
        <f>SUM('EXTRA-03 '!P13,'EXTRA-02 '!P13,'FOTON - (CLEUBERT) '!P13,'FÁBRICA '!P13,'EXTRA - (FERDINAND) '!P13,'STRADA - (FERDINAND) '!P13,'HR - (VALDENOR) '!P13)</f>
        <v>0</v>
      </c>
      <c r="P13" s="251">
        <f>SUM('EXTRA-03 '!Q13,'EXTRA-02 '!Q13,'FOTON - (CLEUBERT) '!Q13,'FÁBRICA '!Q13,'EXTRA - (FERDINAND) '!Q13,'STRADA - (FERDINAND) '!Q13,'HR - (VALDENOR) '!Q13)</f>
        <v>0</v>
      </c>
      <c r="Q13" s="251">
        <f>SUM('EXTRA-03 '!R13,'EXTRA-02 '!R13,'FOTON - (CLEUBERT) '!R13,'FÁBRICA '!R13,'EXTRA - (FERDINAND) '!R13,'STRADA - (FERDINAND) '!R13,'HR - (VALDENOR) '!R13)</f>
        <v>0</v>
      </c>
      <c r="R13" s="251">
        <f>SUM('EXTRA-03 '!S13,'EXTRA-02 '!S13,'FOTON - (CLEUBERT) '!S13,'FÁBRICA '!S13,'EXTRA - (FERDINAND) '!S13,'STRADA - (FERDINAND) '!S13,'HR - (VALDENOR) '!S13)</f>
        <v>0</v>
      </c>
      <c r="S13" s="251">
        <f>SUM('EXTRA-03 '!T13,'EXTRA-02 '!T13,'FOTON - (CLEUBERT) '!T13,'FÁBRICA '!T13,'EXTRA - (FERDINAND) '!T13,'STRADA - (FERDINAND) '!T13,'HR - (VALDENOR) '!T13)</f>
        <v>0</v>
      </c>
      <c r="T13" s="251">
        <f>SUM('EXTRA-03 '!U13,'EXTRA-02 '!U13,'FOTON - (CLEUBERT) '!U13,'FÁBRICA '!U13,'EXTRA - (FERDINAND) '!U13,'STRADA - (FERDINAND) '!U13,'HR - (VALDENOR) '!U13)</f>
        <v>0</v>
      </c>
      <c r="U13" s="251">
        <f>SUM('EXTRA-03 '!V13,'EXTRA-02 '!V13,'FOTON - (CLEUBERT) '!V13,'FÁBRICA '!V13,'EXTRA - (FERDINAND) '!V13,'STRADA - (FERDINAND) '!V13,'HR - (VALDENOR) '!V13)</f>
        <v>0</v>
      </c>
      <c r="V13" s="251">
        <f>SUM('EXTRA-03 '!W13,'EXTRA-02 '!W13,'FOTON - (CLEUBERT) '!W13,'FÁBRICA '!W13,'EXTRA - (FERDINAND) '!W13,'STRADA - (FERDINAND) '!W13,'HR - (VALDENOR) '!W13)</f>
        <v>0</v>
      </c>
      <c r="W13" s="251">
        <f>SUM('EXTRA-03 '!X13,'EXTRA-02 '!X13,'FOTON - (CLEUBERT) '!X13,'FÁBRICA '!X13,'EXTRA - (FERDINAND) '!X13,'STRADA - (FERDINAND) '!X13,'HR - (VALDENOR) '!X13)</f>
        <v>0</v>
      </c>
      <c r="X13" s="251">
        <f>SUM('EXTRA-03 '!Y13,'EXTRA-02 '!Y13,'FOTON - (CLEUBERT) '!Y13,'FÁBRICA '!Y13,'EXTRA - (FERDINAND) '!Y13,'STRADA - (FERDINAND) '!Y13,'HR - (VALDENOR) '!Y13)</f>
        <v>0</v>
      </c>
      <c r="Y13" s="251">
        <f>SUM('EXTRA-03 '!Z13,'EXTRA-02 '!Z13,'FOTON - (CLEUBERT) '!Z13,'FÁBRICA '!Z13,'EXTRA - (FERDINAND) '!Z13,'STRADA - (FERDINAND) '!Z13,'HR - (VALDENOR) '!Z13)</f>
        <v>0</v>
      </c>
      <c r="Z13" s="251">
        <f>SUM('EXTRA-03 '!AA13,'EXTRA-02 '!AA13,'FOTON - (CLEUBERT) '!AA13,'FÁBRICA '!AA13,'EXTRA - (FERDINAND) '!AA13,'STRADA - (FERDINAND) '!AA13,'HR - (VALDENOR) '!AA13)</f>
        <v>0</v>
      </c>
      <c r="AA13" s="251">
        <f>SUM('EXTRA-03 '!AB13,'EXTRA-02 '!AB13,'FOTON - (CLEUBERT) '!AB13,'FÁBRICA '!AB13,'EXTRA - (FERDINAND) '!AB13,'STRADA - (FERDINAND) '!AB13,'HR - (VALDENOR) '!AB13)</f>
        <v>0</v>
      </c>
      <c r="AB13" s="251">
        <f>SUM('EXTRA-03 '!AC13,'EXTRA-02 '!AC13,'FOTON - (CLEUBERT) '!AC13,'FÁBRICA '!AC13,'EXTRA - (FERDINAND) '!AC13,'STRADA - (FERDINAND) '!AC13,'HR - (VALDENOR) '!AC13)</f>
        <v>0</v>
      </c>
      <c r="AC13" s="251">
        <f>SUM('EXTRA-03 '!AD13,'EXTRA-02 '!AD13,'FOTON - (CLEUBERT) '!AD13,'FÁBRICA '!AD13,'EXTRA - (FERDINAND) '!AD13,'STRADA - (FERDINAND) '!AD13,'HR - (VALDENOR) '!AD13)</f>
        <v>0</v>
      </c>
      <c r="AD13" s="251">
        <f>SUM('EXTRA-03 '!AE13,'EXTRA-02 '!AE13,'FOTON - (CLEUBERT) '!AE13,'FÁBRICA '!AE13,'EXTRA - (FERDINAND) '!AE13,'STRADA - (FERDINAND) '!AE13,'HR - (VALDENOR) '!AE13)</f>
        <v>0</v>
      </c>
      <c r="AE13" s="251">
        <f>SUM('EXTRA-03 '!AF13,'EXTRA-02 '!AF13,'FOTON - (CLEUBERT) '!AF13,'FÁBRICA '!AF13,'EXTRA - (FERDINAND) '!AF13,'STRADA - (FERDINAND) '!AF13,'HR - (VALDENOR) '!AF13)</f>
        <v>0</v>
      </c>
      <c r="AF13" s="251">
        <f>SUM('EXTRA-03 '!AG13,'EXTRA-02 '!AG13,'FOTON - (CLEUBERT) '!AG13,'FÁBRICA '!AG13,'EXTRA - (FERDINAND) '!AG13,'STRADA - (FERDINAND) '!AG13,'HR - (VALDENOR) '!AG13)</f>
        <v>0</v>
      </c>
    </row>
    <row r="14" spans="1:32" x14ac:dyDescent="0.2">
      <c r="A14" s="253" t="str">
        <f>'HR - (VALDENOR) '!A14</f>
        <v xml:space="preserve">* BONIFICAÇÃO - MATEUS SHOP DA ILHA </v>
      </c>
      <c r="B14" s="251">
        <f>SUM('EXTRA-03 '!C14,'EXTRA-02 '!C14,'FOTON - (CLEUBERT) '!C14,'FÁBRICA '!C14,'EXTRA - (FERDINAND) '!C14,'STRADA - (FERDINAND) '!C14,'HR - (VALDENOR) '!C14)</f>
        <v>0</v>
      </c>
      <c r="C14" s="251">
        <f>SUM('EXTRA-03 '!D14,'EXTRA-02 '!D14,'FOTON - (CLEUBERT) '!D14,'FÁBRICA '!D14,'EXTRA - (FERDINAND) '!D14,'STRADA - (FERDINAND) '!D14,'HR - (VALDENOR) '!D14)</f>
        <v>0</v>
      </c>
      <c r="D14" s="251">
        <f>SUM('EXTRA-03 '!E14,'EXTRA-02 '!E14,'FOTON - (CLEUBERT) '!E14,'FÁBRICA '!E14,'EXTRA - (FERDINAND) '!E14,'STRADA - (FERDINAND) '!E14,'HR - (VALDENOR) '!E14)</f>
        <v>0</v>
      </c>
      <c r="E14" s="251">
        <f>SUM('EXTRA-03 '!F14,'EXTRA-02 '!F14,'FOTON - (CLEUBERT) '!F14,'FÁBRICA '!F14,'EXTRA - (FERDINAND) '!F14,'STRADA - (FERDINAND) '!F14,'HR - (VALDENOR) '!F14)</f>
        <v>0</v>
      </c>
      <c r="F14" s="251">
        <f>SUM('EXTRA-03 '!G14,'EXTRA-02 '!G14,'FOTON - (CLEUBERT) '!G14,'FÁBRICA '!G14,'EXTRA - (FERDINAND) '!G14,'STRADA - (FERDINAND) '!G14,'HR - (VALDENOR) '!G14)</f>
        <v>0</v>
      </c>
      <c r="G14" s="251">
        <f>SUM('EXTRA-03 '!H14,'EXTRA-02 '!H14,'FOTON - (CLEUBERT) '!H14,'FÁBRICA '!H14,'EXTRA - (FERDINAND) '!H14,'STRADA - (FERDINAND) '!H14,'HR - (VALDENOR) '!H14)</f>
        <v>0</v>
      </c>
      <c r="H14" s="251">
        <f>SUM('EXTRA-03 '!I14,'EXTRA-02 '!I14,'FOTON - (CLEUBERT) '!I14,'FÁBRICA '!I14,'EXTRA - (FERDINAND) '!I14,'STRADA - (FERDINAND) '!I14,'HR - (VALDENOR) '!I14)</f>
        <v>0</v>
      </c>
      <c r="I14" s="251">
        <f>SUM('EXTRA-03 '!J14,'EXTRA-02 '!J14,'FOTON - (CLEUBERT) '!J14,'FÁBRICA '!J14,'EXTRA - (FERDINAND) '!J14,'STRADA - (FERDINAND) '!J14,'HR - (VALDENOR) '!J14)</f>
        <v>0</v>
      </c>
      <c r="J14" s="251">
        <f>SUM('EXTRA-03 '!K14,'EXTRA-02 '!K14,'FOTON - (CLEUBERT) '!K14,'FÁBRICA '!K14,'EXTRA - (FERDINAND) '!K14,'STRADA - (FERDINAND) '!K14,'HR - (VALDENOR) '!K14)</f>
        <v>0</v>
      </c>
      <c r="K14" s="251">
        <f>SUM('EXTRA-03 '!L14,'EXTRA-02 '!L14,'FOTON - (CLEUBERT) '!L14,'FÁBRICA '!L14,'EXTRA - (FERDINAND) '!L14,'STRADA - (FERDINAND) '!L14,'HR - (VALDENOR) '!L14)</f>
        <v>0</v>
      </c>
      <c r="L14" s="251">
        <f>SUM('EXTRA-03 '!M14,'EXTRA-02 '!M14,'FOTON - (CLEUBERT) '!M14,'FÁBRICA '!M14,'EXTRA - (FERDINAND) '!M14,'STRADA - (FERDINAND) '!M14,'HR - (VALDENOR) '!M14)</f>
        <v>0</v>
      </c>
      <c r="M14" s="251">
        <f>SUM('EXTRA-03 '!N14,'EXTRA-02 '!N14,'FOTON - (CLEUBERT) '!N14,'FÁBRICA '!N14,'EXTRA - (FERDINAND) '!N14,'STRADA - (FERDINAND) '!N14,'HR - (VALDENOR) '!N14)</f>
        <v>0</v>
      </c>
      <c r="N14" s="251">
        <f>SUM('EXTRA-03 '!O14,'EXTRA-02 '!O14,'FOTON - (CLEUBERT) '!O14,'FÁBRICA '!O14,'EXTRA - (FERDINAND) '!O14,'STRADA - (FERDINAND) '!O14,'HR - (VALDENOR) '!O14)</f>
        <v>0</v>
      </c>
      <c r="O14" s="251">
        <f>SUM('EXTRA-03 '!P14,'EXTRA-02 '!P14,'FOTON - (CLEUBERT) '!P14,'FÁBRICA '!P14,'EXTRA - (FERDINAND) '!P14,'STRADA - (FERDINAND) '!P14,'HR - (VALDENOR) '!P14)</f>
        <v>0</v>
      </c>
      <c r="P14" s="251">
        <f>SUM('EXTRA-03 '!Q14,'EXTRA-02 '!Q14,'FOTON - (CLEUBERT) '!Q14,'FÁBRICA '!Q14,'EXTRA - (FERDINAND) '!Q14,'STRADA - (FERDINAND) '!Q14,'HR - (VALDENOR) '!Q14)</f>
        <v>0</v>
      </c>
      <c r="Q14" s="251">
        <f>SUM('EXTRA-03 '!R14,'EXTRA-02 '!R14,'FOTON - (CLEUBERT) '!R14,'FÁBRICA '!R14,'EXTRA - (FERDINAND) '!R14,'STRADA - (FERDINAND) '!R14,'HR - (VALDENOR) '!R14)</f>
        <v>0</v>
      </c>
      <c r="R14" s="251">
        <f>SUM('EXTRA-03 '!S14,'EXTRA-02 '!S14,'FOTON - (CLEUBERT) '!S14,'FÁBRICA '!S14,'EXTRA - (FERDINAND) '!S14,'STRADA - (FERDINAND) '!S14,'HR - (VALDENOR) '!S14)</f>
        <v>0</v>
      </c>
      <c r="S14" s="251">
        <f>SUM('EXTRA-03 '!T14,'EXTRA-02 '!T14,'FOTON - (CLEUBERT) '!T14,'FÁBRICA '!T14,'EXTRA - (FERDINAND) '!T14,'STRADA - (FERDINAND) '!T14,'HR - (VALDENOR) '!T14)</f>
        <v>0</v>
      </c>
      <c r="T14" s="251">
        <f>SUM('EXTRA-03 '!U14,'EXTRA-02 '!U14,'FOTON - (CLEUBERT) '!U14,'FÁBRICA '!U14,'EXTRA - (FERDINAND) '!U14,'STRADA - (FERDINAND) '!U14,'HR - (VALDENOR) '!U14)</f>
        <v>0</v>
      </c>
      <c r="U14" s="251">
        <f>SUM('EXTRA-03 '!V14,'EXTRA-02 '!V14,'FOTON - (CLEUBERT) '!V14,'FÁBRICA '!V14,'EXTRA - (FERDINAND) '!V14,'STRADA - (FERDINAND) '!V14,'HR - (VALDENOR) '!V14)</f>
        <v>0</v>
      </c>
      <c r="V14" s="251">
        <f>SUM('EXTRA-03 '!W14,'EXTRA-02 '!W14,'FOTON - (CLEUBERT) '!W14,'FÁBRICA '!W14,'EXTRA - (FERDINAND) '!W14,'STRADA - (FERDINAND) '!W14,'HR - (VALDENOR) '!W14)</f>
        <v>0</v>
      </c>
      <c r="W14" s="251">
        <f>SUM('EXTRA-03 '!X14,'EXTRA-02 '!X14,'FOTON - (CLEUBERT) '!X14,'FÁBRICA '!X14,'EXTRA - (FERDINAND) '!X14,'STRADA - (FERDINAND) '!X14,'HR - (VALDENOR) '!X14)</f>
        <v>0</v>
      </c>
      <c r="X14" s="251">
        <f>SUM('EXTRA-03 '!Y14,'EXTRA-02 '!Y14,'FOTON - (CLEUBERT) '!Y14,'FÁBRICA '!Y14,'EXTRA - (FERDINAND) '!Y14,'STRADA - (FERDINAND) '!Y14,'HR - (VALDENOR) '!Y14)</f>
        <v>0</v>
      </c>
      <c r="Y14" s="251">
        <f>SUM('EXTRA-03 '!Z14,'EXTRA-02 '!Z14,'FOTON - (CLEUBERT) '!Z14,'FÁBRICA '!Z14,'EXTRA - (FERDINAND) '!Z14,'STRADA - (FERDINAND) '!Z14,'HR - (VALDENOR) '!Z14)</f>
        <v>0</v>
      </c>
      <c r="Z14" s="251">
        <f>SUM('EXTRA-03 '!AA14,'EXTRA-02 '!AA14,'FOTON - (CLEUBERT) '!AA14,'FÁBRICA '!AA14,'EXTRA - (FERDINAND) '!AA14,'STRADA - (FERDINAND) '!AA14,'HR - (VALDENOR) '!AA14)</f>
        <v>0</v>
      </c>
      <c r="AA14" s="251">
        <f>SUM('EXTRA-03 '!AB14,'EXTRA-02 '!AB14,'FOTON - (CLEUBERT) '!AB14,'FÁBRICA '!AB14,'EXTRA - (FERDINAND) '!AB14,'STRADA - (FERDINAND) '!AB14,'HR - (VALDENOR) '!AB14)</f>
        <v>0</v>
      </c>
      <c r="AB14" s="251">
        <f>SUM('EXTRA-03 '!AC14,'EXTRA-02 '!AC14,'FOTON - (CLEUBERT) '!AC14,'FÁBRICA '!AC14,'EXTRA - (FERDINAND) '!AC14,'STRADA - (FERDINAND) '!AC14,'HR - (VALDENOR) '!AC14)</f>
        <v>0</v>
      </c>
      <c r="AC14" s="251">
        <f>SUM('EXTRA-03 '!AD14,'EXTRA-02 '!AD14,'FOTON - (CLEUBERT) '!AD14,'FÁBRICA '!AD14,'EXTRA - (FERDINAND) '!AD14,'STRADA - (FERDINAND) '!AD14,'HR - (VALDENOR) '!AD14)</f>
        <v>0</v>
      </c>
      <c r="AD14" s="251">
        <f>SUM('EXTRA-03 '!AE14,'EXTRA-02 '!AE14,'FOTON - (CLEUBERT) '!AE14,'FÁBRICA '!AE14,'EXTRA - (FERDINAND) '!AE14,'STRADA - (FERDINAND) '!AE14,'HR - (VALDENOR) '!AE14)</f>
        <v>0</v>
      </c>
      <c r="AE14" s="251">
        <f>SUM('EXTRA-03 '!AF14,'EXTRA-02 '!AF14,'FOTON - (CLEUBERT) '!AF14,'FÁBRICA '!AF14,'EXTRA - (FERDINAND) '!AF14,'STRADA - (FERDINAND) '!AF14,'HR - (VALDENOR) '!AF14)</f>
        <v>0</v>
      </c>
      <c r="AF14" s="251">
        <f>SUM('EXTRA-03 '!AG14,'EXTRA-02 '!AG14,'FOTON - (CLEUBERT) '!AG14,'FÁBRICA '!AG14,'EXTRA - (FERDINAND) '!AG14,'STRADA - (FERDINAND) '!AG14,'HR - (VALDENOR) '!AG14)</f>
        <v>0</v>
      </c>
    </row>
    <row r="15" spans="1:32" x14ac:dyDescent="0.2">
      <c r="A15" s="253" t="str">
        <f>'HR - (VALDENOR) '!A15</f>
        <v xml:space="preserve">* BONIFICAÇÃO - MATEUS SHOP DO AUTOMOVEL </v>
      </c>
      <c r="B15" s="251">
        <f>SUM('EXTRA-03 '!C15,'EXTRA-02 '!C15,'FOTON - (CLEUBERT) '!C15,'FÁBRICA '!C15,'EXTRA - (FERDINAND) '!C15,'STRADA - (FERDINAND) '!C15,'HR - (VALDENOR) '!C15)</f>
        <v>0</v>
      </c>
      <c r="C15" s="251">
        <f>SUM('EXTRA-03 '!D15,'EXTRA-02 '!D15,'FOTON - (CLEUBERT) '!D15,'FÁBRICA '!D15,'EXTRA - (FERDINAND) '!D15,'STRADA - (FERDINAND) '!D15,'HR - (VALDENOR) '!D15)</f>
        <v>0</v>
      </c>
      <c r="D15" s="251">
        <f>SUM('EXTRA-03 '!E15,'EXTRA-02 '!E15,'FOTON - (CLEUBERT) '!E15,'FÁBRICA '!E15,'EXTRA - (FERDINAND) '!E15,'STRADA - (FERDINAND) '!E15,'HR - (VALDENOR) '!E15)</f>
        <v>0</v>
      </c>
      <c r="E15" s="251">
        <f>SUM('EXTRA-03 '!F15,'EXTRA-02 '!F15,'FOTON - (CLEUBERT) '!F15,'FÁBRICA '!F15,'EXTRA - (FERDINAND) '!F15,'STRADA - (FERDINAND) '!F15,'HR - (VALDENOR) '!F15)</f>
        <v>0</v>
      </c>
      <c r="F15" s="251">
        <f>SUM('EXTRA-03 '!G15,'EXTRA-02 '!G15,'FOTON - (CLEUBERT) '!G15,'FÁBRICA '!G15,'EXTRA - (FERDINAND) '!G15,'STRADA - (FERDINAND) '!G15,'HR - (VALDENOR) '!G15)</f>
        <v>0</v>
      </c>
      <c r="G15" s="251">
        <f>SUM('EXTRA-03 '!H15,'EXTRA-02 '!H15,'FOTON - (CLEUBERT) '!H15,'FÁBRICA '!H15,'EXTRA - (FERDINAND) '!H15,'STRADA - (FERDINAND) '!H15,'HR - (VALDENOR) '!H15)</f>
        <v>0</v>
      </c>
      <c r="H15" s="251">
        <f>SUM('EXTRA-03 '!I15,'EXTRA-02 '!I15,'FOTON - (CLEUBERT) '!I15,'FÁBRICA '!I15,'EXTRA - (FERDINAND) '!I15,'STRADA - (FERDINAND) '!I15,'HR - (VALDENOR) '!I15)</f>
        <v>0</v>
      </c>
      <c r="I15" s="251">
        <f>SUM('EXTRA-03 '!J15,'EXTRA-02 '!J15,'FOTON - (CLEUBERT) '!J15,'FÁBRICA '!J15,'EXTRA - (FERDINAND) '!J15,'STRADA - (FERDINAND) '!J15,'HR - (VALDENOR) '!J15)</f>
        <v>0</v>
      </c>
      <c r="J15" s="251">
        <f>SUM('EXTRA-03 '!K15,'EXTRA-02 '!K15,'FOTON - (CLEUBERT) '!K15,'FÁBRICA '!K15,'EXTRA - (FERDINAND) '!K15,'STRADA - (FERDINAND) '!K15,'HR - (VALDENOR) '!K15)</f>
        <v>0</v>
      </c>
      <c r="K15" s="251">
        <f>SUM('EXTRA-03 '!L15,'EXTRA-02 '!L15,'FOTON - (CLEUBERT) '!L15,'FÁBRICA '!L15,'EXTRA - (FERDINAND) '!L15,'STRADA - (FERDINAND) '!L15,'HR - (VALDENOR) '!L15)</f>
        <v>0</v>
      </c>
      <c r="L15" s="251">
        <f>SUM('EXTRA-03 '!M15,'EXTRA-02 '!M15,'FOTON - (CLEUBERT) '!M15,'FÁBRICA '!M15,'EXTRA - (FERDINAND) '!M15,'STRADA - (FERDINAND) '!M15,'HR - (VALDENOR) '!M15)</f>
        <v>0</v>
      </c>
      <c r="M15" s="251">
        <f>SUM('EXTRA-03 '!N15,'EXTRA-02 '!N15,'FOTON - (CLEUBERT) '!N15,'FÁBRICA '!N15,'EXTRA - (FERDINAND) '!N15,'STRADA - (FERDINAND) '!N15,'HR - (VALDENOR) '!N15)</f>
        <v>0</v>
      </c>
      <c r="N15" s="251">
        <f>SUM('EXTRA-03 '!O15,'EXTRA-02 '!O15,'FOTON - (CLEUBERT) '!O15,'FÁBRICA '!O15,'EXTRA - (FERDINAND) '!O15,'STRADA - (FERDINAND) '!O15,'HR - (VALDENOR) '!O15)</f>
        <v>0</v>
      </c>
      <c r="O15" s="251">
        <f>SUM('EXTRA-03 '!P15,'EXTRA-02 '!P15,'FOTON - (CLEUBERT) '!P15,'FÁBRICA '!P15,'EXTRA - (FERDINAND) '!P15,'STRADA - (FERDINAND) '!P15,'HR - (VALDENOR) '!P15)</f>
        <v>0</v>
      </c>
      <c r="P15" s="251">
        <f>SUM('EXTRA-03 '!Q15,'EXTRA-02 '!Q15,'FOTON - (CLEUBERT) '!Q15,'FÁBRICA '!Q15,'EXTRA - (FERDINAND) '!Q15,'STRADA - (FERDINAND) '!Q15,'HR - (VALDENOR) '!Q15)</f>
        <v>0</v>
      </c>
      <c r="Q15" s="251">
        <f>SUM('EXTRA-03 '!R15,'EXTRA-02 '!R15,'FOTON - (CLEUBERT) '!R15,'FÁBRICA '!R15,'EXTRA - (FERDINAND) '!R15,'STRADA - (FERDINAND) '!R15,'HR - (VALDENOR) '!R15)</f>
        <v>0</v>
      </c>
      <c r="R15" s="251">
        <f>SUM('EXTRA-03 '!S15,'EXTRA-02 '!S15,'FOTON - (CLEUBERT) '!S15,'FÁBRICA '!S15,'EXTRA - (FERDINAND) '!S15,'STRADA - (FERDINAND) '!S15,'HR - (VALDENOR) '!S15)</f>
        <v>0</v>
      </c>
      <c r="S15" s="251">
        <f>SUM('EXTRA-03 '!T15,'EXTRA-02 '!T15,'FOTON - (CLEUBERT) '!T15,'FÁBRICA '!T15,'EXTRA - (FERDINAND) '!T15,'STRADA - (FERDINAND) '!T15,'HR - (VALDENOR) '!T15)</f>
        <v>0</v>
      </c>
      <c r="T15" s="251">
        <f>SUM('EXTRA-03 '!U15,'EXTRA-02 '!U15,'FOTON - (CLEUBERT) '!U15,'FÁBRICA '!U15,'EXTRA - (FERDINAND) '!U15,'STRADA - (FERDINAND) '!U15,'HR - (VALDENOR) '!U15)</f>
        <v>0</v>
      </c>
      <c r="U15" s="251">
        <f>SUM('EXTRA-03 '!V15,'EXTRA-02 '!V15,'FOTON - (CLEUBERT) '!V15,'FÁBRICA '!V15,'EXTRA - (FERDINAND) '!V15,'STRADA - (FERDINAND) '!V15,'HR - (VALDENOR) '!V15)</f>
        <v>0</v>
      </c>
      <c r="V15" s="251">
        <f>SUM('EXTRA-03 '!W15,'EXTRA-02 '!W15,'FOTON - (CLEUBERT) '!W15,'FÁBRICA '!W15,'EXTRA - (FERDINAND) '!W15,'STRADA - (FERDINAND) '!W15,'HR - (VALDENOR) '!W15)</f>
        <v>0</v>
      </c>
      <c r="W15" s="251">
        <f>SUM('EXTRA-03 '!X15,'EXTRA-02 '!X15,'FOTON - (CLEUBERT) '!X15,'FÁBRICA '!X15,'EXTRA - (FERDINAND) '!X15,'STRADA - (FERDINAND) '!X15,'HR - (VALDENOR) '!X15)</f>
        <v>0</v>
      </c>
      <c r="X15" s="251">
        <f>SUM('EXTRA-03 '!Y15,'EXTRA-02 '!Y15,'FOTON - (CLEUBERT) '!Y15,'FÁBRICA '!Y15,'EXTRA - (FERDINAND) '!Y15,'STRADA - (FERDINAND) '!Y15,'HR - (VALDENOR) '!Y15)</f>
        <v>0</v>
      </c>
      <c r="Y15" s="251">
        <f>SUM('EXTRA-03 '!Z15,'EXTRA-02 '!Z15,'FOTON - (CLEUBERT) '!Z15,'FÁBRICA '!Z15,'EXTRA - (FERDINAND) '!Z15,'STRADA - (FERDINAND) '!Z15,'HR - (VALDENOR) '!Z15)</f>
        <v>0</v>
      </c>
      <c r="Z15" s="251">
        <f>SUM('EXTRA-03 '!AA15,'EXTRA-02 '!AA15,'FOTON - (CLEUBERT) '!AA15,'FÁBRICA '!AA15,'EXTRA - (FERDINAND) '!AA15,'STRADA - (FERDINAND) '!AA15,'HR - (VALDENOR) '!AA15)</f>
        <v>0</v>
      </c>
      <c r="AA15" s="251">
        <f>SUM('EXTRA-03 '!AB15,'EXTRA-02 '!AB15,'FOTON - (CLEUBERT) '!AB15,'FÁBRICA '!AB15,'EXTRA - (FERDINAND) '!AB15,'STRADA - (FERDINAND) '!AB15,'HR - (VALDENOR) '!AB15)</f>
        <v>0</v>
      </c>
      <c r="AB15" s="251">
        <f>SUM('EXTRA-03 '!AC15,'EXTRA-02 '!AC15,'FOTON - (CLEUBERT) '!AC15,'FÁBRICA '!AC15,'EXTRA - (FERDINAND) '!AC15,'STRADA - (FERDINAND) '!AC15,'HR - (VALDENOR) '!AC15)</f>
        <v>0</v>
      </c>
      <c r="AC15" s="251">
        <f>SUM('EXTRA-03 '!AD15,'EXTRA-02 '!AD15,'FOTON - (CLEUBERT) '!AD15,'FÁBRICA '!AD15,'EXTRA - (FERDINAND) '!AD15,'STRADA - (FERDINAND) '!AD15,'HR - (VALDENOR) '!AD15)</f>
        <v>0</v>
      </c>
      <c r="AD15" s="251">
        <f>SUM('EXTRA-03 '!AE15,'EXTRA-02 '!AE15,'FOTON - (CLEUBERT) '!AE15,'FÁBRICA '!AE15,'EXTRA - (FERDINAND) '!AE15,'STRADA - (FERDINAND) '!AE15,'HR - (VALDENOR) '!AE15)</f>
        <v>0</v>
      </c>
      <c r="AE15" s="251">
        <f>SUM('EXTRA-03 '!AF15,'EXTRA-02 '!AF15,'FOTON - (CLEUBERT) '!AF15,'FÁBRICA '!AF15,'EXTRA - (FERDINAND) '!AF15,'STRADA - (FERDINAND) '!AF15,'HR - (VALDENOR) '!AF15)</f>
        <v>0</v>
      </c>
      <c r="AF15" s="251">
        <f>SUM('EXTRA-03 '!AG15,'EXTRA-02 '!AG15,'FOTON - (CLEUBERT) '!AG15,'FÁBRICA '!AG15,'EXTRA - (FERDINAND) '!AG15,'STRADA - (FERDINAND) '!AG15,'HR - (VALDENOR) '!AG15)</f>
        <v>0</v>
      </c>
    </row>
    <row r="16" spans="1:32" x14ac:dyDescent="0.2">
      <c r="A16" s="253" t="str">
        <f>'HR - (VALDENOR) '!A16</f>
        <v>* BONIFICAÇÃO - MATEUS SHOP PATIO NORTE</v>
      </c>
      <c r="B16" s="251">
        <f>SUM('EXTRA-03 '!C16,'EXTRA-02 '!C16,'FOTON - (CLEUBERT) '!C16,'FÁBRICA '!C16,'EXTRA - (FERDINAND) '!C16,'STRADA - (FERDINAND) '!C16,'HR - (VALDENOR) '!C16)</f>
        <v>0</v>
      </c>
      <c r="C16" s="251">
        <f>SUM('EXTRA-03 '!D16,'EXTRA-02 '!D16,'FOTON - (CLEUBERT) '!D16,'FÁBRICA '!D16,'EXTRA - (FERDINAND) '!D16,'STRADA - (FERDINAND) '!D16,'HR - (VALDENOR) '!D16)</f>
        <v>0</v>
      </c>
      <c r="D16" s="251">
        <f>SUM('EXTRA-03 '!E16,'EXTRA-02 '!E16,'FOTON - (CLEUBERT) '!E16,'FÁBRICA '!E16,'EXTRA - (FERDINAND) '!E16,'STRADA - (FERDINAND) '!E16,'HR - (VALDENOR) '!E16)</f>
        <v>0</v>
      </c>
      <c r="E16" s="251">
        <f>SUM('EXTRA-03 '!F16,'EXTRA-02 '!F16,'FOTON - (CLEUBERT) '!F16,'FÁBRICA '!F16,'EXTRA - (FERDINAND) '!F16,'STRADA - (FERDINAND) '!F16,'HR - (VALDENOR) '!F16)</f>
        <v>0</v>
      </c>
      <c r="F16" s="251">
        <f>SUM('EXTRA-03 '!G16,'EXTRA-02 '!G16,'FOTON - (CLEUBERT) '!G16,'FÁBRICA '!G16,'EXTRA - (FERDINAND) '!G16,'STRADA - (FERDINAND) '!G16,'HR - (VALDENOR) '!G16)</f>
        <v>0</v>
      </c>
      <c r="G16" s="251">
        <f>SUM('EXTRA-03 '!H16,'EXTRA-02 '!H16,'FOTON - (CLEUBERT) '!H16,'FÁBRICA '!H16,'EXTRA - (FERDINAND) '!H16,'STRADA - (FERDINAND) '!H16,'HR - (VALDENOR) '!H16)</f>
        <v>0</v>
      </c>
      <c r="H16" s="251">
        <f>SUM('EXTRA-03 '!I16,'EXTRA-02 '!I16,'FOTON - (CLEUBERT) '!I16,'FÁBRICA '!I16,'EXTRA - (FERDINAND) '!I16,'STRADA - (FERDINAND) '!I16,'HR - (VALDENOR) '!I16)</f>
        <v>0</v>
      </c>
      <c r="I16" s="251">
        <f>SUM('EXTRA-03 '!J16,'EXTRA-02 '!J16,'FOTON - (CLEUBERT) '!J16,'FÁBRICA '!J16,'EXTRA - (FERDINAND) '!J16,'STRADA - (FERDINAND) '!J16,'HR - (VALDENOR) '!J16)</f>
        <v>0</v>
      </c>
      <c r="J16" s="251">
        <f>SUM('EXTRA-03 '!K16,'EXTRA-02 '!K16,'FOTON - (CLEUBERT) '!K16,'FÁBRICA '!K16,'EXTRA - (FERDINAND) '!K16,'STRADA - (FERDINAND) '!K16,'HR - (VALDENOR) '!K16)</f>
        <v>0</v>
      </c>
      <c r="K16" s="251">
        <f>SUM('EXTRA-03 '!L16,'EXTRA-02 '!L16,'FOTON - (CLEUBERT) '!L16,'FÁBRICA '!L16,'EXTRA - (FERDINAND) '!L16,'STRADA - (FERDINAND) '!L16,'HR - (VALDENOR) '!L16)</f>
        <v>0</v>
      </c>
      <c r="L16" s="251">
        <f>SUM('EXTRA-03 '!M16,'EXTRA-02 '!M16,'FOTON - (CLEUBERT) '!M16,'FÁBRICA '!M16,'EXTRA - (FERDINAND) '!M16,'STRADA - (FERDINAND) '!M16,'HR - (VALDENOR) '!M16)</f>
        <v>0</v>
      </c>
      <c r="M16" s="251">
        <f>SUM('EXTRA-03 '!N16,'EXTRA-02 '!N16,'FOTON - (CLEUBERT) '!N16,'FÁBRICA '!N16,'EXTRA - (FERDINAND) '!N16,'STRADA - (FERDINAND) '!N16,'HR - (VALDENOR) '!N16)</f>
        <v>0</v>
      </c>
      <c r="N16" s="251">
        <f>SUM('EXTRA-03 '!O16,'EXTRA-02 '!O16,'FOTON - (CLEUBERT) '!O16,'FÁBRICA '!O16,'EXTRA - (FERDINAND) '!O16,'STRADA - (FERDINAND) '!O16,'HR - (VALDENOR) '!O16)</f>
        <v>0</v>
      </c>
      <c r="O16" s="251">
        <f>SUM('EXTRA-03 '!P16,'EXTRA-02 '!P16,'FOTON - (CLEUBERT) '!P16,'FÁBRICA '!P16,'EXTRA - (FERDINAND) '!P16,'STRADA - (FERDINAND) '!P16,'HR - (VALDENOR) '!P16)</f>
        <v>0</v>
      </c>
      <c r="P16" s="251">
        <f>SUM('EXTRA-03 '!Q16,'EXTRA-02 '!Q16,'FOTON - (CLEUBERT) '!Q16,'FÁBRICA '!Q16,'EXTRA - (FERDINAND) '!Q16,'STRADA - (FERDINAND) '!Q16,'HR - (VALDENOR) '!Q16)</f>
        <v>0</v>
      </c>
      <c r="Q16" s="251">
        <f>SUM('EXTRA-03 '!R16,'EXTRA-02 '!R16,'FOTON - (CLEUBERT) '!R16,'FÁBRICA '!R16,'EXTRA - (FERDINAND) '!R16,'STRADA - (FERDINAND) '!R16,'HR - (VALDENOR) '!R16)</f>
        <v>0</v>
      </c>
      <c r="R16" s="251">
        <f>SUM('EXTRA-03 '!S16,'EXTRA-02 '!S16,'FOTON - (CLEUBERT) '!S16,'FÁBRICA '!S16,'EXTRA - (FERDINAND) '!S16,'STRADA - (FERDINAND) '!S16,'HR - (VALDENOR) '!S16)</f>
        <v>0</v>
      </c>
      <c r="S16" s="251">
        <f>SUM('EXTRA-03 '!T16,'EXTRA-02 '!T16,'FOTON - (CLEUBERT) '!T16,'FÁBRICA '!T16,'EXTRA - (FERDINAND) '!T16,'STRADA - (FERDINAND) '!T16,'HR - (VALDENOR) '!T16)</f>
        <v>0</v>
      </c>
      <c r="T16" s="251">
        <f>SUM('EXTRA-03 '!U16,'EXTRA-02 '!U16,'FOTON - (CLEUBERT) '!U16,'FÁBRICA '!U16,'EXTRA - (FERDINAND) '!U16,'STRADA - (FERDINAND) '!U16,'HR - (VALDENOR) '!U16)</f>
        <v>0</v>
      </c>
      <c r="U16" s="251">
        <f>SUM('EXTRA-03 '!V16,'EXTRA-02 '!V16,'FOTON - (CLEUBERT) '!V16,'FÁBRICA '!V16,'EXTRA - (FERDINAND) '!V16,'STRADA - (FERDINAND) '!V16,'HR - (VALDENOR) '!V16)</f>
        <v>0</v>
      </c>
      <c r="V16" s="251">
        <f>SUM('EXTRA-03 '!W16,'EXTRA-02 '!W16,'FOTON - (CLEUBERT) '!W16,'FÁBRICA '!W16,'EXTRA - (FERDINAND) '!W16,'STRADA - (FERDINAND) '!W16,'HR - (VALDENOR) '!W16)</f>
        <v>0</v>
      </c>
      <c r="W16" s="251">
        <f>SUM('EXTRA-03 '!X16,'EXTRA-02 '!X16,'FOTON - (CLEUBERT) '!X16,'FÁBRICA '!X16,'EXTRA - (FERDINAND) '!X16,'STRADA - (FERDINAND) '!X16,'HR - (VALDENOR) '!X16)</f>
        <v>0</v>
      </c>
      <c r="X16" s="251">
        <f>SUM('EXTRA-03 '!Y16,'EXTRA-02 '!Y16,'FOTON - (CLEUBERT) '!Y16,'FÁBRICA '!Y16,'EXTRA - (FERDINAND) '!Y16,'STRADA - (FERDINAND) '!Y16,'HR - (VALDENOR) '!Y16)</f>
        <v>0</v>
      </c>
      <c r="Y16" s="251">
        <f>SUM('EXTRA-03 '!Z16,'EXTRA-02 '!Z16,'FOTON - (CLEUBERT) '!Z16,'FÁBRICA '!Z16,'EXTRA - (FERDINAND) '!Z16,'STRADA - (FERDINAND) '!Z16,'HR - (VALDENOR) '!Z16)</f>
        <v>0</v>
      </c>
      <c r="Z16" s="251">
        <f>SUM('EXTRA-03 '!AA16,'EXTRA-02 '!AA16,'FOTON - (CLEUBERT) '!AA16,'FÁBRICA '!AA16,'EXTRA - (FERDINAND) '!AA16,'STRADA - (FERDINAND) '!AA16,'HR - (VALDENOR) '!AA16)</f>
        <v>0</v>
      </c>
      <c r="AA16" s="251">
        <f>SUM('EXTRA-03 '!AB16,'EXTRA-02 '!AB16,'FOTON - (CLEUBERT) '!AB16,'FÁBRICA '!AB16,'EXTRA - (FERDINAND) '!AB16,'STRADA - (FERDINAND) '!AB16,'HR - (VALDENOR) '!AB16)</f>
        <v>0</v>
      </c>
      <c r="AB16" s="251">
        <f>SUM('EXTRA-03 '!AC16,'EXTRA-02 '!AC16,'FOTON - (CLEUBERT) '!AC16,'FÁBRICA '!AC16,'EXTRA - (FERDINAND) '!AC16,'STRADA - (FERDINAND) '!AC16,'HR - (VALDENOR) '!AC16)</f>
        <v>0</v>
      </c>
      <c r="AC16" s="251">
        <f>SUM('EXTRA-03 '!AD16,'EXTRA-02 '!AD16,'FOTON - (CLEUBERT) '!AD16,'FÁBRICA '!AD16,'EXTRA - (FERDINAND) '!AD16,'STRADA - (FERDINAND) '!AD16,'HR - (VALDENOR) '!AD16)</f>
        <v>0</v>
      </c>
      <c r="AD16" s="251">
        <f>SUM('EXTRA-03 '!AE16,'EXTRA-02 '!AE16,'FOTON - (CLEUBERT) '!AE16,'FÁBRICA '!AE16,'EXTRA - (FERDINAND) '!AE16,'STRADA - (FERDINAND) '!AE16,'HR - (VALDENOR) '!AE16)</f>
        <v>0</v>
      </c>
      <c r="AE16" s="251">
        <f>SUM('EXTRA-03 '!AF16,'EXTRA-02 '!AF16,'FOTON - (CLEUBERT) '!AF16,'FÁBRICA '!AF16,'EXTRA - (FERDINAND) '!AF16,'STRADA - (FERDINAND) '!AF16,'HR - (VALDENOR) '!AF16)</f>
        <v>0</v>
      </c>
      <c r="AF16" s="251">
        <f>SUM('EXTRA-03 '!AG16,'EXTRA-02 '!AG16,'FOTON - (CLEUBERT) '!AG16,'FÁBRICA '!AG16,'EXTRA - (FERDINAND) '!AG16,'STRADA - (FERDINAND) '!AG16,'HR - (VALDENOR) '!AG16)</f>
        <v>0</v>
      </c>
    </row>
    <row r="17" spans="1:32" x14ac:dyDescent="0.2">
      <c r="A17" s="253" t="str">
        <f>'HR - (VALDENOR) '!A17</f>
        <v>* BONIFICAÇÃO - MATEUS SHOP RIO ANIL</v>
      </c>
      <c r="B17" s="251">
        <f>SUM('EXTRA-03 '!C17,'EXTRA-02 '!C17,'FOTON - (CLEUBERT) '!C17,'FÁBRICA '!C17,'EXTRA - (FERDINAND) '!C17,'STRADA - (FERDINAND) '!C17,'HR - (VALDENOR) '!C17)</f>
        <v>0</v>
      </c>
      <c r="C17" s="251">
        <f>SUM('EXTRA-03 '!D17,'EXTRA-02 '!D17,'FOTON - (CLEUBERT) '!D17,'FÁBRICA '!D17,'EXTRA - (FERDINAND) '!D17,'STRADA - (FERDINAND) '!D17,'HR - (VALDENOR) '!D17)</f>
        <v>0</v>
      </c>
      <c r="D17" s="251">
        <f>SUM('EXTRA-03 '!E17,'EXTRA-02 '!E17,'FOTON - (CLEUBERT) '!E17,'FÁBRICA '!E17,'EXTRA - (FERDINAND) '!E17,'STRADA - (FERDINAND) '!E17,'HR - (VALDENOR) '!E17)</f>
        <v>0</v>
      </c>
      <c r="E17" s="251">
        <f>SUM('EXTRA-03 '!F17,'EXTRA-02 '!F17,'FOTON - (CLEUBERT) '!F17,'FÁBRICA '!F17,'EXTRA - (FERDINAND) '!F17,'STRADA - (FERDINAND) '!F17,'HR - (VALDENOR) '!F17)</f>
        <v>0</v>
      </c>
      <c r="F17" s="251">
        <f>SUM('EXTRA-03 '!G17,'EXTRA-02 '!G17,'FOTON - (CLEUBERT) '!G17,'FÁBRICA '!G17,'EXTRA - (FERDINAND) '!G17,'STRADA - (FERDINAND) '!G17,'HR - (VALDENOR) '!G17)</f>
        <v>0</v>
      </c>
      <c r="G17" s="251">
        <f>SUM('EXTRA-03 '!H17,'EXTRA-02 '!H17,'FOTON - (CLEUBERT) '!H17,'FÁBRICA '!H17,'EXTRA - (FERDINAND) '!H17,'STRADA - (FERDINAND) '!H17,'HR - (VALDENOR) '!H17)</f>
        <v>0</v>
      </c>
      <c r="H17" s="251">
        <f>SUM('EXTRA-03 '!I17,'EXTRA-02 '!I17,'FOTON - (CLEUBERT) '!I17,'FÁBRICA '!I17,'EXTRA - (FERDINAND) '!I17,'STRADA - (FERDINAND) '!I17,'HR - (VALDENOR) '!I17)</f>
        <v>0</v>
      </c>
      <c r="I17" s="251">
        <f>SUM('EXTRA-03 '!J17,'EXTRA-02 '!J17,'FOTON - (CLEUBERT) '!J17,'FÁBRICA '!J17,'EXTRA - (FERDINAND) '!J17,'STRADA - (FERDINAND) '!J17,'HR - (VALDENOR) '!J17)</f>
        <v>0</v>
      </c>
      <c r="J17" s="251">
        <f>SUM('EXTRA-03 '!K17,'EXTRA-02 '!K17,'FOTON - (CLEUBERT) '!K17,'FÁBRICA '!K17,'EXTRA - (FERDINAND) '!K17,'STRADA - (FERDINAND) '!K17,'HR - (VALDENOR) '!K17)</f>
        <v>0</v>
      </c>
      <c r="K17" s="251">
        <f>SUM('EXTRA-03 '!L17,'EXTRA-02 '!L17,'FOTON - (CLEUBERT) '!L17,'FÁBRICA '!L17,'EXTRA - (FERDINAND) '!L17,'STRADA - (FERDINAND) '!L17,'HR - (VALDENOR) '!L17)</f>
        <v>0</v>
      </c>
      <c r="L17" s="251">
        <f>SUM('EXTRA-03 '!M17,'EXTRA-02 '!M17,'FOTON - (CLEUBERT) '!M17,'FÁBRICA '!M17,'EXTRA - (FERDINAND) '!M17,'STRADA - (FERDINAND) '!M17,'HR - (VALDENOR) '!M17)</f>
        <v>0</v>
      </c>
      <c r="M17" s="251">
        <f>SUM('EXTRA-03 '!N17,'EXTRA-02 '!N17,'FOTON - (CLEUBERT) '!N17,'FÁBRICA '!N17,'EXTRA - (FERDINAND) '!N17,'STRADA - (FERDINAND) '!N17,'HR - (VALDENOR) '!N17)</f>
        <v>0</v>
      </c>
      <c r="N17" s="251">
        <f>SUM('EXTRA-03 '!O17,'EXTRA-02 '!O17,'FOTON - (CLEUBERT) '!O17,'FÁBRICA '!O17,'EXTRA - (FERDINAND) '!O17,'STRADA - (FERDINAND) '!O17,'HR - (VALDENOR) '!O17)</f>
        <v>0</v>
      </c>
      <c r="O17" s="251">
        <f>SUM('EXTRA-03 '!P17,'EXTRA-02 '!P17,'FOTON - (CLEUBERT) '!P17,'FÁBRICA '!P17,'EXTRA - (FERDINAND) '!P17,'STRADA - (FERDINAND) '!P17,'HR - (VALDENOR) '!P17)</f>
        <v>0</v>
      </c>
      <c r="P17" s="251">
        <f>SUM('EXTRA-03 '!Q17,'EXTRA-02 '!Q17,'FOTON - (CLEUBERT) '!Q17,'FÁBRICA '!Q17,'EXTRA - (FERDINAND) '!Q17,'STRADA - (FERDINAND) '!Q17,'HR - (VALDENOR) '!Q17)</f>
        <v>0</v>
      </c>
      <c r="Q17" s="251">
        <f>SUM('EXTRA-03 '!R17,'EXTRA-02 '!R17,'FOTON - (CLEUBERT) '!R17,'FÁBRICA '!R17,'EXTRA - (FERDINAND) '!R17,'STRADA - (FERDINAND) '!R17,'HR - (VALDENOR) '!R17)</f>
        <v>0</v>
      </c>
      <c r="R17" s="251">
        <f>SUM('EXTRA-03 '!S17,'EXTRA-02 '!S17,'FOTON - (CLEUBERT) '!S17,'FÁBRICA '!S17,'EXTRA - (FERDINAND) '!S17,'STRADA - (FERDINAND) '!S17,'HR - (VALDENOR) '!S17)</f>
        <v>0</v>
      </c>
      <c r="S17" s="251">
        <f>SUM('EXTRA-03 '!T17,'EXTRA-02 '!T17,'FOTON - (CLEUBERT) '!T17,'FÁBRICA '!T17,'EXTRA - (FERDINAND) '!T17,'STRADA - (FERDINAND) '!T17,'HR - (VALDENOR) '!T17)</f>
        <v>0</v>
      </c>
      <c r="T17" s="251">
        <f>SUM('EXTRA-03 '!U17,'EXTRA-02 '!U17,'FOTON - (CLEUBERT) '!U17,'FÁBRICA '!U17,'EXTRA - (FERDINAND) '!U17,'STRADA - (FERDINAND) '!U17,'HR - (VALDENOR) '!U17)</f>
        <v>0</v>
      </c>
      <c r="U17" s="251">
        <f>SUM('EXTRA-03 '!V17,'EXTRA-02 '!V17,'FOTON - (CLEUBERT) '!V17,'FÁBRICA '!V17,'EXTRA - (FERDINAND) '!V17,'STRADA - (FERDINAND) '!V17,'HR - (VALDENOR) '!V17)</f>
        <v>0</v>
      </c>
      <c r="V17" s="251">
        <f>SUM('EXTRA-03 '!W17,'EXTRA-02 '!W17,'FOTON - (CLEUBERT) '!W17,'FÁBRICA '!W17,'EXTRA - (FERDINAND) '!W17,'STRADA - (FERDINAND) '!W17,'HR - (VALDENOR) '!W17)</f>
        <v>0</v>
      </c>
      <c r="W17" s="251">
        <f>SUM('EXTRA-03 '!X17,'EXTRA-02 '!X17,'FOTON - (CLEUBERT) '!X17,'FÁBRICA '!X17,'EXTRA - (FERDINAND) '!X17,'STRADA - (FERDINAND) '!X17,'HR - (VALDENOR) '!X17)</f>
        <v>0</v>
      </c>
      <c r="X17" s="251">
        <f>SUM('EXTRA-03 '!Y17,'EXTRA-02 '!Y17,'FOTON - (CLEUBERT) '!Y17,'FÁBRICA '!Y17,'EXTRA - (FERDINAND) '!Y17,'STRADA - (FERDINAND) '!Y17,'HR - (VALDENOR) '!Y17)</f>
        <v>0</v>
      </c>
      <c r="Y17" s="251">
        <f>SUM('EXTRA-03 '!Z17,'EXTRA-02 '!Z17,'FOTON - (CLEUBERT) '!Z17,'FÁBRICA '!Z17,'EXTRA - (FERDINAND) '!Z17,'STRADA - (FERDINAND) '!Z17,'HR - (VALDENOR) '!Z17)</f>
        <v>0</v>
      </c>
      <c r="Z17" s="251">
        <f>SUM('EXTRA-03 '!AA17,'EXTRA-02 '!AA17,'FOTON - (CLEUBERT) '!AA17,'FÁBRICA '!AA17,'EXTRA - (FERDINAND) '!AA17,'STRADA - (FERDINAND) '!AA17,'HR - (VALDENOR) '!AA17)</f>
        <v>0</v>
      </c>
      <c r="AA17" s="251">
        <f>SUM('EXTRA-03 '!AB17,'EXTRA-02 '!AB17,'FOTON - (CLEUBERT) '!AB17,'FÁBRICA '!AB17,'EXTRA - (FERDINAND) '!AB17,'STRADA - (FERDINAND) '!AB17,'HR - (VALDENOR) '!AB17)</f>
        <v>0</v>
      </c>
      <c r="AB17" s="251">
        <f>SUM('EXTRA-03 '!AC17,'EXTRA-02 '!AC17,'FOTON - (CLEUBERT) '!AC17,'FÁBRICA '!AC17,'EXTRA - (FERDINAND) '!AC17,'STRADA - (FERDINAND) '!AC17,'HR - (VALDENOR) '!AC17)</f>
        <v>0</v>
      </c>
      <c r="AC17" s="251">
        <f>SUM('EXTRA-03 '!AD17,'EXTRA-02 '!AD17,'FOTON - (CLEUBERT) '!AD17,'FÁBRICA '!AD17,'EXTRA - (FERDINAND) '!AD17,'STRADA - (FERDINAND) '!AD17,'HR - (VALDENOR) '!AD17)</f>
        <v>0</v>
      </c>
      <c r="AD17" s="251">
        <f>SUM('EXTRA-03 '!AE17,'EXTRA-02 '!AE17,'FOTON - (CLEUBERT) '!AE17,'FÁBRICA '!AE17,'EXTRA - (FERDINAND) '!AE17,'STRADA - (FERDINAND) '!AE17,'HR - (VALDENOR) '!AE17)</f>
        <v>0</v>
      </c>
      <c r="AE17" s="251">
        <f>SUM('EXTRA-03 '!AF17,'EXTRA-02 '!AF17,'FOTON - (CLEUBERT) '!AF17,'FÁBRICA '!AF17,'EXTRA - (FERDINAND) '!AF17,'STRADA - (FERDINAND) '!AF17,'HR - (VALDENOR) '!AF17)</f>
        <v>0</v>
      </c>
      <c r="AF17" s="251">
        <f>SUM('EXTRA-03 '!AG17,'EXTRA-02 '!AG17,'FOTON - (CLEUBERT) '!AG17,'FÁBRICA '!AG17,'EXTRA - (FERDINAND) '!AG17,'STRADA - (FERDINAND) '!AG17,'HR - (VALDENOR) '!AG17)</f>
        <v>0</v>
      </c>
    </row>
    <row r="18" spans="1:32" x14ac:dyDescent="0.2">
      <c r="A18" s="253" t="str">
        <f>'HR - (VALDENOR) '!A18</f>
        <v xml:space="preserve">* BONIFICAÇAO - MATEUS SUPER CAJAZEIRAS  </v>
      </c>
      <c r="B18" s="251">
        <f>SUM('EXTRA-03 '!C18,'EXTRA-02 '!C18,'FOTON - (CLEUBERT) '!C18,'FÁBRICA '!C18,'EXTRA - (FERDINAND) '!C18,'STRADA - (FERDINAND) '!C18,'HR - (VALDENOR) '!C18)</f>
        <v>0</v>
      </c>
      <c r="C18" s="251">
        <f>SUM('EXTRA-03 '!D18,'EXTRA-02 '!D18,'FOTON - (CLEUBERT) '!D18,'FÁBRICA '!D18,'EXTRA - (FERDINAND) '!D18,'STRADA - (FERDINAND) '!D18,'HR - (VALDENOR) '!D18)</f>
        <v>0</v>
      </c>
      <c r="D18" s="251">
        <f>SUM('EXTRA-03 '!E18,'EXTRA-02 '!E18,'FOTON - (CLEUBERT) '!E18,'FÁBRICA '!E18,'EXTRA - (FERDINAND) '!E18,'STRADA - (FERDINAND) '!E18,'HR - (VALDENOR) '!E18)</f>
        <v>0</v>
      </c>
      <c r="E18" s="251">
        <f>SUM('EXTRA-03 '!F18,'EXTRA-02 '!F18,'FOTON - (CLEUBERT) '!F18,'FÁBRICA '!F18,'EXTRA - (FERDINAND) '!F18,'STRADA - (FERDINAND) '!F18,'HR - (VALDENOR) '!F18)</f>
        <v>0</v>
      </c>
      <c r="F18" s="251">
        <f>SUM('EXTRA-03 '!G18,'EXTRA-02 '!G18,'FOTON - (CLEUBERT) '!G18,'FÁBRICA '!G18,'EXTRA - (FERDINAND) '!G18,'STRADA - (FERDINAND) '!G18,'HR - (VALDENOR) '!G18)</f>
        <v>0</v>
      </c>
      <c r="G18" s="251">
        <f>SUM('EXTRA-03 '!H18,'EXTRA-02 '!H18,'FOTON - (CLEUBERT) '!H18,'FÁBRICA '!H18,'EXTRA - (FERDINAND) '!H18,'STRADA - (FERDINAND) '!H18,'HR - (VALDENOR) '!H18)</f>
        <v>0</v>
      </c>
      <c r="H18" s="251">
        <f>SUM('EXTRA-03 '!I18,'EXTRA-02 '!I18,'FOTON - (CLEUBERT) '!I18,'FÁBRICA '!I18,'EXTRA - (FERDINAND) '!I18,'STRADA - (FERDINAND) '!I18,'HR - (VALDENOR) '!I18)</f>
        <v>0</v>
      </c>
      <c r="I18" s="251">
        <f>SUM('EXTRA-03 '!J18,'EXTRA-02 '!J18,'FOTON - (CLEUBERT) '!J18,'FÁBRICA '!J18,'EXTRA - (FERDINAND) '!J18,'STRADA - (FERDINAND) '!J18,'HR - (VALDENOR) '!J18)</f>
        <v>0</v>
      </c>
      <c r="J18" s="251">
        <f>SUM('EXTRA-03 '!K18,'EXTRA-02 '!K18,'FOTON - (CLEUBERT) '!K18,'FÁBRICA '!K18,'EXTRA - (FERDINAND) '!K18,'STRADA - (FERDINAND) '!K18,'HR - (VALDENOR) '!K18)</f>
        <v>0</v>
      </c>
      <c r="K18" s="251">
        <f>SUM('EXTRA-03 '!L18,'EXTRA-02 '!L18,'FOTON - (CLEUBERT) '!L18,'FÁBRICA '!L18,'EXTRA - (FERDINAND) '!L18,'STRADA - (FERDINAND) '!L18,'HR - (VALDENOR) '!L18)</f>
        <v>0</v>
      </c>
      <c r="L18" s="251">
        <f>SUM('EXTRA-03 '!M18,'EXTRA-02 '!M18,'FOTON - (CLEUBERT) '!M18,'FÁBRICA '!M18,'EXTRA - (FERDINAND) '!M18,'STRADA - (FERDINAND) '!M18,'HR - (VALDENOR) '!M18)</f>
        <v>0</v>
      </c>
      <c r="M18" s="251">
        <f>SUM('EXTRA-03 '!N18,'EXTRA-02 '!N18,'FOTON - (CLEUBERT) '!N18,'FÁBRICA '!N18,'EXTRA - (FERDINAND) '!N18,'STRADA - (FERDINAND) '!N18,'HR - (VALDENOR) '!N18)</f>
        <v>0</v>
      </c>
      <c r="N18" s="251">
        <f>SUM('EXTRA-03 '!O18,'EXTRA-02 '!O18,'FOTON - (CLEUBERT) '!O18,'FÁBRICA '!O18,'EXTRA - (FERDINAND) '!O18,'STRADA - (FERDINAND) '!O18,'HR - (VALDENOR) '!O18)</f>
        <v>0</v>
      </c>
      <c r="O18" s="251">
        <f>SUM('EXTRA-03 '!P18,'EXTRA-02 '!P18,'FOTON - (CLEUBERT) '!P18,'FÁBRICA '!P18,'EXTRA - (FERDINAND) '!P18,'STRADA - (FERDINAND) '!P18,'HR - (VALDENOR) '!P18)</f>
        <v>0</v>
      </c>
      <c r="P18" s="251">
        <f>SUM('EXTRA-03 '!Q18,'EXTRA-02 '!Q18,'FOTON - (CLEUBERT) '!Q18,'FÁBRICA '!Q18,'EXTRA - (FERDINAND) '!Q18,'STRADA - (FERDINAND) '!Q18,'HR - (VALDENOR) '!Q18)</f>
        <v>0</v>
      </c>
      <c r="Q18" s="251">
        <f>SUM('EXTRA-03 '!R18,'EXTRA-02 '!R18,'FOTON - (CLEUBERT) '!R18,'FÁBRICA '!R18,'EXTRA - (FERDINAND) '!R18,'STRADA - (FERDINAND) '!R18,'HR - (VALDENOR) '!R18)</f>
        <v>0</v>
      </c>
      <c r="R18" s="251">
        <f>SUM('EXTRA-03 '!S18,'EXTRA-02 '!S18,'FOTON - (CLEUBERT) '!S18,'FÁBRICA '!S18,'EXTRA - (FERDINAND) '!S18,'STRADA - (FERDINAND) '!S18,'HR - (VALDENOR) '!S18)</f>
        <v>0</v>
      </c>
      <c r="S18" s="251">
        <f>SUM('EXTRA-03 '!T18,'EXTRA-02 '!T18,'FOTON - (CLEUBERT) '!T18,'FÁBRICA '!T18,'EXTRA - (FERDINAND) '!T18,'STRADA - (FERDINAND) '!T18,'HR - (VALDENOR) '!T18)</f>
        <v>0</v>
      </c>
      <c r="T18" s="251">
        <f>SUM('EXTRA-03 '!U18,'EXTRA-02 '!U18,'FOTON - (CLEUBERT) '!U18,'FÁBRICA '!U18,'EXTRA - (FERDINAND) '!U18,'STRADA - (FERDINAND) '!U18,'HR - (VALDENOR) '!U18)</f>
        <v>0</v>
      </c>
      <c r="U18" s="251">
        <f>SUM('EXTRA-03 '!V18,'EXTRA-02 '!V18,'FOTON - (CLEUBERT) '!V18,'FÁBRICA '!V18,'EXTRA - (FERDINAND) '!V18,'STRADA - (FERDINAND) '!V18,'HR - (VALDENOR) '!V18)</f>
        <v>0</v>
      </c>
      <c r="V18" s="251">
        <f>SUM('EXTRA-03 '!W18,'EXTRA-02 '!W18,'FOTON - (CLEUBERT) '!W18,'FÁBRICA '!W18,'EXTRA - (FERDINAND) '!W18,'STRADA - (FERDINAND) '!W18,'HR - (VALDENOR) '!W18)</f>
        <v>0</v>
      </c>
      <c r="W18" s="251">
        <f>SUM('EXTRA-03 '!X18,'EXTRA-02 '!X18,'FOTON - (CLEUBERT) '!X18,'FÁBRICA '!X18,'EXTRA - (FERDINAND) '!X18,'STRADA - (FERDINAND) '!X18,'HR - (VALDENOR) '!X18)</f>
        <v>0</v>
      </c>
      <c r="X18" s="251">
        <f>SUM('EXTRA-03 '!Y18,'EXTRA-02 '!Y18,'FOTON - (CLEUBERT) '!Y18,'FÁBRICA '!Y18,'EXTRA - (FERDINAND) '!Y18,'STRADA - (FERDINAND) '!Y18,'HR - (VALDENOR) '!Y18)</f>
        <v>0</v>
      </c>
      <c r="Y18" s="251">
        <f>SUM('EXTRA-03 '!Z18,'EXTRA-02 '!Z18,'FOTON - (CLEUBERT) '!Z18,'FÁBRICA '!Z18,'EXTRA - (FERDINAND) '!Z18,'STRADA - (FERDINAND) '!Z18,'HR - (VALDENOR) '!Z18)</f>
        <v>0</v>
      </c>
      <c r="Z18" s="251">
        <f>SUM('EXTRA-03 '!AA18,'EXTRA-02 '!AA18,'FOTON - (CLEUBERT) '!AA18,'FÁBRICA '!AA18,'EXTRA - (FERDINAND) '!AA18,'STRADA - (FERDINAND) '!AA18,'HR - (VALDENOR) '!AA18)</f>
        <v>0</v>
      </c>
      <c r="AA18" s="251">
        <f>SUM('EXTRA-03 '!AB18,'EXTRA-02 '!AB18,'FOTON - (CLEUBERT) '!AB18,'FÁBRICA '!AB18,'EXTRA - (FERDINAND) '!AB18,'STRADA - (FERDINAND) '!AB18,'HR - (VALDENOR) '!AB18)</f>
        <v>0</v>
      </c>
      <c r="AB18" s="251">
        <f>SUM('EXTRA-03 '!AC18,'EXTRA-02 '!AC18,'FOTON - (CLEUBERT) '!AC18,'FÁBRICA '!AC18,'EXTRA - (FERDINAND) '!AC18,'STRADA - (FERDINAND) '!AC18,'HR - (VALDENOR) '!AC18)</f>
        <v>0</v>
      </c>
      <c r="AC18" s="251">
        <f>SUM('EXTRA-03 '!AD18,'EXTRA-02 '!AD18,'FOTON - (CLEUBERT) '!AD18,'FÁBRICA '!AD18,'EXTRA - (FERDINAND) '!AD18,'STRADA - (FERDINAND) '!AD18,'HR - (VALDENOR) '!AD18)</f>
        <v>0</v>
      </c>
      <c r="AD18" s="251">
        <f>SUM('EXTRA-03 '!AE18,'EXTRA-02 '!AE18,'FOTON - (CLEUBERT) '!AE18,'FÁBRICA '!AE18,'EXTRA - (FERDINAND) '!AE18,'STRADA - (FERDINAND) '!AE18,'HR - (VALDENOR) '!AE18)</f>
        <v>0</v>
      </c>
      <c r="AE18" s="251">
        <f>SUM('EXTRA-03 '!AF18,'EXTRA-02 '!AF18,'FOTON - (CLEUBERT) '!AF18,'FÁBRICA '!AF18,'EXTRA - (FERDINAND) '!AF18,'STRADA - (FERDINAND) '!AF18,'HR - (VALDENOR) '!AF18)</f>
        <v>0</v>
      </c>
      <c r="AF18" s="251">
        <f>SUM('EXTRA-03 '!AG18,'EXTRA-02 '!AG18,'FOTON - (CLEUBERT) '!AG18,'FÁBRICA '!AG18,'EXTRA - (FERDINAND) '!AG18,'STRADA - (FERDINAND) '!AG18,'HR - (VALDENOR) '!AG18)</f>
        <v>0</v>
      </c>
    </row>
    <row r="19" spans="1:32" x14ac:dyDescent="0.2">
      <c r="A19" s="253" t="str">
        <f>'HR - (VALDENOR) '!A19</f>
        <v>* BONIFICAÇÃO - MATEUS SUPER TURU</v>
      </c>
      <c r="B19" s="251">
        <f>SUM('EXTRA-03 '!C19,'EXTRA-02 '!C19,'FOTON - (CLEUBERT) '!C19,'FÁBRICA '!C19,'EXTRA - (FERDINAND) '!C19,'STRADA - (FERDINAND) '!C19,'HR - (VALDENOR) '!C19)</f>
        <v>0</v>
      </c>
      <c r="C19" s="251">
        <f>SUM('EXTRA-03 '!D19,'EXTRA-02 '!D19,'FOTON - (CLEUBERT) '!D19,'FÁBRICA '!D19,'EXTRA - (FERDINAND) '!D19,'STRADA - (FERDINAND) '!D19,'HR - (VALDENOR) '!D19)</f>
        <v>0</v>
      </c>
      <c r="D19" s="251">
        <f>SUM('EXTRA-03 '!E19,'EXTRA-02 '!E19,'FOTON - (CLEUBERT) '!E19,'FÁBRICA '!E19,'EXTRA - (FERDINAND) '!E19,'STRADA - (FERDINAND) '!E19,'HR - (VALDENOR) '!E19)</f>
        <v>0</v>
      </c>
      <c r="E19" s="251">
        <f>SUM('EXTRA-03 '!F19,'EXTRA-02 '!F19,'FOTON - (CLEUBERT) '!F19,'FÁBRICA '!F19,'EXTRA - (FERDINAND) '!F19,'STRADA - (FERDINAND) '!F19,'HR - (VALDENOR) '!F19)</f>
        <v>0</v>
      </c>
      <c r="F19" s="251">
        <f>SUM('EXTRA-03 '!G19,'EXTRA-02 '!G19,'FOTON - (CLEUBERT) '!G19,'FÁBRICA '!G19,'EXTRA - (FERDINAND) '!G19,'STRADA - (FERDINAND) '!G19,'HR - (VALDENOR) '!G19)</f>
        <v>0</v>
      </c>
      <c r="G19" s="251">
        <f>SUM('EXTRA-03 '!H19,'EXTRA-02 '!H19,'FOTON - (CLEUBERT) '!H19,'FÁBRICA '!H19,'EXTRA - (FERDINAND) '!H19,'STRADA - (FERDINAND) '!H19,'HR - (VALDENOR) '!H19)</f>
        <v>0</v>
      </c>
      <c r="H19" s="251">
        <f>SUM('EXTRA-03 '!I19,'EXTRA-02 '!I19,'FOTON - (CLEUBERT) '!I19,'FÁBRICA '!I19,'EXTRA - (FERDINAND) '!I19,'STRADA - (FERDINAND) '!I19,'HR - (VALDENOR) '!I19)</f>
        <v>0</v>
      </c>
      <c r="I19" s="251">
        <f>SUM('EXTRA-03 '!J19,'EXTRA-02 '!J19,'FOTON - (CLEUBERT) '!J19,'FÁBRICA '!J19,'EXTRA - (FERDINAND) '!J19,'STRADA - (FERDINAND) '!J19,'HR - (VALDENOR) '!J19)</f>
        <v>0</v>
      </c>
      <c r="J19" s="251">
        <f>SUM('EXTRA-03 '!K19,'EXTRA-02 '!K19,'FOTON - (CLEUBERT) '!K19,'FÁBRICA '!K19,'EXTRA - (FERDINAND) '!K19,'STRADA - (FERDINAND) '!K19,'HR - (VALDENOR) '!K19)</f>
        <v>0</v>
      </c>
      <c r="K19" s="251">
        <f>SUM('EXTRA-03 '!L19,'EXTRA-02 '!L19,'FOTON - (CLEUBERT) '!L19,'FÁBRICA '!L19,'EXTRA - (FERDINAND) '!L19,'STRADA - (FERDINAND) '!L19,'HR - (VALDENOR) '!L19)</f>
        <v>0</v>
      </c>
      <c r="L19" s="251">
        <f>SUM('EXTRA-03 '!M19,'EXTRA-02 '!M19,'FOTON - (CLEUBERT) '!M19,'FÁBRICA '!M19,'EXTRA - (FERDINAND) '!M19,'STRADA - (FERDINAND) '!M19,'HR - (VALDENOR) '!M19)</f>
        <v>0</v>
      </c>
      <c r="M19" s="251">
        <f>SUM('EXTRA-03 '!N19,'EXTRA-02 '!N19,'FOTON - (CLEUBERT) '!N19,'FÁBRICA '!N19,'EXTRA - (FERDINAND) '!N19,'STRADA - (FERDINAND) '!N19,'HR - (VALDENOR) '!N19)</f>
        <v>0</v>
      </c>
      <c r="N19" s="251">
        <f>SUM('EXTRA-03 '!O19,'EXTRA-02 '!O19,'FOTON - (CLEUBERT) '!O19,'FÁBRICA '!O19,'EXTRA - (FERDINAND) '!O19,'STRADA - (FERDINAND) '!O19,'HR - (VALDENOR) '!O19)</f>
        <v>0</v>
      </c>
      <c r="O19" s="251">
        <f>SUM('EXTRA-03 '!P19,'EXTRA-02 '!P19,'FOTON - (CLEUBERT) '!P19,'FÁBRICA '!P19,'EXTRA - (FERDINAND) '!P19,'STRADA - (FERDINAND) '!P19,'HR - (VALDENOR) '!P19)</f>
        <v>0</v>
      </c>
      <c r="P19" s="251">
        <f>SUM('EXTRA-03 '!Q19,'EXTRA-02 '!Q19,'FOTON - (CLEUBERT) '!Q19,'FÁBRICA '!Q19,'EXTRA - (FERDINAND) '!Q19,'STRADA - (FERDINAND) '!Q19,'HR - (VALDENOR) '!Q19)</f>
        <v>0</v>
      </c>
      <c r="Q19" s="251">
        <f>SUM('EXTRA-03 '!R19,'EXTRA-02 '!R19,'FOTON - (CLEUBERT) '!R19,'FÁBRICA '!R19,'EXTRA - (FERDINAND) '!R19,'STRADA - (FERDINAND) '!R19,'HR - (VALDENOR) '!R19)</f>
        <v>0</v>
      </c>
      <c r="R19" s="251">
        <f>SUM('EXTRA-03 '!S19,'EXTRA-02 '!S19,'FOTON - (CLEUBERT) '!S19,'FÁBRICA '!S19,'EXTRA - (FERDINAND) '!S19,'STRADA - (FERDINAND) '!S19,'HR - (VALDENOR) '!S19)</f>
        <v>0</v>
      </c>
      <c r="S19" s="251">
        <f>SUM('EXTRA-03 '!T19,'EXTRA-02 '!T19,'FOTON - (CLEUBERT) '!T19,'FÁBRICA '!T19,'EXTRA - (FERDINAND) '!T19,'STRADA - (FERDINAND) '!T19,'HR - (VALDENOR) '!T19)</f>
        <v>0</v>
      </c>
      <c r="T19" s="251">
        <f>SUM('EXTRA-03 '!U19,'EXTRA-02 '!U19,'FOTON - (CLEUBERT) '!U19,'FÁBRICA '!U19,'EXTRA - (FERDINAND) '!U19,'STRADA - (FERDINAND) '!U19,'HR - (VALDENOR) '!U19)</f>
        <v>0</v>
      </c>
      <c r="U19" s="251">
        <f>SUM('EXTRA-03 '!V19,'EXTRA-02 '!V19,'FOTON - (CLEUBERT) '!V19,'FÁBRICA '!V19,'EXTRA - (FERDINAND) '!V19,'STRADA - (FERDINAND) '!V19,'HR - (VALDENOR) '!V19)</f>
        <v>0</v>
      </c>
      <c r="V19" s="251">
        <f>SUM('EXTRA-03 '!W19,'EXTRA-02 '!W19,'FOTON - (CLEUBERT) '!W19,'FÁBRICA '!W19,'EXTRA - (FERDINAND) '!W19,'STRADA - (FERDINAND) '!W19,'HR - (VALDENOR) '!W19)</f>
        <v>0</v>
      </c>
      <c r="W19" s="251">
        <f>SUM('EXTRA-03 '!X19,'EXTRA-02 '!X19,'FOTON - (CLEUBERT) '!X19,'FÁBRICA '!X19,'EXTRA - (FERDINAND) '!X19,'STRADA - (FERDINAND) '!X19,'HR - (VALDENOR) '!X19)</f>
        <v>0</v>
      </c>
      <c r="X19" s="251">
        <f>SUM('EXTRA-03 '!Y19,'EXTRA-02 '!Y19,'FOTON - (CLEUBERT) '!Y19,'FÁBRICA '!Y19,'EXTRA - (FERDINAND) '!Y19,'STRADA - (FERDINAND) '!Y19,'HR - (VALDENOR) '!Y19)</f>
        <v>0</v>
      </c>
      <c r="Y19" s="251">
        <f>SUM('EXTRA-03 '!Z19,'EXTRA-02 '!Z19,'FOTON - (CLEUBERT) '!Z19,'FÁBRICA '!Z19,'EXTRA - (FERDINAND) '!Z19,'STRADA - (FERDINAND) '!Z19,'HR - (VALDENOR) '!Z19)</f>
        <v>0</v>
      </c>
      <c r="Z19" s="251">
        <f>SUM('EXTRA-03 '!AA19,'EXTRA-02 '!AA19,'FOTON - (CLEUBERT) '!AA19,'FÁBRICA '!AA19,'EXTRA - (FERDINAND) '!AA19,'STRADA - (FERDINAND) '!AA19,'HR - (VALDENOR) '!AA19)</f>
        <v>0</v>
      </c>
      <c r="AA19" s="251">
        <f>SUM('EXTRA-03 '!AB19,'EXTRA-02 '!AB19,'FOTON - (CLEUBERT) '!AB19,'FÁBRICA '!AB19,'EXTRA - (FERDINAND) '!AB19,'STRADA - (FERDINAND) '!AB19,'HR - (VALDENOR) '!AB19)</f>
        <v>0</v>
      </c>
      <c r="AB19" s="251">
        <f>SUM('EXTRA-03 '!AC19,'EXTRA-02 '!AC19,'FOTON - (CLEUBERT) '!AC19,'FÁBRICA '!AC19,'EXTRA - (FERDINAND) '!AC19,'STRADA - (FERDINAND) '!AC19,'HR - (VALDENOR) '!AC19)</f>
        <v>0</v>
      </c>
      <c r="AC19" s="251">
        <f>SUM('EXTRA-03 '!AD19,'EXTRA-02 '!AD19,'FOTON - (CLEUBERT) '!AD19,'FÁBRICA '!AD19,'EXTRA - (FERDINAND) '!AD19,'STRADA - (FERDINAND) '!AD19,'HR - (VALDENOR) '!AD19)</f>
        <v>0</v>
      </c>
      <c r="AD19" s="251">
        <f>SUM('EXTRA-03 '!AE19,'EXTRA-02 '!AE19,'FOTON - (CLEUBERT) '!AE19,'FÁBRICA '!AE19,'EXTRA - (FERDINAND) '!AE19,'STRADA - (FERDINAND) '!AE19,'HR - (VALDENOR) '!AE19)</f>
        <v>0</v>
      </c>
      <c r="AE19" s="251">
        <f>SUM('EXTRA-03 '!AF19,'EXTRA-02 '!AF19,'FOTON - (CLEUBERT) '!AF19,'FÁBRICA '!AF19,'EXTRA - (FERDINAND) '!AF19,'STRADA - (FERDINAND) '!AF19,'HR - (VALDENOR) '!AF19)</f>
        <v>0</v>
      </c>
      <c r="AF19" s="251">
        <f>SUM('EXTRA-03 '!AG19,'EXTRA-02 '!AG19,'FOTON - (CLEUBERT) '!AG19,'FÁBRICA '!AG19,'EXTRA - (FERDINAND) '!AG19,'STRADA - (FERDINAND) '!AG19,'HR - (VALDENOR) '!AG19)</f>
        <v>0</v>
      </c>
    </row>
    <row r="20" spans="1:32" x14ac:dyDescent="0.2">
      <c r="A20" s="253" t="str">
        <f>'HR - (VALDENOR) '!A20</f>
        <v xml:space="preserve">* BONIFICAÇÃO - MATEUS TIRIRICAL </v>
      </c>
      <c r="B20" s="251">
        <f>SUM('EXTRA-03 '!C20,'EXTRA-02 '!C20,'FOTON - (CLEUBERT) '!C20,'FÁBRICA '!C20,'EXTRA - (FERDINAND) '!C20,'STRADA - (FERDINAND) '!C20,'HR - (VALDENOR) '!C20)</f>
        <v>0</v>
      </c>
      <c r="C20" s="251">
        <f>SUM('EXTRA-03 '!D20,'EXTRA-02 '!D20,'FOTON - (CLEUBERT) '!D20,'FÁBRICA '!D20,'EXTRA - (FERDINAND) '!D20,'STRADA - (FERDINAND) '!D20,'HR - (VALDENOR) '!D20)</f>
        <v>0</v>
      </c>
      <c r="D20" s="251">
        <f>SUM('EXTRA-03 '!E20,'EXTRA-02 '!E20,'FOTON - (CLEUBERT) '!E20,'FÁBRICA '!E20,'EXTRA - (FERDINAND) '!E20,'STRADA - (FERDINAND) '!E20,'HR - (VALDENOR) '!E20)</f>
        <v>0</v>
      </c>
      <c r="E20" s="251">
        <f>SUM('EXTRA-03 '!F20,'EXTRA-02 '!F20,'FOTON - (CLEUBERT) '!F20,'FÁBRICA '!F20,'EXTRA - (FERDINAND) '!F20,'STRADA - (FERDINAND) '!F20,'HR - (VALDENOR) '!F20)</f>
        <v>0</v>
      </c>
      <c r="F20" s="251">
        <f>SUM('EXTRA-03 '!G20,'EXTRA-02 '!G20,'FOTON - (CLEUBERT) '!G20,'FÁBRICA '!G20,'EXTRA - (FERDINAND) '!G20,'STRADA - (FERDINAND) '!G20,'HR - (VALDENOR) '!G20)</f>
        <v>0</v>
      </c>
      <c r="G20" s="251">
        <f>SUM('EXTRA-03 '!H20,'EXTRA-02 '!H20,'FOTON - (CLEUBERT) '!H20,'FÁBRICA '!H20,'EXTRA - (FERDINAND) '!H20,'STRADA - (FERDINAND) '!H20,'HR - (VALDENOR) '!H20)</f>
        <v>0</v>
      </c>
      <c r="H20" s="251">
        <f>SUM('EXTRA-03 '!I20,'EXTRA-02 '!I20,'FOTON - (CLEUBERT) '!I20,'FÁBRICA '!I20,'EXTRA - (FERDINAND) '!I20,'STRADA - (FERDINAND) '!I20,'HR - (VALDENOR) '!I20)</f>
        <v>0</v>
      </c>
      <c r="I20" s="251">
        <f>SUM('EXTRA-03 '!J20,'EXTRA-02 '!J20,'FOTON - (CLEUBERT) '!J20,'FÁBRICA '!J20,'EXTRA - (FERDINAND) '!J20,'STRADA - (FERDINAND) '!J20,'HR - (VALDENOR) '!J20)</f>
        <v>0</v>
      </c>
      <c r="J20" s="251">
        <f>SUM('EXTRA-03 '!K20,'EXTRA-02 '!K20,'FOTON - (CLEUBERT) '!K20,'FÁBRICA '!K20,'EXTRA - (FERDINAND) '!K20,'STRADA - (FERDINAND) '!K20,'HR - (VALDENOR) '!K20)</f>
        <v>0</v>
      </c>
      <c r="K20" s="251">
        <f>SUM('EXTRA-03 '!L20,'EXTRA-02 '!L20,'FOTON - (CLEUBERT) '!L20,'FÁBRICA '!L20,'EXTRA - (FERDINAND) '!L20,'STRADA - (FERDINAND) '!L20,'HR - (VALDENOR) '!L20)</f>
        <v>0</v>
      </c>
      <c r="L20" s="251">
        <f>SUM('EXTRA-03 '!M20,'EXTRA-02 '!M20,'FOTON - (CLEUBERT) '!M20,'FÁBRICA '!M20,'EXTRA - (FERDINAND) '!M20,'STRADA - (FERDINAND) '!M20,'HR - (VALDENOR) '!M20)</f>
        <v>0</v>
      </c>
      <c r="M20" s="251">
        <f>SUM('EXTRA-03 '!N20,'EXTRA-02 '!N20,'FOTON - (CLEUBERT) '!N20,'FÁBRICA '!N20,'EXTRA - (FERDINAND) '!N20,'STRADA - (FERDINAND) '!N20,'HR - (VALDENOR) '!N20)</f>
        <v>0</v>
      </c>
      <c r="N20" s="251">
        <f>SUM('EXTRA-03 '!O20,'EXTRA-02 '!O20,'FOTON - (CLEUBERT) '!O20,'FÁBRICA '!O20,'EXTRA - (FERDINAND) '!O20,'STRADA - (FERDINAND) '!O20,'HR - (VALDENOR) '!O20)</f>
        <v>0</v>
      </c>
      <c r="O20" s="251">
        <f>SUM('EXTRA-03 '!P20,'EXTRA-02 '!P20,'FOTON - (CLEUBERT) '!P20,'FÁBRICA '!P20,'EXTRA - (FERDINAND) '!P20,'STRADA - (FERDINAND) '!P20,'HR - (VALDENOR) '!P20)</f>
        <v>0</v>
      </c>
      <c r="P20" s="251">
        <f>SUM('EXTRA-03 '!Q20,'EXTRA-02 '!Q20,'FOTON - (CLEUBERT) '!Q20,'FÁBRICA '!Q20,'EXTRA - (FERDINAND) '!Q20,'STRADA - (FERDINAND) '!Q20,'HR - (VALDENOR) '!Q20)</f>
        <v>0</v>
      </c>
      <c r="Q20" s="251">
        <f>SUM('EXTRA-03 '!R20,'EXTRA-02 '!R20,'FOTON - (CLEUBERT) '!R20,'FÁBRICA '!R20,'EXTRA - (FERDINAND) '!R20,'STRADA - (FERDINAND) '!R20,'HR - (VALDENOR) '!R20)</f>
        <v>0</v>
      </c>
      <c r="R20" s="251">
        <f>SUM('EXTRA-03 '!S20,'EXTRA-02 '!S20,'FOTON - (CLEUBERT) '!S20,'FÁBRICA '!S20,'EXTRA - (FERDINAND) '!S20,'STRADA - (FERDINAND) '!S20,'HR - (VALDENOR) '!S20)</f>
        <v>0</v>
      </c>
      <c r="S20" s="251">
        <f>SUM('EXTRA-03 '!T20,'EXTRA-02 '!T20,'FOTON - (CLEUBERT) '!T20,'FÁBRICA '!T20,'EXTRA - (FERDINAND) '!T20,'STRADA - (FERDINAND) '!T20,'HR - (VALDENOR) '!T20)</f>
        <v>0</v>
      </c>
      <c r="T20" s="251">
        <f>SUM('EXTRA-03 '!U20,'EXTRA-02 '!U20,'FOTON - (CLEUBERT) '!U20,'FÁBRICA '!U20,'EXTRA - (FERDINAND) '!U20,'STRADA - (FERDINAND) '!U20,'HR - (VALDENOR) '!U20)</f>
        <v>0</v>
      </c>
      <c r="U20" s="251">
        <f>SUM('EXTRA-03 '!V20,'EXTRA-02 '!V20,'FOTON - (CLEUBERT) '!V20,'FÁBRICA '!V20,'EXTRA - (FERDINAND) '!V20,'STRADA - (FERDINAND) '!V20,'HR - (VALDENOR) '!V20)</f>
        <v>0</v>
      </c>
      <c r="V20" s="251">
        <f>SUM('EXTRA-03 '!W20,'EXTRA-02 '!W20,'FOTON - (CLEUBERT) '!W20,'FÁBRICA '!W20,'EXTRA - (FERDINAND) '!W20,'STRADA - (FERDINAND) '!W20,'HR - (VALDENOR) '!W20)</f>
        <v>0</v>
      </c>
      <c r="W20" s="251">
        <f>SUM('EXTRA-03 '!X20,'EXTRA-02 '!X20,'FOTON - (CLEUBERT) '!X20,'FÁBRICA '!X20,'EXTRA - (FERDINAND) '!X20,'STRADA - (FERDINAND) '!X20,'HR - (VALDENOR) '!X20)</f>
        <v>0</v>
      </c>
      <c r="X20" s="251">
        <f>SUM('EXTRA-03 '!Y20,'EXTRA-02 '!Y20,'FOTON - (CLEUBERT) '!Y20,'FÁBRICA '!Y20,'EXTRA - (FERDINAND) '!Y20,'STRADA - (FERDINAND) '!Y20,'HR - (VALDENOR) '!Y20)</f>
        <v>0</v>
      </c>
      <c r="Y20" s="251">
        <f>SUM('EXTRA-03 '!Z20,'EXTRA-02 '!Z20,'FOTON - (CLEUBERT) '!Z20,'FÁBRICA '!Z20,'EXTRA - (FERDINAND) '!Z20,'STRADA - (FERDINAND) '!Z20,'HR - (VALDENOR) '!Z20)</f>
        <v>0</v>
      </c>
      <c r="Z20" s="251">
        <f>SUM('EXTRA-03 '!AA20,'EXTRA-02 '!AA20,'FOTON - (CLEUBERT) '!AA20,'FÁBRICA '!AA20,'EXTRA - (FERDINAND) '!AA20,'STRADA - (FERDINAND) '!AA20,'HR - (VALDENOR) '!AA20)</f>
        <v>0</v>
      </c>
      <c r="AA20" s="251">
        <f>SUM('EXTRA-03 '!AB20,'EXTRA-02 '!AB20,'FOTON - (CLEUBERT) '!AB20,'FÁBRICA '!AB20,'EXTRA - (FERDINAND) '!AB20,'STRADA - (FERDINAND) '!AB20,'HR - (VALDENOR) '!AB20)</f>
        <v>0</v>
      </c>
      <c r="AB20" s="251">
        <f>SUM('EXTRA-03 '!AC20,'EXTRA-02 '!AC20,'FOTON - (CLEUBERT) '!AC20,'FÁBRICA '!AC20,'EXTRA - (FERDINAND) '!AC20,'STRADA - (FERDINAND) '!AC20,'HR - (VALDENOR) '!AC20)</f>
        <v>0</v>
      </c>
      <c r="AC20" s="251">
        <f>SUM('EXTRA-03 '!AD20,'EXTRA-02 '!AD20,'FOTON - (CLEUBERT) '!AD20,'FÁBRICA '!AD20,'EXTRA - (FERDINAND) '!AD20,'STRADA - (FERDINAND) '!AD20,'HR - (VALDENOR) '!AD20)</f>
        <v>0</v>
      </c>
      <c r="AD20" s="251">
        <f>SUM('EXTRA-03 '!AE20,'EXTRA-02 '!AE20,'FOTON - (CLEUBERT) '!AE20,'FÁBRICA '!AE20,'EXTRA - (FERDINAND) '!AE20,'STRADA - (FERDINAND) '!AE20,'HR - (VALDENOR) '!AE20)</f>
        <v>0</v>
      </c>
      <c r="AE20" s="251">
        <f>SUM('EXTRA-03 '!AF20,'EXTRA-02 '!AF20,'FOTON - (CLEUBERT) '!AF20,'FÁBRICA '!AF20,'EXTRA - (FERDINAND) '!AF20,'STRADA - (FERDINAND) '!AF20,'HR - (VALDENOR) '!AF20)</f>
        <v>0</v>
      </c>
      <c r="AF20" s="251">
        <f>SUM('EXTRA-03 '!AG20,'EXTRA-02 '!AG20,'FOTON - (CLEUBERT) '!AG20,'FÁBRICA '!AG20,'EXTRA - (FERDINAND) '!AG20,'STRADA - (FERDINAND) '!AG20,'HR - (VALDENOR) '!AG20)</f>
        <v>0</v>
      </c>
    </row>
    <row r="21" spans="1:32" x14ac:dyDescent="0.2">
      <c r="A21" s="253" t="str">
        <f>'HR - (VALDENOR) '!A21</f>
        <v xml:space="preserve">* BONIFICAÇÃO - MATEUS TURU </v>
      </c>
      <c r="B21" s="251">
        <f>SUM('EXTRA-03 '!C21,'EXTRA-02 '!C21,'FOTON - (CLEUBERT) '!C21,'FÁBRICA '!C21,'EXTRA - (FERDINAND) '!C21,'STRADA - (FERDINAND) '!C21,'HR - (VALDENOR) '!C21)</f>
        <v>0</v>
      </c>
      <c r="C21" s="251">
        <f>SUM('EXTRA-03 '!D21,'EXTRA-02 '!D21,'FOTON - (CLEUBERT) '!D21,'FÁBRICA '!D21,'EXTRA - (FERDINAND) '!D21,'STRADA - (FERDINAND) '!D21,'HR - (VALDENOR) '!D21)</f>
        <v>0</v>
      </c>
      <c r="D21" s="251">
        <f>SUM('EXTRA-03 '!E21,'EXTRA-02 '!E21,'FOTON - (CLEUBERT) '!E21,'FÁBRICA '!E21,'EXTRA - (FERDINAND) '!E21,'STRADA - (FERDINAND) '!E21,'HR - (VALDENOR) '!E21)</f>
        <v>0</v>
      </c>
      <c r="E21" s="251">
        <f>SUM('EXTRA-03 '!F21,'EXTRA-02 '!F21,'FOTON - (CLEUBERT) '!F21,'FÁBRICA '!F21,'EXTRA - (FERDINAND) '!F21,'STRADA - (FERDINAND) '!F21,'HR - (VALDENOR) '!F21)</f>
        <v>0</v>
      </c>
      <c r="F21" s="251">
        <f>SUM('EXTRA-03 '!G21,'EXTRA-02 '!G21,'FOTON - (CLEUBERT) '!G21,'FÁBRICA '!G21,'EXTRA - (FERDINAND) '!G21,'STRADA - (FERDINAND) '!G21,'HR - (VALDENOR) '!G21)</f>
        <v>0</v>
      </c>
      <c r="G21" s="251">
        <f>SUM('EXTRA-03 '!H21,'EXTRA-02 '!H21,'FOTON - (CLEUBERT) '!H21,'FÁBRICA '!H21,'EXTRA - (FERDINAND) '!H21,'STRADA - (FERDINAND) '!H21,'HR - (VALDENOR) '!H21)</f>
        <v>0</v>
      </c>
      <c r="H21" s="251">
        <f>SUM('EXTRA-03 '!I21,'EXTRA-02 '!I21,'FOTON - (CLEUBERT) '!I21,'FÁBRICA '!I21,'EXTRA - (FERDINAND) '!I21,'STRADA - (FERDINAND) '!I21,'HR - (VALDENOR) '!I21)</f>
        <v>0</v>
      </c>
      <c r="I21" s="251">
        <f>SUM('EXTRA-03 '!J21,'EXTRA-02 '!J21,'FOTON - (CLEUBERT) '!J21,'FÁBRICA '!J21,'EXTRA - (FERDINAND) '!J21,'STRADA - (FERDINAND) '!J21,'HR - (VALDENOR) '!J21)</f>
        <v>0</v>
      </c>
      <c r="J21" s="251">
        <f>SUM('EXTRA-03 '!K21,'EXTRA-02 '!K21,'FOTON - (CLEUBERT) '!K21,'FÁBRICA '!K21,'EXTRA - (FERDINAND) '!K21,'STRADA - (FERDINAND) '!K21,'HR - (VALDENOR) '!K21)</f>
        <v>0</v>
      </c>
      <c r="K21" s="251">
        <f>SUM('EXTRA-03 '!L21,'EXTRA-02 '!L21,'FOTON - (CLEUBERT) '!L21,'FÁBRICA '!L21,'EXTRA - (FERDINAND) '!L21,'STRADA - (FERDINAND) '!L21,'HR - (VALDENOR) '!L21)</f>
        <v>0</v>
      </c>
      <c r="L21" s="251">
        <f>SUM('EXTRA-03 '!M21,'EXTRA-02 '!M21,'FOTON - (CLEUBERT) '!M21,'FÁBRICA '!M21,'EXTRA - (FERDINAND) '!M21,'STRADA - (FERDINAND) '!M21,'HR - (VALDENOR) '!M21)</f>
        <v>0</v>
      </c>
      <c r="M21" s="251">
        <f>SUM('EXTRA-03 '!N21,'EXTRA-02 '!N21,'FOTON - (CLEUBERT) '!N21,'FÁBRICA '!N21,'EXTRA - (FERDINAND) '!N21,'STRADA - (FERDINAND) '!N21,'HR - (VALDENOR) '!N21)</f>
        <v>0</v>
      </c>
      <c r="N21" s="251">
        <f>SUM('EXTRA-03 '!O21,'EXTRA-02 '!O21,'FOTON - (CLEUBERT) '!O21,'FÁBRICA '!O21,'EXTRA - (FERDINAND) '!O21,'STRADA - (FERDINAND) '!O21,'HR - (VALDENOR) '!O21)</f>
        <v>0</v>
      </c>
      <c r="O21" s="251">
        <f>SUM('EXTRA-03 '!P21,'EXTRA-02 '!P21,'FOTON - (CLEUBERT) '!P21,'FÁBRICA '!P21,'EXTRA - (FERDINAND) '!P21,'STRADA - (FERDINAND) '!P21,'HR - (VALDENOR) '!P21)</f>
        <v>0</v>
      </c>
      <c r="P21" s="251">
        <f>SUM('EXTRA-03 '!Q21,'EXTRA-02 '!Q21,'FOTON - (CLEUBERT) '!Q21,'FÁBRICA '!Q21,'EXTRA - (FERDINAND) '!Q21,'STRADA - (FERDINAND) '!Q21,'HR - (VALDENOR) '!Q21)</f>
        <v>0</v>
      </c>
      <c r="Q21" s="251">
        <f>SUM('EXTRA-03 '!R21,'EXTRA-02 '!R21,'FOTON - (CLEUBERT) '!R21,'FÁBRICA '!R21,'EXTRA - (FERDINAND) '!R21,'STRADA - (FERDINAND) '!R21,'HR - (VALDENOR) '!R21)</f>
        <v>0</v>
      </c>
      <c r="R21" s="251">
        <f>SUM('EXTRA-03 '!S21,'EXTRA-02 '!S21,'FOTON - (CLEUBERT) '!S21,'FÁBRICA '!S21,'EXTRA - (FERDINAND) '!S21,'STRADA - (FERDINAND) '!S21,'HR - (VALDENOR) '!S21)</f>
        <v>0</v>
      </c>
      <c r="S21" s="251">
        <f>SUM('EXTRA-03 '!T21,'EXTRA-02 '!T21,'FOTON - (CLEUBERT) '!T21,'FÁBRICA '!T21,'EXTRA - (FERDINAND) '!T21,'STRADA - (FERDINAND) '!T21,'HR - (VALDENOR) '!T21)</f>
        <v>0</v>
      </c>
      <c r="T21" s="251">
        <f>SUM('EXTRA-03 '!U21,'EXTRA-02 '!U21,'FOTON - (CLEUBERT) '!U21,'FÁBRICA '!U21,'EXTRA - (FERDINAND) '!U21,'STRADA - (FERDINAND) '!U21,'HR - (VALDENOR) '!U21)</f>
        <v>0</v>
      </c>
      <c r="U21" s="251">
        <f>SUM('EXTRA-03 '!V21,'EXTRA-02 '!V21,'FOTON - (CLEUBERT) '!V21,'FÁBRICA '!V21,'EXTRA - (FERDINAND) '!V21,'STRADA - (FERDINAND) '!V21,'HR - (VALDENOR) '!V21)</f>
        <v>0</v>
      </c>
      <c r="V21" s="251">
        <f>SUM('EXTRA-03 '!W21,'EXTRA-02 '!W21,'FOTON - (CLEUBERT) '!W21,'FÁBRICA '!W21,'EXTRA - (FERDINAND) '!W21,'STRADA - (FERDINAND) '!W21,'HR - (VALDENOR) '!W21)</f>
        <v>0</v>
      </c>
      <c r="W21" s="251">
        <f>SUM('EXTRA-03 '!X21,'EXTRA-02 '!X21,'FOTON - (CLEUBERT) '!X21,'FÁBRICA '!X21,'EXTRA - (FERDINAND) '!X21,'STRADA - (FERDINAND) '!X21,'HR - (VALDENOR) '!X21)</f>
        <v>0</v>
      </c>
      <c r="X21" s="251">
        <f>SUM('EXTRA-03 '!Y21,'EXTRA-02 '!Y21,'FOTON - (CLEUBERT) '!Y21,'FÁBRICA '!Y21,'EXTRA - (FERDINAND) '!Y21,'STRADA - (FERDINAND) '!Y21,'HR - (VALDENOR) '!Y21)</f>
        <v>0</v>
      </c>
      <c r="Y21" s="251">
        <f>SUM('EXTRA-03 '!Z21,'EXTRA-02 '!Z21,'FOTON - (CLEUBERT) '!Z21,'FÁBRICA '!Z21,'EXTRA - (FERDINAND) '!Z21,'STRADA - (FERDINAND) '!Z21,'HR - (VALDENOR) '!Z21)</f>
        <v>0</v>
      </c>
      <c r="Z21" s="251">
        <f>SUM('EXTRA-03 '!AA21,'EXTRA-02 '!AA21,'FOTON - (CLEUBERT) '!AA21,'FÁBRICA '!AA21,'EXTRA - (FERDINAND) '!AA21,'STRADA - (FERDINAND) '!AA21,'HR - (VALDENOR) '!AA21)</f>
        <v>0</v>
      </c>
      <c r="AA21" s="251">
        <f>SUM('EXTRA-03 '!AB21,'EXTRA-02 '!AB21,'FOTON - (CLEUBERT) '!AB21,'FÁBRICA '!AB21,'EXTRA - (FERDINAND) '!AB21,'STRADA - (FERDINAND) '!AB21,'HR - (VALDENOR) '!AB21)</f>
        <v>0</v>
      </c>
      <c r="AB21" s="251">
        <f>SUM('EXTRA-03 '!AC21,'EXTRA-02 '!AC21,'FOTON - (CLEUBERT) '!AC21,'FÁBRICA '!AC21,'EXTRA - (FERDINAND) '!AC21,'STRADA - (FERDINAND) '!AC21,'HR - (VALDENOR) '!AC21)</f>
        <v>0</v>
      </c>
      <c r="AC21" s="251">
        <f>SUM('EXTRA-03 '!AD21,'EXTRA-02 '!AD21,'FOTON - (CLEUBERT) '!AD21,'FÁBRICA '!AD21,'EXTRA - (FERDINAND) '!AD21,'STRADA - (FERDINAND) '!AD21,'HR - (VALDENOR) '!AD21)</f>
        <v>0</v>
      </c>
      <c r="AD21" s="251">
        <f>SUM('EXTRA-03 '!AE21,'EXTRA-02 '!AE21,'FOTON - (CLEUBERT) '!AE21,'FÁBRICA '!AE21,'EXTRA - (FERDINAND) '!AE21,'STRADA - (FERDINAND) '!AE21,'HR - (VALDENOR) '!AE21)</f>
        <v>0</v>
      </c>
      <c r="AE21" s="251">
        <f>SUM('EXTRA-03 '!AF21,'EXTRA-02 '!AF21,'FOTON - (CLEUBERT) '!AF21,'FÁBRICA '!AF21,'EXTRA - (FERDINAND) '!AF21,'STRADA - (FERDINAND) '!AF21,'HR - (VALDENOR) '!AF21)</f>
        <v>0</v>
      </c>
      <c r="AF21" s="251">
        <f>SUM('EXTRA-03 '!AG21,'EXTRA-02 '!AG21,'FOTON - (CLEUBERT) '!AG21,'FÁBRICA '!AG21,'EXTRA - (FERDINAND) '!AG21,'STRADA - (FERDINAND) '!AG21,'HR - (VALDENOR) '!AG21)</f>
        <v>0</v>
      </c>
    </row>
    <row r="22" spans="1:32" x14ac:dyDescent="0.2">
      <c r="A22" s="253" t="str">
        <f>'HR - (VALDENOR) '!A22</f>
        <v xml:space="preserve">* BONIFICAÇÃO - MATEUS VINHAIS </v>
      </c>
      <c r="B22" s="251">
        <f>SUM('EXTRA-03 '!C22,'EXTRA-02 '!C22,'FOTON - (CLEUBERT) '!C22,'FÁBRICA '!C22,'EXTRA - (FERDINAND) '!C22,'STRADA - (FERDINAND) '!C22,'HR - (VALDENOR) '!C22)</f>
        <v>0</v>
      </c>
      <c r="C22" s="251">
        <f>SUM('EXTRA-03 '!D22,'EXTRA-02 '!D22,'FOTON - (CLEUBERT) '!D22,'FÁBRICA '!D22,'EXTRA - (FERDINAND) '!D22,'STRADA - (FERDINAND) '!D22,'HR - (VALDENOR) '!D22)</f>
        <v>0</v>
      </c>
      <c r="D22" s="251">
        <f>SUM('EXTRA-03 '!E22,'EXTRA-02 '!E22,'FOTON - (CLEUBERT) '!E22,'FÁBRICA '!E22,'EXTRA - (FERDINAND) '!E22,'STRADA - (FERDINAND) '!E22,'HR - (VALDENOR) '!E22)</f>
        <v>0</v>
      </c>
      <c r="E22" s="251">
        <f>SUM('EXTRA-03 '!F22,'EXTRA-02 '!F22,'FOTON - (CLEUBERT) '!F22,'FÁBRICA '!F22,'EXTRA - (FERDINAND) '!F22,'STRADA - (FERDINAND) '!F22,'HR - (VALDENOR) '!F22)</f>
        <v>0</v>
      </c>
      <c r="F22" s="251">
        <f>SUM('EXTRA-03 '!G22,'EXTRA-02 '!G22,'FOTON - (CLEUBERT) '!G22,'FÁBRICA '!G22,'EXTRA - (FERDINAND) '!G22,'STRADA - (FERDINAND) '!G22,'HR - (VALDENOR) '!G22)</f>
        <v>0</v>
      </c>
      <c r="G22" s="251">
        <f>SUM('EXTRA-03 '!H22,'EXTRA-02 '!H22,'FOTON - (CLEUBERT) '!H22,'FÁBRICA '!H22,'EXTRA - (FERDINAND) '!H22,'STRADA - (FERDINAND) '!H22,'HR - (VALDENOR) '!H22)</f>
        <v>0</v>
      </c>
      <c r="H22" s="251">
        <f>SUM('EXTRA-03 '!I22,'EXTRA-02 '!I22,'FOTON - (CLEUBERT) '!I22,'FÁBRICA '!I22,'EXTRA - (FERDINAND) '!I22,'STRADA - (FERDINAND) '!I22,'HR - (VALDENOR) '!I22)</f>
        <v>0</v>
      </c>
      <c r="I22" s="251">
        <f>SUM('EXTRA-03 '!J22,'EXTRA-02 '!J22,'FOTON - (CLEUBERT) '!J22,'FÁBRICA '!J22,'EXTRA - (FERDINAND) '!J22,'STRADA - (FERDINAND) '!J22,'HR - (VALDENOR) '!J22)</f>
        <v>0</v>
      </c>
      <c r="J22" s="251">
        <f>SUM('EXTRA-03 '!K22,'EXTRA-02 '!K22,'FOTON - (CLEUBERT) '!K22,'FÁBRICA '!K22,'EXTRA - (FERDINAND) '!K22,'STRADA - (FERDINAND) '!K22,'HR - (VALDENOR) '!K22)</f>
        <v>0</v>
      </c>
      <c r="K22" s="251">
        <f>SUM('EXTRA-03 '!L22,'EXTRA-02 '!L22,'FOTON - (CLEUBERT) '!L22,'FÁBRICA '!L22,'EXTRA - (FERDINAND) '!L22,'STRADA - (FERDINAND) '!L22,'HR - (VALDENOR) '!L22)</f>
        <v>0</v>
      </c>
      <c r="L22" s="251">
        <f>SUM('EXTRA-03 '!M22,'EXTRA-02 '!M22,'FOTON - (CLEUBERT) '!M22,'FÁBRICA '!M22,'EXTRA - (FERDINAND) '!M22,'STRADA - (FERDINAND) '!M22,'HR - (VALDENOR) '!M22)</f>
        <v>0</v>
      </c>
      <c r="M22" s="251">
        <f>SUM('EXTRA-03 '!N22,'EXTRA-02 '!N22,'FOTON - (CLEUBERT) '!N22,'FÁBRICA '!N22,'EXTRA - (FERDINAND) '!N22,'STRADA - (FERDINAND) '!N22,'HR - (VALDENOR) '!N22)</f>
        <v>0</v>
      </c>
      <c r="N22" s="251">
        <f>SUM('EXTRA-03 '!O22,'EXTRA-02 '!O22,'FOTON - (CLEUBERT) '!O22,'FÁBRICA '!O22,'EXTRA - (FERDINAND) '!O22,'STRADA - (FERDINAND) '!O22,'HR - (VALDENOR) '!O22)</f>
        <v>0</v>
      </c>
      <c r="O22" s="251">
        <f>SUM('EXTRA-03 '!P22,'EXTRA-02 '!P22,'FOTON - (CLEUBERT) '!P22,'FÁBRICA '!P22,'EXTRA - (FERDINAND) '!P22,'STRADA - (FERDINAND) '!P22,'HR - (VALDENOR) '!P22)</f>
        <v>0</v>
      </c>
      <c r="P22" s="251">
        <f>SUM('EXTRA-03 '!Q22,'EXTRA-02 '!Q22,'FOTON - (CLEUBERT) '!Q22,'FÁBRICA '!Q22,'EXTRA - (FERDINAND) '!Q22,'STRADA - (FERDINAND) '!Q22,'HR - (VALDENOR) '!Q22)</f>
        <v>0</v>
      </c>
      <c r="Q22" s="251">
        <f>SUM('EXTRA-03 '!R22,'EXTRA-02 '!R22,'FOTON - (CLEUBERT) '!R22,'FÁBRICA '!R22,'EXTRA - (FERDINAND) '!R22,'STRADA - (FERDINAND) '!R22,'HR - (VALDENOR) '!R22)</f>
        <v>0</v>
      </c>
      <c r="R22" s="251">
        <f>SUM('EXTRA-03 '!S22,'EXTRA-02 '!S22,'FOTON - (CLEUBERT) '!S22,'FÁBRICA '!S22,'EXTRA - (FERDINAND) '!S22,'STRADA - (FERDINAND) '!S22,'HR - (VALDENOR) '!S22)</f>
        <v>0</v>
      </c>
      <c r="S22" s="251">
        <f>SUM('EXTRA-03 '!T22,'EXTRA-02 '!T22,'FOTON - (CLEUBERT) '!T22,'FÁBRICA '!T22,'EXTRA - (FERDINAND) '!T22,'STRADA - (FERDINAND) '!T22,'HR - (VALDENOR) '!T22)</f>
        <v>0</v>
      </c>
      <c r="T22" s="251">
        <f>SUM('EXTRA-03 '!U22,'EXTRA-02 '!U22,'FOTON - (CLEUBERT) '!U22,'FÁBRICA '!U22,'EXTRA - (FERDINAND) '!U22,'STRADA - (FERDINAND) '!U22,'HR - (VALDENOR) '!U22)</f>
        <v>0</v>
      </c>
      <c r="U22" s="251">
        <f>SUM('EXTRA-03 '!V22,'EXTRA-02 '!V22,'FOTON - (CLEUBERT) '!V22,'FÁBRICA '!V22,'EXTRA - (FERDINAND) '!V22,'STRADA - (FERDINAND) '!V22,'HR - (VALDENOR) '!V22)</f>
        <v>0</v>
      </c>
      <c r="V22" s="251">
        <f>SUM('EXTRA-03 '!W22,'EXTRA-02 '!W22,'FOTON - (CLEUBERT) '!W22,'FÁBRICA '!W22,'EXTRA - (FERDINAND) '!W22,'STRADA - (FERDINAND) '!W22,'HR - (VALDENOR) '!W22)</f>
        <v>0</v>
      </c>
      <c r="W22" s="251">
        <f>SUM('EXTRA-03 '!X22,'EXTRA-02 '!X22,'FOTON - (CLEUBERT) '!X22,'FÁBRICA '!X22,'EXTRA - (FERDINAND) '!X22,'STRADA - (FERDINAND) '!X22,'HR - (VALDENOR) '!X22)</f>
        <v>0</v>
      </c>
      <c r="X22" s="251">
        <f>SUM('EXTRA-03 '!Y22,'EXTRA-02 '!Y22,'FOTON - (CLEUBERT) '!Y22,'FÁBRICA '!Y22,'EXTRA - (FERDINAND) '!Y22,'STRADA - (FERDINAND) '!Y22,'HR - (VALDENOR) '!Y22)</f>
        <v>0</v>
      </c>
      <c r="Y22" s="251">
        <f>SUM('EXTRA-03 '!Z22,'EXTRA-02 '!Z22,'FOTON - (CLEUBERT) '!Z22,'FÁBRICA '!Z22,'EXTRA - (FERDINAND) '!Z22,'STRADA - (FERDINAND) '!Z22,'HR - (VALDENOR) '!Z22)</f>
        <v>0</v>
      </c>
      <c r="Z22" s="251">
        <f>SUM('EXTRA-03 '!AA22,'EXTRA-02 '!AA22,'FOTON - (CLEUBERT) '!AA22,'FÁBRICA '!AA22,'EXTRA - (FERDINAND) '!AA22,'STRADA - (FERDINAND) '!AA22,'HR - (VALDENOR) '!AA22)</f>
        <v>0</v>
      </c>
      <c r="AA22" s="251">
        <f>SUM('EXTRA-03 '!AB22,'EXTRA-02 '!AB22,'FOTON - (CLEUBERT) '!AB22,'FÁBRICA '!AB22,'EXTRA - (FERDINAND) '!AB22,'STRADA - (FERDINAND) '!AB22,'HR - (VALDENOR) '!AB22)</f>
        <v>0</v>
      </c>
      <c r="AB22" s="251">
        <f>SUM('EXTRA-03 '!AC22,'EXTRA-02 '!AC22,'FOTON - (CLEUBERT) '!AC22,'FÁBRICA '!AC22,'EXTRA - (FERDINAND) '!AC22,'STRADA - (FERDINAND) '!AC22,'HR - (VALDENOR) '!AC22)</f>
        <v>0</v>
      </c>
      <c r="AC22" s="251">
        <f>SUM('EXTRA-03 '!AD22,'EXTRA-02 '!AD22,'FOTON - (CLEUBERT) '!AD22,'FÁBRICA '!AD22,'EXTRA - (FERDINAND) '!AD22,'STRADA - (FERDINAND) '!AD22,'HR - (VALDENOR) '!AD22)</f>
        <v>0</v>
      </c>
      <c r="AD22" s="251">
        <f>SUM('EXTRA-03 '!AE22,'EXTRA-02 '!AE22,'FOTON - (CLEUBERT) '!AE22,'FÁBRICA '!AE22,'EXTRA - (FERDINAND) '!AE22,'STRADA - (FERDINAND) '!AE22,'HR - (VALDENOR) '!AE22)</f>
        <v>0</v>
      </c>
      <c r="AE22" s="251">
        <f>SUM('EXTRA-03 '!AF22,'EXTRA-02 '!AF22,'FOTON - (CLEUBERT) '!AF22,'FÁBRICA '!AF22,'EXTRA - (FERDINAND) '!AF22,'STRADA - (FERDINAND) '!AF22,'HR - (VALDENOR) '!AF22)</f>
        <v>0</v>
      </c>
      <c r="AF22" s="251">
        <f>SUM('EXTRA-03 '!AG22,'EXTRA-02 '!AG22,'FOTON - (CLEUBERT) '!AG22,'FÁBRICA '!AG22,'EXTRA - (FERDINAND) '!AG22,'STRADA - (FERDINAND) '!AG22,'HR - (VALDENOR) '!AG22)</f>
        <v>0</v>
      </c>
    </row>
    <row r="23" spans="1:32" x14ac:dyDescent="0.2">
      <c r="A23" s="253" t="str">
        <f>'HR - (VALDENOR) '!A23</f>
        <v>1. CORTESIAS</v>
      </c>
      <c r="B23" s="251">
        <f>SUM('EXTRA-03 '!C23,'EXTRA-02 '!C23,'FOTON - (CLEUBERT) '!C23,'FÁBRICA '!C23,'EXTRA - (FERDINAND) '!C23,'STRADA - (FERDINAND) '!C23,'HR - (VALDENOR) '!C23)</f>
        <v>0</v>
      </c>
      <c r="C23" s="251">
        <f>SUM('EXTRA-03 '!D23,'EXTRA-02 '!D23,'FOTON - (CLEUBERT) '!D23,'FÁBRICA '!D23,'EXTRA - (FERDINAND) '!D23,'STRADA - (FERDINAND) '!D23,'HR - (VALDENOR) '!D23)</f>
        <v>0</v>
      </c>
      <c r="D23" s="251">
        <f>SUM('EXTRA-03 '!E23,'EXTRA-02 '!E23,'FOTON - (CLEUBERT) '!E23,'FÁBRICA '!E23,'EXTRA - (FERDINAND) '!E23,'STRADA - (FERDINAND) '!E23,'HR - (VALDENOR) '!E23)</f>
        <v>0</v>
      </c>
      <c r="E23" s="251">
        <f>SUM('EXTRA-03 '!F23,'EXTRA-02 '!F23,'FOTON - (CLEUBERT) '!F23,'FÁBRICA '!F23,'EXTRA - (FERDINAND) '!F23,'STRADA - (FERDINAND) '!F23,'HR - (VALDENOR) '!F23)</f>
        <v>0</v>
      </c>
      <c r="F23" s="251">
        <f>SUM('EXTRA-03 '!G23,'EXTRA-02 '!G23,'FOTON - (CLEUBERT) '!G23,'FÁBRICA '!G23,'EXTRA - (FERDINAND) '!G23,'STRADA - (FERDINAND) '!G23,'HR - (VALDENOR) '!G23)</f>
        <v>0</v>
      </c>
      <c r="G23" s="251">
        <f>SUM('EXTRA-03 '!H23,'EXTRA-02 '!H23,'FOTON - (CLEUBERT) '!H23,'FÁBRICA '!H23,'EXTRA - (FERDINAND) '!H23,'STRADA - (FERDINAND) '!H23,'HR - (VALDENOR) '!H23)</f>
        <v>0</v>
      </c>
      <c r="H23" s="251">
        <f>SUM('EXTRA-03 '!I23,'EXTRA-02 '!I23,'FOTON - (CLEUBERT) '!I23,'FÁBRICA '!I23,'EXTRA - (FERDINAND) '!I23,'STRADA - (FERDINAND) '!I23,'HR - (VALDENOR) '!I23)</f>
        <v>0</v>
      </c>
      <c r="I23" s="251">
        <f>SUM('EXTRA-03 '!J23,'EXTRA-02 '!J23,'FOTON - (CLEUBERT) '!J23,'FÁBRICA '!J23,'EXTRA - (FERDINAND) '!J23,'STRADA - (FERDINAND) '!J23,'HR - (VALDENOR) '!J23)</f>
        <v>0</v>
      </c>
      <c r="J23" s="251">
        <f>SUM('EXTRA-03 '!K23,'EXTRA-02 '!K23,'FOTON - (CLEUBERT) '!K23,'FÁBRICA '!K23,'EXTRA - (FERDINAND) '!K23,'STRADA - (FERDINAND) '!K23,'HR - (VALDENOR) '!K23)</f>
        <v>0</v>
      </c>
      <c r="K23" s="251">
        <f>SUM('EXTRA-03 '!L23,'EXTRA-02 '!L23,'FOTON - (CLEUBERT) '!L23,'FÁBRICA '!L23,'EXTRA - (FERDINAND) '!L23,'STRADA - (FERDINAND) '!L23,'HR - (VALDENOR) '!L23)</f>
        <v>0</v>
      </c>
      <c r="L23" s="251">
        <f>SUM('EXTRA-03 '!M23,'EXTRA-02 '!M23,'FOTON - (CLEUBERT) '!M23,'FÁBRICA '!M23,'EXTRA - (FERDINAND) '!M23,'STRADA - (FERDINAND) '!M23,'HR - (VALDENOR) '!M23)</f>
        <v>0</v>
      </c>
      <c r="M23" s="251">
        <f>SUM('EXTRA-03 '!N23,'EXTRA-02 '!N23,'FOTON - (CLEUBERT) '!N23,'FÁBRICA '!N23,'EXTRA - (FERDINAND) '!N23,'STRADA - (FERDINAND) '!N23,'HR - (VALDENOR) '!N23)</f>
        <v>0</v>
      </c>
      <c r="N23" s="251">
        <f>SUM('EXTRA-03 '!O23,'EXTRA-02 '!O23,'FOTON - (CLEUBERT) '!O23,'FÁBRICA '!O23,'EXTRA - (FERDINAND) '!O23,'STRADA - (FERDINAND) '!O23,'HR - (VALDENOR) '!O23)</f>
        <v>0</v>
      </c>
      <c r="O23" s="251">
        <f>SUM('EXTRA-03 '!P23,'EXTRA-02 '!P23,'FOTON - (CLEUBERT) '!P23,'FÁBRICA '!P23,'EXTRA - (FERDINAND) '!P23,'STRADA - (FERDINAND) '!P23,'HR - (VALDENOR) '!P23)</f>
        <v>0</v>
      </c>
      <c r="P23" s="251">
        <f>SUM('EXTRA-03 '!Q23,'EXTRA-02 '!Q23,'FOTON - (CLEUBERT) '!Q23,'FÁBRICA '!Q23,'EXTRA - (FERDINAND) '!Q23,'STRADA - (FERDINAND) '!Q23,'HR - (VALDENOR) '!Q23)</f>
        <v>0</v>
      </c>
      <c r="Q23" s="251">
        <f>SUM('EXTRA-03 '!R23,'EXTRA-02 '!R23,'FOTON - (CLEUBERT) '!R23,'FÁBRICA '!R23,'EXTRA - (FERDINAND) '!R23,'STRADA - (FERDINAND) '!R23,'HR - (VALDENOR) '!R23)</f>
        <v>0</v>
      </c>
      <c r="R23" s="251">
        <f>SUM('EXTRA-03 '!S23,'EXTRA-02 '!S23,'FOTON - (CLEUBERT) '!S23,'FÁBRICA '!S23,'EXTRA - (FERDINAND) '!S23,'STRADA - (FERDINAND) '!S23,'HR - (VALDENOR) '!S23)</f>
        <v>0</v>
      </c>
      <c r="S23" s="251">
        <f>SUM('EXTRA-03 '!T23,'EXTRA-02 '!T23,'FOTON - (CLEUBERT) '!T23,'FÁBRICA '!T23,'EXTRA - (FERDINAND) '!T23,'STRADA - (FERDINAND) '!T23,'HR - (VALDENOR) '!T23)</f>
        <v>0</v>
      </c>
      <c r="T23" s="251">
        <f>SUM('EXTRA-03 '!U23,'EXTRA-02 '!U23,'FOTON - (CLEUBERT) '!U23,'FÁBRICA '!U23,'EXTRA - (FERDINAND) '!U23,'STRADA - (FERDINAND) '!U23,'HR - (VALDENOR) '!U23)</f>
        <v>0</v>
      </c>
      <c r="U23" s="251">
        <f>SUM('EXTRA-03 '!V23,'EXTRA-02 '!V23,'FOTON - (CLEUBERT) '!V23,'FÁBRICA '!V23,'EXTRA - (FERDINAND) '!V23,'STRADA - (FERDINAND) '!V23,'HR - (VALDENOR) '!V23)</f>
        <v>0</v>
      </c>
      <c r="V23" s="251">
        <f>SUM('EXTRA-03 '!W23,'EXTRA-02 '!W23,'FOTON - (CLEUBERT) '!W23,'FÁBRICA '!W23,'EXTRA - (FERDINAND) '!W23,'STRADA - (FERDINAND) '!W23,'HR - (VALDENOR) '!W23)</f>
        <v>0</v>
      </c>
      <c r="W23" s="251">
        <f>SUM('EXTRA-03 '!X23,'EXTRA-02 '!X23,'FOTON - (CLEUBERT) '!X23,'FÁBRICA '!X23,'EXTRA - (FERDINAND) '!X23,'STRADA - (FERDINAND) '!X23,'HR - (VALDENOR) '!X23)</f>
        <v>0</v>
      </c>
      <c r="X23" s="251">
        <f>SUM('EXTRA-03 '!Y23,'EXTRA-02 '!Y23,'FOTON - (CLEUBERT) '!Y23,'FÁBRICA '!Y23,'EXTRA - (FERDINAND) '!Y23,'STRADA - (FERDINAND) '!Y23,'HR - (VALDENOR) '!Y23)</f>
        <v>0</v>
      </c>
      <c r="Y23" s="251">
        <f>SUM('EXTRA-03 '!Z23,'EXTRA-02 '!Z23,'FOTON - (CLEUBERT) '!Z23,'FÁBRICA '!Z23,'EXTRA - (FERDINAND) '!Z23,'STRADA - (FERDINAND) '!Z23,'HR - (VALDENOR) '!Z23)</f>
        <v>0</v>
      </c>
      <c r="Z23" s="251">
        <f>SUM('EXTRA-03 '!AA23,'EXTRA-02 '!AA23,'FOTON - (CLEUBERT) '!AA23,'FÁBRICA '!AA23,'EXTRA - (FERDINAND) '!AA23,'STRADA - (FERDINAND) '!AA23,'HR - (VALDENOR) '!AA23)</f>
        <v>0</v>
      </c>
      <c r="AA23" s="251">
        <f>SUM('EXTRA-03 '!AB23,'EXTRA-02 '!AB23,'FOTON - (CLEUBERT) '!AB23,'FÁBRICA '!AB23,'EXTRA - (FERDINAND) '!AB23,'STRADA - (FERDINAND) '!AB23,'HR - (VALDENOR) '!AB23)</f>
        <v>0</v>
      </c>
      <c r="AB23" s="251">
        <f>SUM('EXTRA-03 '!AC23,'EXTRA-02 '!AC23,'FOTON - (CLEUBERT) '!AC23,'FÁBRICA '!AC23,'EXTRA - (FERDINAND) '!AC23,'STRADA - (FERDINAND) '!AC23,'HR - (VALDENOR) '!AC23)</f>
        <v>0</v>
      </c>
      <c r="AC23" s="251">
        <f>SUM('EXTRA-03 '!AD23,'EXTRA-02 '!AD23,'FOTON - (CLEUBERT) '!AD23,'FÁBRICA '!AD23,'EXTRA - (FERDINAND) '!AD23,'STRADA - (FERDINAND) '!AD23,'HR - (VALDENOR) '!AD23)</f>
        <v>0</v>
      </c>
      <c r="AD23" s="251">
        <f>SUM('EXTRA-03 '!AE23,'EXTRA-02 '!AE23,'FOTON - (CLEUBERT) '!AE23,'FÁBRICA '!AE23,'EXTRA - (FERDINAND) '!AE23,'STRADA - (FERDINAND) '!AE23,'HR - (VALDENOR) '!AE23)</f>
        <v>0</v>
      </c>
      <c r="AE23" s="251">
        <f>SUM('EXTRA-03 '!AF23,'EXTRA-02 '!AF23,'FOTON - (CLEUBERT) '!AF23,'FÁBRICA '!AF23,'EXTRA - (FERDINAND) '!AF23,'STRADA - (FERDINAND) '!AF23,'HR - (VALDENOR) '!AF23)</f>
        <v>0</v>
      </c>
      <c r="AF23" s="251">
        <f>SUM('EXTRA-03 '!AG23,'EXTRA-02 '!AG23,'FOTON - (CLEUBERT) '!AG23,'FÁBRICA '!AG23,'EXTRA - (FERDINAND) '!AG23,'STRADA - (FERDINAND) '!AG23,'HR - (VALDENOR) '!AG23)</f>
        <v>0</v>
      </c>
    </row>
    <row r="24" spans="1:32" x14ac:dyDescent="0.2">
      <c r="A24" s="253" t="str">
        <f>'HR - (VALDENOR) '!A24</f>
        <v>2. REPOSIÇÃO DE AVARIAS</v>
      </c>
      <c r="B24" s="251">
        <f>SUM('EXTRA-03 '!C24,'EXTRA-02 '!C24,'FOTON - (CLEUBERT) '!C24,'FÁBRICA '!C24,'EXTRA - (FERDINAND) '!C24,'STRADA - (FERDINAND) '!C24,'HR - (VALDENOR) '!C24)</f>
        <v>0</v>
      </c>
      <c r="C24" s="251">
        <f>SUM('EXTRA-03 '!D24,'EXTRA-02 '!D24,'FOTON - (CLEUBERT) '!D24,'FÁBRICA '!D24,'EXTRA - (FERDINAND) '!D24,'STRADA - (FERDINAND) '!D24,'HR - (VALDENOR) '!D24)</f>
        <v>0</v>
      </c>
      <c r="D24" s="251">
        <f>SUM('EXTRA-03 '!E24,'EXTRA-02 '!E24,'FOTON - (CLEUBERT) '!E24,'FÁBRICA '!E24,'EXTRA - (FERDINAND) '!E24,'STRADA - (FERDINAND) '!E24,'HR - (VALDENOR) '!E24)</f>
        <v>0</v>
      </c>
      <c r="E24" s="251">
        <f>SUM('EXTRA-03 '!F24,'EXTRA-02 '!F24,'FOTON - (CLEUBERT) '!F24,'FÁBRICA '!F24,'EXTRA - (FERDINAND) '!F24,'STRADA - (FERDINAND) '!F24,'HR - (VALDENOR) '!F24)</f>
        <v>0</v>
      </c>
      <c r="F24" s="251">
        <f>SUM('EXTRA-03 '!G24,'EXTRA-02 '!G24,'FOTON - (CLEUBERT) '!G24,'FÁBRICA '!G24,'EXTRA - (FERDINAND) '!G24,'STRADA - (FERDINAND) '!G24,'HR - (VALDENOR) '!G24)</f>
        <v>0</v>
      </c>
      <c r="G24" s="251">
        <f>SUM('EXTRA-03 '!H24,'EXTRA-02 '!H24,'FOTON - (CLEUBERT) '!H24,'FÁBRICA '!H24,'EXTRA - (FERDINAND) '!H24,'STRADA - (FERDINAND) '!H24,'HR - (VALDENOR) '!H24)</f>
        <v>0</v>
      </c>
      <c r="H24" s="251">
        <f>SUM('EXTRA-03 '!I24,'EXTRA-02 '!I24,'FOTON - (CLEUBERT) '!I24,'FÁBRICA '!I24,'EXTRA - (FERDINAND) '!I24,'STRADA - (FERDINAND) '!I24,'HR - (VALDENOR) '!I24)</f>
        <v>0</v>
      </c>
      <c r="I24" s="251">
        <f>SUM('EXTRA-03 '!J24,'EXTRA-02 '!J24,'FOTON - (CLEUBERT) '!J24,'FÁBRICA '!J24,'EXTRA - (FERDINAND) '!J24,'STRADA - (FERDINAND) '!J24,'HR - (VALDENOR) '!J24)</f>
        <v>0</v>
      </c>
      <c r="J24" s="251">
        <f>SUM('EXTRA-03 '!K24,'EXTRA-02 '!K24,'FOTON - (CLEUBERT) '!K24,'FÁBRICA '!K24,'EXTRA - (FERDINAND) '!K24,'STRADA - (FERDINAND) '!K24,'HR - (VALDENOR) '!K24)</f>
        <v>0</v>
      </c>
      <c r="K24" s="251">
        <f>SUM('EXTRA-03 '!L24,'EXTRA-02 '!L24,'FOTON - (CLEUBERT) '!L24,'FÁBRICA '!L24,'EXTRA - (FERDINAND) '!L24,'STRADA - (FERDINAND) '!L24,'HR - (VALDENOR) '!L24)</f>
        <v>0</v>
      </c>
      <c r="L24" s="251">
        <f>SUM('EXTRA-03 '!M24,'EXTRA-02 '!M24,'FOTON - (CLEUBERT) '!M24,'FÁBRICA '!M24,'EXTRA - (FERDINAND) '!M24,'STRADA - (FERDINAND) '!M24,'HR - (VALDENOR) '!M24)</f>
        <v>0</v>
      </c>
      <c r="M24" s="251">
        <f>SUM('EXTRA-03 '!N24,'EXTRA-02 '!N24,'FOTON - (CLEUBERT) '!N24,'FÁBRICA '!N24,'EXTRA - (FERDINAND) '!N24,'STRADA - (FERDINAND) '!N24,'HR - (VALDENOR) '!N24)</f>
        <v>0</v>
      </c>
      <c r="N24" s="251">
        <f>SUM('EXTRA-03 '!O24,'EXTRA-02 '!O24,'FOTON - (CLEUBERT) '!O24,'FÁBRICA '!O24,'EXTRA - (FERDINAND) '!O24,'STRADA - (FERDINAND) '!O24,'HR - (VALDENOR) '!O24)</f>
        <v>0</v>
      </c>
      <c r="O24" s="251">
        <f>SUM('EXTRA-03 '!P24,'EXTRA-02 '!P24,'FOTON - (CLEUBERT) '!P24,'FÁBRICA '!P24,'EXTRA - (FERDINAND) '!P24,'STRADA - (FERDINAND) '!P24,'HR - (VALDENOR) '!P24)</f>
        <v>0</v>
      </c>
      <c r="P24" s="251">
        <f>SUM('EXTRA-03 '!Q24,'EXTRA-02 '!Q24,'FOTON - (CLEUBERT) '!Q24,'FÁBRICA '!Q24,'EXTRA - (FERDINAND) '!Q24,'STRADA - (FERDINAND) '!Q24,'HR - (VALDENOR) '!Q24)</f>
        <v>0</v>
      </c>
      <c r="Q24" s="251">
        <f>SUM('EXTRA-03 '!R24,'EXTRA-02 '!R24,'FOTON - (CLEUBERT) '!R24,'FÁBRICA '!R24,'EXTRA - (FERDINAND) '!R24,'STRADA - (FERDINAND) '!R24,'HR - (VALDENOR) '!R24)</f>
        <v>0</v>
      </c>
      <c r="R24" s="251">
        <f>SUM('EXTRA-03 '!S24,'EXTRA-02 '!S24,'FOTON - (CLEUBERT) '!S24,'FÁBRICA '!S24,'EXTRA - (FERDINAND) '!S24,'STRADA - (FERDINAND) '!S24,'HR - (VALDENOR) '!S24)</f>
        <v>0</v>
      </c>
      <c r="S24" s="251">
        <f>SUM('EXTRA-03 '!T24,'EXTRA-02 '!T24,'FOTON - (CLEUBERT) '!T24,'FÁBRICA '!T24,'EXTRA - (FERDINAND) '!T24,'STRADA - (FERDINAND) '!T24,'HR - (VALDENOR) '!T24)</f>
        <v>0</v>
      </c>
      <c r="T24" s="251">
        <f>SUM('EXTRA-03 '!U24,'EXTRA-02 '!U24,'FOTON - (CLEUBERT) '!U24,'FÁBRICA '!U24,'EXTRA - (FERDINAND) '!U24,'STRADA - (FERDINAND) '!U24,'HR - (VALDENOR) '!U24)</f>
        <v>0</v>
      </c>
      <c r="U24" s="251">
        <f>SUM('EXTRA-03 '!V24,'EXTRA-02 '!V24,'FOTON - (CLEUBERT) '!V24,'FÁBRICA '!V24,'EXTRA - (FERDINAND) '!V24,'STRADA - (FERDINAND) '!V24,'HR - (VALDENOR) '!V24)</f>
        <v>0</v>
      </c>
      <c r="V24" s="251">
        <f>SUM('EXTRA-03 '!W24,'EXTRA-02 '!W24,'FOTON - (CLEUBERT) '!W24,'FÁBRICA '!W24,'EXTRA - (FERDINAND) '!W24,'STRADA - (FERDINAND) '!W24,'HR - (VALDENOR) '!W24)</f>
        <v>0</v>
      </c>
      <c r="W24" s="251">
        <f>SUM('EXTRA-03 '!X24,'EXTRA-02 '!X24,'FOTON - (CLEUBERT) '!X24,'FÁBRICA '!X24,'EXTRA - (FERDINAND) '!X24,'STRADA - (FERDINAND) '!X24,'HR - (VALDENOR) '!X24)</f>
        <v>0</v>
      </c>
      <c r="X24" s="251">
        <f>SUM('EXTRA-03 '!Y24,'EXTRA-02 '!Y24,'FOTON - (CLEUBERT) '!Y24,'FÁBRICA '!Y24,'EXTRA - (FERDINAND) '!Y24,'STRADA - (FERDINAND) '!Y24,'HR - (VALDENOR) '!Y24)</f>
        <v>0</v>
      </c>
      <c r="Y24" s="251">
        <f>SUM('EXTRA-03 '!Z24,'EXTRA-02 '!Z24,'FOTON - (CLEUBERT) '!Z24,'FÁBRICA '!Z24,'EXTRA - (FERDINAND) '!Z24,'STRADA - (FERDINAND) '!Z24,'HR - (VALDENOR) '!Z24)</f>
        <v>0</v>
      </c>
      <c r="Z24" s="251">
        <f>SUM('EXTRA-03 '!AA24,'EXTRA-02 '!AA24,'FOTON - (CLEUBERT) '!AA24,'FÁBRICA '!AA24,'EXTRA - (FERDINAND) '!AA24,'STRADA - (FERDINAND) '!AA24,'HR - (VALDENOR) '!AA24)</f>
        <v>0</v>
      </c>
      <c r="AA24" s="251">
        <f>SUM('EXTRA-03 '!AB24,'EXTRA-02 '!AB24,'FOTON - (CLEUBERT) '!AB24,'FÁBRICA '!AB24,'EXTRA - (FERDINAND) '!AB24,'STRADA - (FERDINAND) '!AB24,'HR - (VALDENOR) '!AB24)</f>
        <v>0</v>
      </c>
      <c r="AB24" s="251">
        <f>SUM('EXTRA-03 '!AC24,'EXTRA-02 '!AC24,'FOTON - (CLEUBERT) '!AC24,'FÁBRICA '!AC24,'EXTRA - (FERDINAND) '!AC24,'STRADA - (FERDINAND) '!AC24,'HR - (VALDENOR) '!AC24)</f>
        <v>0</v>
      </c>
      <c r="AC24" s="251">
        <f>SUM('EXTRA-03 '!AD24,'EXTRA-02 '!AD24,'FOTON - (CLEUBERT) '!AD24,'FÁBRICA '!AD24,'EXTRA - (FERDINAND) '!AD24,'STRADA - (FERDINAND) '!AD24,'HR - (VALDENOR) '!AD24)</f>
        <v>0</v>
      </c>
      <c r="AD24" s="251">
        <f>SUM('EXTRA-03 '!AE24,'EXTRA-02 '!AE24,'FOTON - (CLEUBERT) '!AE24,'FÁBRICA '!AE24,'EXTRA - (FERDINAND) '!AE24,'STRADA - (FERDINAND) '!AE24,'HR - (VALDENOR) '!AE24)</f>
        <v>0</v>
      </c>
      <c r="AE24" s="251">
        <f>SUM('EXTRA-03 '!AF24,'EXTRA-02 '!AF24,'FOTON - (CLEUBERT) '!AF24,'FÁBRICA '!AF24,'EXTRA - (FERDINAND) '!AF24,'STRADA - (FERDINAND) '!AF24,'HR - (VALDENOR) '!AF24)</f>
        <v>0</v>
      </c>
      <c r="AF24" s="251">
        <f>SUM('EXTRA-03 '!AG24,'EXTRA-02 '!AG24,'FOTON - (CLEUBERT) '!AG24,'FÁBRICA '!AG24,'EXTRA - (FERDINAND) '!AG24,'STRADA - (FERDINAND) '!AG24,'HR - (VALDENOR) '!AG24)</f>
        <v>0</v>
      </c>
    </row>
    <row r="25" spans="1:32" x14ac:dyDescent="0.2">
      <c r="A25" s="658" t="str">
        <f>'HR - (VALDENOR) '!A25</f>
        <v>ATHENAS   -  (ALTO DO CALHAU)</v>
      </c>
      <c r="B25" s="251">
        <f>SUM('EXTRA-03 '!C25,'EXTRA-02 '!C25,'FOTON - (CLEUBERT) '!C25,'FÁBRICA '!C25,'EXTRA - (FERDINAND) '!C25,'STRADA - (FERDINAND) '!C25,'HR - (VALDENOR) '!C25)</f>
        <v>30</v>
      </c>
      <c r="C25" s="251">
        <f>SUM('EXTRA-03 '!D25,'EXTRA-02 '!D25,'FOTON - (CLEUBERT) '!D25,'FÁBRICA '!D25,'EXTRA - (FERDINAND) '!D25,'STRADA - (FERDINAND) '!D25,'HR - (VALDENOR) '!D25)</f>
        <v>0</v>
      </c>
      <c r="D25" s="251">
        <f>SUM('EXTRA-03 '!E25,'EXTRA-02 '!E25,'FOTON - (CLEUBERT) '!E25,'FÁBRICA '!E25,'EXTRA - (FERDINAND) '!E25,'STRADA - (FERDINAND) '!E25,'HR - (VALDENOR) '!E25)</f>
        <v>0</v>
      </c>
      <c r="E25" s="251">
        <f>SUM('EXTRA-03 '!F25,'EXTRA-02 '!F25,'FOTON - (CLEUBERT) '!F25,'FÁBRICA '!F25,'EXTRA - (FERDINAND) '!F25,'STRADA - (FERDINAND) '!F25,'HR - (VALDENOR) '!F25)</f>
        <v>0</v>
      </c>
      <c r="F25" s="251">
        <f>SUM('EXTRA-03 '!G25,'EXTRA-02 '!G25,'FOTON - (CLEUBERT) '!G25,'FÁBRICA '!G25,'EXTRA - (FERDINAND) '!G25,'STRADA - (FERDINAND) '!G25,'HR - (VALDENOR) '!G25)</f>
        <v>0</v>
      </c>
      <c r="G25" s="251">
        <f>SUM('EXTRA-03 '!H25,'EXTRA-02 '!H25,'FOTON - (CLEUBERT) '!H25,'FÁBRICA '!H25,'EXTRA - (FERDINAND) '!H25,'STRADA - (FERDINAND) '!H25,'HR - (VALDENOR) '!H25)</f>
        <v>0</v>
      </c>
      <c r="H25" s="251">
        <f>SUM('EXTRA-03 '!I25,'EXTRA-02 '!I25,'FOTON - (CLEUBERT) '!I25,'FÁBRICA '!I25,'EXTRA - (FERDINAND) '!I25,'STRADA - (FERDINAND) '!I25,'HR - (VALDENOR) '!I25)</f>
        <v>0</v>
      </c>
      <c r="I25" s="251">
        <f>SUM('EXTRA-03 '!J25,'EXTRA-02 '!J25,'FOTON - (CLEUBERT) '!J25,'FÁBRICA '!J25,'EXTRA - (FERDINAND) '!J25,'STRADA - (FERDINAND) '!J25,'HR - (VALDENOR) '!J25)</f>
        <v>0</v>
      </c>
      <c r="J25" s="251">
        <f>SUM('EXTRA-03 '!K25,'EXTRA-02 '!K25,'FOTON - (CLEUBERT) '!K25,'FÁBRICA '!K25,'EXTRA - (FERDINAND) '!K25,'STRADA - (FERDINAND) '!K25,'HR - (VALDENOR) '!K25)</f>
        <v>0</v>
      </c>
      <c r="K25" s="251">
        <f>SUM('EXTRA-03 '!L25,'EXTRA-02 '!L25,'FOTON - (CLEUBERT) '!L25,'FÁBRICA '!L25,'EXTRA - (FERDINAND) '!L25,'STRADA - (FERDINAND) '!L25,'HR - (VALDENOR) '!L25)</f>
        <v>0</v>
      </c>
      <c r="L25" s="251">
        <f>SUM('EXTRA-03 '!M25,'EXTRA-02 '!M25,'FOTON - (CLEUBERT) '!M25,'FÁBRICA '!M25,'EXTRA - (FERDINAND) '!M25,'STRADA - (FERDINAND) '!M25,'HR - (VALDENOR) '!M25)</f>
        <v>0</v>
      </c>
      <c r="M25" s="251">
        <f>SUM('EXTRA-03 '!N25,'EXTRA-02 '!N25,'FOTON - (CLEUBERT) '!N25,'FÁBRICA '!N25,'EXTRA - (FERDINAND) '!N25,'STRADA - (FERDINAND) '!N25,'HR - (VALDENOR) '!N25)</f>
        <v>0</v>
      </c>
      <c r="N25" s="251">
        <f>SUM('EXTRA-03 '!O25,'EXTRA-02 '!O25,'FOTON - (CLEUBERT) '!O25,'FÁBRICA '!O25,'EXTRA - (FERDINAND) '!O25,'STRADA - (FERDINAND) '!O25,'HR - (VALDENOR) '!O25)</f>
        <v>0</v>
      </c>
      <c r="O25" s="251">
        <f>SUM('EXTRA-03 '!P25,'EXTRA-02 '!P25,'FOTON - (CLEUBERT) '!P25,'FÁBRICA '!P25,'EXTRA - (FERDINAND) '!P25,'STRADA - (FERDINAND) '!P25,'HR - (VALDENOR) '!P25)</f>
        <v>0</v>
      </c>
      <c r="P25" s="251">
        <f>SUM('EXTRA-03 '!Q25,'EXTRA-02 '!Q25,'FOTON - (CLEUBERT) '!Q25,'FÁBRICA '!Q25,'EXTRA - (FERDINAND) '!Q25,'STRADA - (FERDINAND) '!Q25,'HR - (VALDENOR) '!Q25)</f>
        <v>0</v>
      </c>
      <c r="Q25" s="251">
        <f>SUM('EXTRA-03 '!R25,'EXTRA-02 '!R25,'FOTON - (CLEUBERT) '!R25,'FÁBRICA '!R25,'EXTRA - (FERDINAND) '!R25,'STRADA - (FERDINAND) '!R25,'HR - (VALDENOR) '!R25)</f>
        <v>0</v>
      </c>
      <c r="R25" s="251">
        <f>SUM('EXTRA-03 '!S25,'EXTRA-02 '!S25,'FOTON - (CLEUBERT) '!S25,'FÁBRICA '!S25,'EXTRA - (FERDINAND) '!S25,'STRADA - (FERDINAND) '!S25,'HR - (VALDENOR) '!S25)</f>
        <v>0</v>
      </c>
      <c r="S25" s="251">
        <f>SUM('EXTRA-03 '!T25,'EXTRA-02 '!T25,'FOTON - (CLEUBERT) '!T25,'FÁBRICA '!T25,'EXTRA - (FERDINAND) '!T25,'STRADA - (FERDINAND) '!T25,'HR - (VALDENOR) '!T25)</f>
        <v>0</v>
      </c>
      <c r="T25" s="251">
        <f>SUM('EXTRA-03 '!U25,'EXTRA-02 '!U25,'FOTON - (CLEUBERT) '!U25,'FÁBRICA '!U25,'EXTRA - (FERDINAND) '!U25,'STRADA - (FERDINAND) '!U25,'HR - (VALDENOR) '!U25)</f>
        <v>0</v>
      </c>
      <c r="U25" s="251">
        <f>SUM('EXTRA-03 '!V25,'EXTRA-02 '!V25,'FOTON - (CLEUBERT) '!V25,'FÁBRICA '!V25,'EXTRA - (FERDINAND) '!V25,'STRADA - (FERDINAND) '!V25,'HR - (VALDENOR) '!V25)</f>
        <v>0</v>
      </c>
      <c r="V25" s="251">
        <f>SUM('EXTRA-03 '!W25,'EXTRA-02 '!W25,'FOTON - (CLEUBERT) '!W25,'FÁBRICA '!W25,'EXTRA - (FERDINAND) '!W25,'STRADA - (FERDINAND) '!W25,'HR - (VALDENOR) '!W25)</f>
        <v>0</v>
      </c>
      <c r="W25" s="251">
        <f>SUM('EXTRA-03 '!X25,'EXTRA-02 '!X25,'FOTON - (CLEUBERT) '!X25,'FÁBRICA '!X25,'EXTRA - (FERDINAND) '!X25,'STRADA - (FERDINAND) '!X25,'HR - (VALDENOR) '!X25)</f>
        <v>0</v>
      </c>
      <c r="X25" s="251">
        <f>SUM('EXTRA-03 '!Y25,'EXTRA-02 '!Y25,'FOTON - (CLEUBERT) '!Y25,'FÁBRICA '!Y25,'EXTRA - (FERDINAND) '!Y25,'STRADA - (FERDINAND) '!Y25,'HR - (VALDENOR) '!Y25)</f>
        <v>0</v>
      </c>
      <c r="Y25" s="251">
        <f>SUM('EXTRA-03 '!Z25,'EXTRA-02 '!Z25,'FOTON - (CLEUBERT) '!Z25,'FÁBRICA '!Z25,'EXTRA - (FERDINAND) '!Z25,'STRADA - (FERDINAND) '!Z25,'HR - (VALDENOR) '!Z25)</f>
        <v>0</v>
      </c>
      <c r="Z25" s="251">
        <f>SUM('EXTRA-03 '!AA25,'EXTRA-02 '!AA25,'FOTON - (CLEUBERT) '!AA25,'FÁBRICA '!AA25,'EXTRA - (FERDINAND) '!AA25,'STRADA - (FERDINAND) '!AA25,'HR - (VALDENOR) '!AA25)</f>
        <v>0</v>
      </c>
      <c r="AA25" s="251">
        <f>SUM('EXTRA-03 '!AB25,'EXTRA-02 '!AB25,'FOTON - (CLEUBERT) '!AB25,'FÁBRICA '!AB25,'EXTRA - (FERDINAND) '!AB25,'STRADA - (FERDINAND) '!AB25,'HR - (VALDENOR) '!AB25)</f>
        <v>0</v>
      </c>
      <c r="AB25" s="251">
        <f>SUM('EXTRA-03 '!AC25,'EXTRA-02 '!AC25,'FOTON - (CLEUBERT) '!AC25,'FÁBRICA '!AC25,'EXTRA - (FERDINAND) '!AC25,'STRADA - (FERDINAND) '!AC25,'HR - (VALDENOR) '!AC25)</f>
        <v>0</v>
      </c>
      <c r="AC25" s="251">
        <f>SUM('EXTRA-03 '!AD25,'EXTRA-02 '!AD25,'FOTON - (CLEUBERT) '!AD25,'FÁBRICA '!AD25,'EXTRA - (FERDINAND) '!AD25,'STRADA - (FERDINAND) '!AD25,'HR - (VALDENOR) '!AD25)</f>
        <v>0</v>
      </c>
      <c r="AD25" s="251">
        <f>SUM('EXTRA-03 '!AE25,'EXTRA-02 '!AE25,'FOTON - (CLEUBERT) '!AE25,'FÁBRICA '!AE25,'EXTRA - (FERDINAND) '!AE25,'STRADA - (FERDINAND) '!AE25,'HR - (VALDENOR) '!AE25)</f>
        <v>0</v>
      </c>
      <c r="AE25" s="251">
        <f>SUM('EXTRA-03 '!AF25,'EXTRA-02 '!AF25,'FOTON - (CLEUBERT) '!AF25,'FÁBRICA '!AF25,'EXTRA - (FERDINAND) '!AF25,'STRADA - (FERDINAND) '!AF25,'HR - (VALDENOR) '!AF25)</f>
        <v>0</v>
      </c>
      <c r="AF25" s="251">
        <f>SUM('EXTRA-03 '!AG25,'EXTRA-02 '!AG25,'FOTON - (CLEUBERT) '!AG25,'FÁBRICA '!AG25,'EXTRA - (FERDINAND) '!AG25,'STRADA - (FERDINAND) '!AG25,'HR - (VALDENOR) '!AG25)</f>
        <v>0</v>
      </c>
    </row>
    <row r="26" spans="1:32" x14ac:dyDescent="0.2">
      <c r="A26" s="658" t="str">
        <f>'HR - (VALDENOR) '!A26</f>
        <v>CAMINO  - (S.BERNARDO) - (ICMS)</v>
      </c>
      <c r="B26" s="251">
        <f>SUM('EXTRA-03 '!C26,'EXTRA-02 '!C26,'FOTON - (CLEUBERT) '!C26,'FÁBRICA '!C26,'EXTRA - (FERDINAND) '!C26,'STRADA - (FERDINAND) '!C26,'HR - (VALDENOR) '!C26)</f>
        <v>100</v>
      </c>
      <c r="C26" s="251">
        <f>SUM('EXTRA-03 '!D26,'EXTRA-02 '!D26,'FOTON - (CLEUBERT) '!D26,'FÁBRICA '!D26,'EXTRA - (FERDINAND) '!D26,'STRADA - (FERDINAND) '!D26,'HR - (VALDENOR) '!D26)</f>
        <v>0</v>
      </c>
      <c r="D26" s="251">
        <f>SUM('EXTRA-03 '!E26,'EXTRA-02 '!E26,'FOTON - (CLEUBERT) '!E26,'FÁBRICA '!E26,'EXTRA - (FERDINAND) '!E26,'STRADA - (FERDINAND) '!E26,'HR - (VALDENOR) '!E26)</f>
        <v>0</v>
      </c>
      <c r="E26" s="251">
        <f>SUM('EXTRA-03 '!F26,'EXTRA-02 '!F26,'FOTON - (CLEUBERT) '!F26,'FÁBRICA '!F26,'EXTRA - (FERDINAND) '!F26,'STRADA - (FERDINAND) '!F26,'HR - (VALDENOR) '!F26)</f>
        <v>0</v>
      </c>
      <c r="F26" s="251">
        <f>SUM('EXTRA-03 '!G26,'EXTRA-02 '!G26,'FOTON - (CLEUBERT) '!G26,'FÁBRICA '!G26,'EXTRA - (FERDINAND) '!G26,'STRADA - (FERDINAND) '!G26,'HR - (VALDENOR) '!G26)</f>
        <v>0</v>
      </c>
      <c r="G26" s="251">
        <f>SUM('EXTRA-03 '!H26,'EXTRA-02 '!H26,'FOTON - (CLEUBERT) '!H26,'FÁBRICA '!H26,'EXTRA - (FERDINAND) '!H26,'STRADA - (FERDINAND) '!H26,'HR - (VALDENOR) '!H26)</f>
        <v>0</v>
      </c>
      <c r="H26" s="251">
        <f>SUM('EXTRA-03 '!I26,'EXTRA-02 '!I26,'FOTON - (CLEUBERT) '!I26,'FÁBRICA '!I26,'EXTRA - (FERDINAND) '!I26,'STRADA - (FERDINAND) '!I26,'HR - (VALDENOR) '!I26)</f>
        <v>0</v>
      </c>
      <c r="I26" s="251">
        <f>SUM('EXTRA-03 '!J26,'EXTRA-02 '!J26,'FOTON - (CLEUBERT) '!J26,'FÁBRICA '!J26,'EXTRA - (FERDINAND) '!J26,'STRADA - (FERDINAND) '!J26,'HR - (VALDENOR) '!J26)</f>
        <v>0</v>
      </c>
      <c r="J26" s="251">
        <f>SUM('EXTRA-03 '!K26,'EXTRA-02 '!K26,'FOTON - (CLEUBERT) '!K26,'FÁBRICA '!K26,'EXTRA - (FERDINAND) '!K26,'STRADA - (FERDINAND) '!K26,'HR - (VALDENOR) '!K26)</f>
        <v>0</v>
      </c>
      <c r="K26" s="251">
        <f>SUM('EXTRA-03 '!L26,'EXTRA-02 '!L26,'FOTON - (CLEUBERT) '!L26,'FÁBRICA '!L26,'EXTRA - (FERDINAND) '!L26,'STRADA - (FERDINAND) '!L26,'HR - (VALDENOR) '!L26)</f>
        <v>0</v>
      </c>
      <c r="L26" s="251">
        <f>SUM('EXTRA-03 '!M26,'EXTRA-02 '!M26,'FOTON - (CLEUBERT) '!M26,'FÁBRICA '!M26,'EXTRA - (FERDINAND) '!M26,'STRADA - (FERDINAND) '!M26,'HR - (VALDENOR) '!M26)</f>
        <v>0</v>
      </c>
      <c r="M26" s="251">
        <f>SUM('EXTRA-03 '!N26,'EXTRA-02 '!N26,'FOTON - (CLEUBERT) '!N26,'FÁBRICA '!N26,'EXTRA - (FERDINAND) '!N26,'STRADA - (FERDINAND) '!N26,'HR - (VALDENOR) '!N26)</f>
        <v>0</v>
      </c>
      <c r="N26" s="251">
        <f>SUM('EXTRA-03 '!O26,'EXTRA-02 '!O26,'FOTON - (CLEUBERT) '!O26,'FÁBRICA '!O26,'EXTRA - (FERDINAND) '!O26,'STRADA - (FERDINAND) '!O26,'HR - (VALDENOR) '!O26)</f>
        <v>0</v>
      </c>
      <c r="O26" s="251">
        <f>SUM('EXTRA-03 '!P26,'EXTRA-02 '!P26,'FOTON - (CLEUBERT) '!P26,'FÁBRICA '!P26,'EXTRA - (FERDINAND) '!P26,'STRADA - (FERDINAND) '!P26,'HR - (VALDENOR) '!P26)</f>
        <v>0</v>
      </c>
      <c r="P26" s="251">
        <f>SUM('EXTRA-03 '!Q26,'EXTRA-02 '!Q26,'FOTON - (CLEUBERT) '!Q26,'FÁBRICA '!Q26,'EXTRA - (FERDINAND) '!Q26,'STRADA - (FERDINAND) '!Q26,'HR - (VALDENOR) '!Q26)</f>
        <v>0</v>
      </c>
      <c r="Q26" s="251">
        <f>SUM('EXTRA-03 '!R26,'EXTRA-02 '!R26,'FOTON - (CLEUBERT) '!R26,'FÁBRICA '!R26,'EXTRA - (FERDINAND) '!R26,'STRADA - (FERDINAND) '!R26,'HR - (VALDENOR) '!R26)</f>
        <v>0</v>
      </c>
      <c r="R26" s="251">
        <f>SUM('EXTRA-03 '!S26,'EXTRA-02 '!S26,'FOTON - (CLEUBERT) '!S26,'FÁBRICA '!S26,'EXTRA - (FERDINAND) '!S26,'STRADA - (FERDINAND) '!S26,'HR - (VALDENOR) '!S26)</f>
        <v>0</v>
      </c>
      <c r="S26" s="251">
        <f>SUM('EXTRA-03 '!T26,'EXTRA-02 '!T26,'FOTON - (CLEUBERT) '!T26,'FÁBRICA '!T26,'EXTRA - (FERDINAND) '!T26,'STRADA - (FERDINAND) '!T26,'HR - (VALDENOR) '!T26)</f>
        <v>0</v>
      </c>
      <c r="T26" s="251">
        <f>SUM('EXTRA-03 '!U26,'EXTRA-02 '!U26,'FOTON - (CLEUBERT) '!U26,'FÁBRICA '!U26,'EXTRA - (FERDINAND) '!U26,'STRADA - (FERDINAND) '!U26,'HR - (VALDENOR) '!U26)</f>
        <v>0</v>
      </c>
      <c r="U26" s="251">
        <f>SUM('EXTRA-03 '!V26,'EXTRA-02 '!V26,'FOTON - (CLEUBERT) '!V26,'FÁBRICA '!V26,'EXTRA - (FERDINAND) '!V26,'STRADA - (FERDINAND) '!V26,'HR - (VALDENOR) '!V26)</f>
        <v>0</v>
      </c>
      <c r="V26" s="251">
        <f>SUM('EXTRA-03 '!W26,'EXTRA-02 '!W26,'FOTON - (CLEUBERT) '!W26,'FÁBRICA '!W26,'EXTRA - (FERDINAND) '!W26,'STRADA - (FERDINAND) '!W26,'HR - (VALDENOR) '!W26)</f>
        <v>0</v>
      </c>
      <c r="W26" s="251">
        <f>SUM('EXTRA-03 '!X26,'EXTRA-02 '!X26,'FOTON - (CLEUBERT) '!X26,'FÁBRICA '!X26,'EXTRA - (FERDINAND) '!X26,'STRADA - (FERDINAND) '!X26,'HR - (VALDENOR) '!X26)</f>
        <v>0</v>
      </c>
      <c r="X26" s="251">
        <f>SUM('EXTRA-03 '!Y26,'EXTRA-02 '!Y26,'FOTON - (CLEUBERT) '!Y26,'FÁBRICA '!Y26,'EXTRA - (FERDINAND) '!Y26,'STRADA - (FERDINAND) '!Y26,'HR - (VALDENOR) '!Y26)</f>
        <v>0</v>
      </c>
      <c r="Y26" s="251">
        <f>SUM('EXTRA-03 '!Z26,'EXTRA-02 '!Z26,'FOTON - (CLEUBERT) '!Z26,'FÁBRICA '!Z26,'EXTRA - (FERDINAND) '!Z26,'STRADA - (FERDINAND) '!Z26,'HR - (VALDENOR) '!Z26)</f>
        <v>0</v>
      </c>
      <c r="Z26" s="251">
        <f>SUM('EXTRA-03 '!AA26,'EXTRA-02 '!AA26,'FOTON - (CLEUBERT) '!AA26,'FÁBRICA '!AA26,'EXTRA - (FERDINAND) '!AA26,'STRADA - (FERDINAND) '!AA26,'HR - (VALDENOR) '!AA26)</f>
        <v>0</v>
      </c>
      <c r="AA26" s="251">
        <f>SUM('EXTRA-03 '!AB26,'EXTRA-02 '!AB26,'FOTON - (CLEUBERT) '!AB26,'FÁBRICA '!AB26,'EXTRA - (FERDINAND) '!AB26,'STRADA - (FERDINAND) '!AB26,'HR - (VALDENOR) '!AB26)</f>
        <v>0</v>
      </c>
      <c r="AB26" s="251">
        <f>SUM('EXTRA-03 '!AC26,'EXTRA-02 '!AC26,'FOTON - (CLEUBERT) '!AC26,'FÁBRICA '!AC26,'EXTRA - (FERDINAND) '!AC26,'STRADA - (FERDINAND) '!AC26,'HR - (VALDENOR) '!AC26)</f>
        <v>0</v>
      </c>
      <c r="AC26" s="251">
        <f>SUM('EXTRA-03 '!AD26,'EXTRA-02 '!AD26,'FOTON - (CLEUBERT) '!AD26,'FÁBRICA '!AD26,'EXTRA - (FERDINAND) '!AD26,'STRADA - (FERDINAND) '!AD26,'HR - (VALDENOR) '!AD26)</f>
        <v>0</v>
      </c>
      <c r="AD26" s="251">
        <f>SUM('EXTRA-03 '!AE26,'EXTRA-02 '!AE26,'FOTON - (CLEUBERT) '!AE26,'FÁBRICA '!AE26,'EXTRA - (FERDINAND) '!AE26,'STRADA - (FERDINAND) '!AE26,'HR - (VALDENOR) '!AE26)</f>
        <v>0</v>
      </c>
      <c r="AE26" s="251">
        <f>SUM('EXTRA-03 '!AF26,'EXTRA-02 '!AF26,'FOTON - (CLEUBERT) '!AF26,'FÁBRICA '!AF26,'EXTRA - (FERDINAND) '!AF26,'STRADA - (FERDINAND) '!AF26,'HR - (VALDENOR) '!AF26)</f>
        <v>0</v>
      </c>
      <c r="AF26" s="251">
        <f>SUM('EXTRA-03 '!AG26,'EXTRA-02 '!AG26,'FOTON - (CLEUBERT) '!AG26,'FÁBRICA '!AG26,'EXTRA - (FERDINAND) '!AG26,'STRADA - (FERDINAND) '!AG26,'HR - (VALDENOR) '!AG26)</f>
        <v>0</v>
      </c>
    </row>
    <row r="27" spans="1:32" x14ac:dyDescent="0.2">
      <c r="A27" s="658" t="str">
        <f>'HR - (VALDENOR) '!A27</f>
        <v>SUPERMERCADOS   -  (ICMS)</v>
      </c>
      <c r="B27" s="251">
        <f>SUM('EXTRA-03 '!C27,'EXTRA-02 '!C27,'FOTON - (CLEUBERT) '!C27,'FÁBRICA '!C27,'EXTRA - (FERDINAND) '!C27,'STRADA - (FERDINAND) '!C27,'HR - (VALDENOR) '!C27)</f>
        <v>0</v>
      </c>
      <c r="C27" s="251">
        <f>SUM('EXTRA-03 '!D27,'EXTRA-02 '!D27,'FOTON - (CLEUBERT) '!D27,'FÁBRICA '!D27,'EXTRA - (FERDINAND) '!D27,'STRADA - (FERDINAND) '!D27,'HR - (VALDENOR) '!D27)</f>
        <v>100</v>
      </c>
      <c r="D27" s="251">
        <f>SUM('EXTRA-03 '!E27,'EXTRA-02 '!E27,'FOTON - (CLEUBERT) '!E27,'FÁBRICA '!E27,'EXTRA - (FERDINAND) '!E27,'STRADA - (FERDINAND) '!E27,'HR - (VALDENOR) '!E27)</f>
        <v>0</v>
      </c>
      <c r="E27" s="251">
        <f>SUM('EXTRA-03 '!F27,'EXTRA-02 '!F27,'FOTON - (CLEUBERT) '!F27,'FÁBRICA '!F27,'EXTRA - (FERDINAND) '!F27,'STRADA - (FERDINAND) '!F27,'HR - (VALDENOR) '!F27)</f>
        <v>0</v>
      </c>
      <c r="F27" s="251">
        <f>SUM('EXTRA-03 '!G27,'EXTRA-02 '!G27,'FOTON - (CLEUBERT) '!G27,'FÁBRICA '!G27,'EXTRA - (FERDINAND) '!G27,'STRADA - (FERDINAND) '!G27,'HR - (VALDENOR) '!G27)</f>
        <v>0</v>
      </c>
      <c r="G27" s="251">
        <f>SUM('EXTRA-03 '!H27,'EXTRA-02 '!H27,'FOTON - (CLEUBERT) '!H27,'FÁBRICA '!H27,'EXTRA - (FERDINAND) '!H27,'STRADA - (FERDINAND) '!H27,'HR - (VALDENOR) '!H27)</f>
        <v>0</v>
      </c>
      <c r="H27" s="251">
        <f>SUM('EXTRA-03 '!I27,'EXTRA-02 '!I27,'FOTON - (CLEUBERT) '!I27,'FÁBRICA '!I27,'EXTRA - (FERDINAND) '!I27,'STRADA - (FERDINAND) '!I27,'HR - (VALDENOR) '!I27)</f>
        <v>0</v>
      </c>
      <c r="I27" s="251">
        <f>SUM('EXTRA-03 '!J27,'EXTRA-02 '!J27,'FOTON - (CLEUBERT) '!J27,'FÁBRICA '!J27,'EXTRA - (FERDINAND) '!J27,'STRADA - (FERDINAND) '!J27,'HR - (VALDENOR) '!J27)</f>
        <v>0</v>
      </c>
      <c r="J27" s="251">
        <f>SUM('EXTRA-03 '!K27,'EXTRA-02 '!K27,'FOTON - (CLEUBERT) '!K27,'FÁBRICA '!K27,'EXTRA - (FERDINAND) '!K27,'STRADA - (FERDINAND) '!K27,'HR - (VALDENOR) '!K27)</f>
        <v>0</v>
      </c>
      <c r="K27" s="251">
        <f>SUM('EXTRA-03 '!L27,'EXTRA-02 '!L27,'FOTON - (CLEUBERT) '!L27,'FÁBRICA '!L27,'EXTRA - (FERDINAND) '!L27,'STRADA - (FERDINAND) '!L27,'HR - (VALDENOR) '!L27)</f>
        <v>0</v>
      </c>
      <c r="L27" s="251">
        <f>SUM('EXTRA-03 '!M27,'EXTRA-02 '!M27,'FOTON - (CLEUBERT) '!M27,'FÁBRICA '!M27,'EXTRA - (FERDINAND) '!M27,'STRADA - (FERDINAND) '!M27,'HR - (VALDENOR) '!M27)</f>
        <v>0</v>
      </c>
      <c r="M27" s="251">
        <f>SUM('EXTRA-03 '!N27,'EXTRA-02 '!N27,'FOTON - (CLEUBERT) '!N27,'FÁBRICA '!N27,'EXTRA - (FERDINAND) '!N27,'STRADA - (FERDINAND) '!N27,'HR - (VALDENOR) '!N27)</f>
        <v>0</v>
      </c>
      <c r="N27" s="251">
        <f>SUM('EXTRA-03 '!O27,'EXTRA-02 '!O27,'FOTON - (CLEUBERT) '!O27,'FÁBRICA '!O27,'EXTRA - (FERDINAND) '!O27,'STRADA - (FERDINAND) '!O27,'HR - (VALDENOR) '!O27)</f>
        <v>0</v>
      </c>
      <c r="O27" s="251">
        <f>SUM('EXTRA-03 '!P27,'EXTRA-02 '!P27,'FOTON - (CLEUBERT) '!P27,'FÁBRICA '!P27,'EXTRA - (FERDINAND) '!P27,'STRADA - (FERDINAND) '!P27,'HR - (VALDENOR) '!P27)</f>
        <v>0</v>
      </c>
      <c r="P27" s="251">
        <f>SUM('EXTRA-03 '!Q27,'EXTRA-02 '!Q27,'FOTON - (CLEUBERT) '!Q27,'FÁBRICA '!Q27,'EXTRA - (FERDINAND) '!Q27,'STRADA - (FERDINAND) '!Q27,'HR - (VALDENOR) '!Q27)</f>
        <v>0</v>
      </c>
      <c r="Q27" s="251">
        <f>SUM('EXTRA-03 '!R27,'EXTRA-02 '!R27,'FOTON - (CLEUBERT) '!R27,'FÁBRICA '!R27,'EXTRA - (FERDINAND) '!R27,'STRADA - (FERDINAND) '!R27,'HR - (VALDENOR) '!R27)</f>
        <v>0</v>
      </c>
      <c r="R27" s="251">
        <f>SUM('EXTRA-03 '!S27,'EXTRA-02 '!S27,'FOTON - (CLEUBERT) '!S27,'FÁBRICA '!S27,'EXTRA - (FERDINAND) '!S27,'STRADA - (FERDINAND) '!S27,'HR - (VALDENOR) '!S27)</f>
        <v>0</v>
      </c>
      <c r="S27" s="251">
        <f>SUM('EXTRA-03 '!T27,'EXTRA-02 '!T27,'FOTON - (CLEUBERT) '!T27,'FÁBRICA '!T27,'EXTRA - (FERDINAND) '!T27,'STRADA - (FERDINAND) '!T27,'HR - (VALDENOR) '!T27)</f>
        <v>0</v>
      </c>
      <c r="T27" s="251">
        <f>SUM('EXTRA-03 '!U27,'EXTRA-02 '!U27,'FOTON - (CLEUBERT) '!U27,'FÁBRICA '!U27,'EXTRA - (FERDINAND) '!U27,'STRADA - (FERDINAND) '!U27,'HR - (VALDENOR) '!U27)</f>
        <v>0</v>
      </c>
      <c r="U27" s="251">
        <f>SUM('EXTRA-03 '!V27,'EXTRA-02 '!V27,'FOTON - (CLEUBERT) '!V27,'FÁBRICA '!V27,'EXTRA - (FERDINAND) '!V27,'STRADA - (FERDINAND) '!V27,'HR - (VALDENOR) '!V27)</f>
        <v>0</v>
      </c>
      <c r="V27" s="251">
        <f>SUM('EXTRA-03 '!W27,'EXTRA-02 '!W27,'FOTON - (CLEUBERT) '!W27,'FÁBRICA '!W27,'EXTRA - (FERDINAND) '!W27,'STRADA - (FERDINAND) '!W27,'HR - (VALDENOR) '!W27)</f>
        <v>0</v>
      </c>
      <c r="W27" s="251">
        <f>SUM('EXTRA-03 '!X27,'EXTRA-02 '!X27,'FOTON - (CLEUBERT) '!X27,'FÁBRICA '!X27,'EXTRA - (FERDINAND) '!X27,'STRADA - (FERDINAND) '!X27,'HR - (VALDENOR) '!X27)</f>
        <v>0</v>
      </c>
      <c r="X27" s="251">
        <f>SUM('EXTRA-03 '!Y27,'EXTRA-02 '!Y27,'FOTON - (CLEUBERT) '!Y27,'FÁBRICA '!Y27,'EXTRA - (FERDINAND) '!Y27,'STRADA - (FERDINAND) '!Y27,'HR - (VALDENOR) '!Y27)</f>
        <v>0</v>
      </c>
      <c r="Y27" s="251">
        <f>SUM('EXTRA-03 '!Z27,'EXTRA-02 '!Z27,'FOTON - (CLEUBERT) '!Z27,'FÁBRICA '!Z27,'EXTRA - (FERDINAND) '!Z27,'STRADA - (FERDINAND) '!Z27,'HR - (VALDENOR) '!Z27)</f>
        <v>0</v>
      </c>
      <c r="Z27" s="251">
        <f>SUM('EXTRA-03 '!AA27,'EXTRA-02 '!AA27,'FOTON - (CLEUBERT) '!AA27,'FÁBRICA '!AA27,'EXTRA - (FERDINAND) '!AA27,'STRADA - (FERDINAND) '!AA27,'HR - (VALDENOR) '!AA27)</f>
        <v>0</v>
      </c>
      <c r="AA27" s="251">
        <f>SUM('EXTRA-03 '!AB27,'EXTRA-02 '!AB27,'FOTON - (CLEUBERT) '!AB27,'FÁBRICA '!AB27,'EXTRA - (FERDINAND) '!AB27,'STRADA - (FERDINAND) '!AB27,'HR - (VALDENOR) '!AB27)</f>
        <v>0</v>
      </c>
      <c r="AB27" s="251">
        <f>SUM('EXTRA-03 '!AC27,'EXTRA-02 '!AC27,'FOTON - (CLEUBERT) '!AC27,'FÁBRICA '!AC27,'EXTRA - (FERDINAND) '!AC27,'STRADA - (FERDINAND) '!AC27,'HR - (VALDENOR) '!AC27)</f>
        <v>0</v>
      </c>
      <c r="AC27" s="251">
        <f>SUM('EXTRA-03 '!AD27,'EXTRA-02 '!AD27,'FOTON - (CLEUBERT) '!AD27,'FÁBRICA '!AD27,'EXTRA - (FERDINAND) '!AD27,'STRADA - (FERDINAND) '!AD27,'HR - (VALDENOR) '!AD27)</f>
        <v>0</v>
      </c>
      <c r="AD27" s="251">
        <f>SUM('EXTRA-03 '!AE27,'EXTRA-02 '!AE27,'FOTON - (CLEUBERT) '!AE27,'FÁBRICA '!AE27,'EXTRA - (FERDINAND) '!AE27,'STRADA - (FERDINAND) '!AE27,'HR - (VALDENOR) '!AE27)</f>
        <v>0</v>
      </c>
      <c r="AE27" s="251">
        <f>SUM('EXTRA-03 '!AF27,'EXTRA-02 '!AF27,'FOTON - (CLEUBERT) '!AF27,'FÁBRICA '!AF27,'EXTRA - (FERDINAND) '!AF27,'STRADA - (FERDINAND) '!AF27,'HR - (VALDENOR) '!AF27)</f>
        <v>0</v>
      </c>
      <c r="AF27" s="251">
        <f>SUM('EXTRA-03 '!AG27,'EXTRA-02 '!AG27,'FOTON - (CLEUBERT) '!AG27,'FÁBRICA '!AG27,'EXTRA - (FERDINAND) '!AG27,'STRADA - (FERDINAND) '!AG27,'HR - (VALDENOR) '!AG27)</f>
        <v>0</v>
      </c>
    </row>
    <row r="28" spans="1:32" x14ac:dyDescent="0.2">
      <c r="A28" s="658" t="str">
        <f>'HR - (VALDENOR) '!A28</f>
        <v>VENDAS FÁBRICA / EXTERNA</v>
      </c>
      <c r="B28" s="251">
        <f>SUM('EXTRA-03 '!C28,'EXTRA-02 '!C28,'FOTON - (CLEUBERT) '!C28,'FÁBRICA '!C28,'EXTRA - (FERDINAND) '!C28,'STRADA - (FERDINAND) '!C28,'HR - (VALDENOR) '!C28)</f>
        <v>0</v>
      </c>
      <c r="C28" s="251">
        <f>SUM('EXTRA-03 '!D28,'EXTRA-02 '!D28,'FOTON - (CLEUBERT) '!D28,'FÁBRICA '!D28,'EXTRA - (FERDINAND) '!D28,'STRADA - (FERDINAND) '!D28,'HR - (VALDENOR) '!D28)</f>
        <v>6</v>
      </c>
      <c r="D28" s="251">
        <f>SUM('EXTRA-03 '!E28,'EXTRA-02 '!E28,'FOTON - (CLEUBERT) '!E28,'FÁBRICA '!E28,'EXTRA - (FERDINAND) '!E28,'STRADA - (FERDINAND) '!E28,'HR - (VALDENOR) '!E28)</f>
        <v>0</v>
      </c>
      <c r="E28" s="251">
        <f>SUM('EXTRA-03 '!F28,'EXTRA-02 '!F28,'FOTON - (CLEUBERT) '!F28,'FÁBRICA '!F28,'EXTRA - (FERDINAND) '!F28,'STRADA - (FERDINAND) '!F28,'HR - (VALDENOR) '!F28)</f>
        <v>0</v>
      </c>
      <c r="F28" s="251">
        <f>SUM('EXTRA-03 '!G28,'EXTRA-02 '!G28,'FOTON - (CLEUBERT) '!G28,'FÁBRICA '!G28,'EXTRA - (FERDINAND) '!G28,'STRADA - (FERDINAND) '!G28,'HR - (VALDENOR) '!G28)</f>
        <v>0</v>
      </c>
      <c r="G28" s="251">
        <f>SUM('EXTRA-03 '!H28,'EXTRA-02 '!H28,'FOTON - (CLEUBERT) '!H28,'FÁBRICA '!H28,'EXTRA - (FERDINAND) '!H28,'STRADA - (FERDINAND) '!H28,'HR - (VALDENOR) '!H28)</f>
        <v>0</v>
      </c>
      <c r="H28" s="251">
        <f>SUM('EXTRA-03 '!I28,'EXTRA-02 '!I28,'FOTON - (CLEUBERT) '!I28,'FÁBRICA '!I28,'EXTRA - (FERDINAND) '!I28,'STRADA - (FERDINAND) '!I28,'HR - (VALDENOR) '!I28)</f>
        <v>0</v>
      </c>
      <c r="I28" s="251">
        <f>SUM('EXTRA-03 '!J28,'EXTRA-02 '!J28,'FOTON - (CLEUBERT) '!J28,'FÁBRICA '!J28,'EXTRA - (FERDINAND) '!J28,'STRADA - (FERDINAND) '!J28,'HR - (VALDENOR) '!J28)</f>
        <v>0</v>
      </c>
      <c r="J28" s="251">
        <f>SUM('EXTRA-03 '!K28,'EXTRA-02 '!K28,'FOTON - (CLEUBERT) '!K28,'FÁBRICA '!K28,'EXTRA - (FERDINAND) '!K28,'STRADA - (FERDINAND) '!K28,'HR - (VALDENOR) '!K28)</f>
        <v>0</v>
      </c>
      <c r="K28" s="251">
        <f>SUM('EXTRA-03 '!L28,'EXTRA-02 '!L28,'FOTON - (CLEUBERT) '!L28,'FÁBRICA '!L28,'EXTRA - (FERDINAND) '!L28,'STRADA - (FERDINAND) '!L28,'HR - (VALDENOR) '!L28)</f>
        <v>0</v>
      </c>
      <c r="L28" s="251">
        <f>SUM('EXTRA-03 '!M28,'EXTRA-02 '!M28,'FOTON - (CLEUBERT) '!M28,'FÁBRICA '!M28,'EXTRA - (FERDINAND) '!M28,'STRADA - (FERDINAND) '!M28,'HR - (VALDENOR) '!M28)</f>
        <v>0</v>
      </c>
      <c r="M28" s="251">
        <f>SUM('EXTRA-03 '!N28,'EXTRA-02 '!N28,'FOTON - (CLEUBERT) '!N28,'FÁBRICA '!N28,'EXTRA - (FERDINAND) '!N28,'STRADA - (FERDINAND) '!N28,'HR - (VALDENOR) '!N28)</f>
        <v>0</v>
      </c>
      <c r="N28" s="251">
        <f>SUM('EXTRA-03 '!O28,'EXTRA-02 '!O28,'FOTON - (CLEUBERT) '!O28,'FÁBRICA '!O28,'EXTRA - (FERDINAND) '!O28,'STRADA - (FERDINAND) '!O28,'HR - (VALDENOR) '!O28)</f>
        <v>0</v>
      </c>
      <c r="O28" s="251">
        <f>SUM('EXTRA-03 '!P28,'EXTRA-02 '!P28,'FOTON - (CLEUBERT) '!P28,'FÁBRICA '!P28,'EXTRA - (FERDINAND) '!P28,'STRADA - (FERDINAND) '!P28,'HR - (VALDENOR) '!P28)</f>
        <v>0</v>
      </c>
      <c r="P28" s="251">
        <f>SUM('EXTRA-03 '!Q28,'EXTRA-02 '!Q28,'FOTON - (CLEUBERT) '!Q28,'FÁBRICA '!Q28,'EXTRA - (FERDINAND) '!Q28,'STRADA - (FERDINAND) '!Q28,'HR - (VALDENOR) '!Q28)</f>
        <v>0</v>
      </c>
      <c r="Q28" s="251">
        <f>SUM('EXTRA-03 '!R28,'EXTRA-02 '!R28,'FOTON - (CLEUBERT) '!R28,'FÁBRICA '!R28,'EXTRA - (FERDINAND) '!R28,'STRADA - (FERDINAND) '!R28,'HR - (VALDENOR) '!R28)</f>
        <v>0</v>
      </c>
      <c r="R28" s="251">
        <f>SUM('EXTRA-03 '!S28,'EXTRA-02 '!S28,'FOTON - (CLEUBERT) '!S28,'FÁBRICA '!S28,'EXTRA - (FERDINAND) '!S28,'STRADA - (FERDINAND) '!S28,'HR - (VALDENOR) '!S28)</f>
        <v>0</v>
      </c>
      <c r="S28" s="251">
        <f>SUM('EXTRA-03 '!T28,'EXTRA-02 '!T28,'FOTON - (CLEUBERT) '!T28,'FÁBRICA '!T28,'EXTRA - (FERDINAND) '!T28,'STRADA - (FERDINAND) '!T28,'HR - (VALDENOR) '!T28)</f>
        <v>0</v>
      </c>
      <c r="T28" s="251">
        <f>SUM('EXTRA-03 '!U28,'EXTRA-02 '!U28,'FOTON - (CLEUBERT) '!U28,'FÁBRICA '!U28,'EXTRA - (FERDINAND) '!U28,'STRADA - (FERDINAND) '!U28,'HR - (VALDENOR) '!U28)</f>
        <v>0</v>
      </c>
      <c r="U28" s="251">
        <f>SUM('EXTRA-03 '!V28,'EXTRA-02 '!V28,'FOTON - (CLEUBERT) '!V28,'FÁBRICA '!V28,'EXTRA - (FERDINAND) '!V28,'STRADA - (FERDINAND) '!V28,'HR - (VALDENOR) '!V28)</f>
        <v>0</v>
      </c>
      <c r="V28" s="251">
        <f>SUM('EXTRA-03 '!W28,'EXTRA-02 '!W28,'FOTON - (CLEUBERT) '!W28,'FÁBRICA '!W28,'EXTRA - (FERDINAND) '!W28,'STRADA - (FERDINAND) '!W28,'HR - (VALDENOR) '!W28)</f>
        <v>0</v>
      </c>
      <c r="W28" s="251">
        <f>SUM('EXTRA-03 '!X28,'EXTRA-02 '!X28,'FOTON - (CLEUBERT) '!X28,'FÁBRICA '!X28,'EXTRA - (FERDINAND) '!X28,'STRADA - (FERDINAND) '!X28,'HR - (VALDENOR) '!X28)</f>
        <v>0</v>
      </c>
      <c r="X28" s="251">
        <f>SUM('EXTRA-03 '!Y28,'EXTRA-02 '!Y28,'FOTON - (CLEUBERT) '!Y28,'FÁBRICA '!Y28,'EXTRA - (FERDINAND) '!Y28,'STRADA - (FERDINAND) '!Y28,'HR - (VALDENOR) '!Y28)</f>
        <v>0</v>
      </c>
      <c r="Y28" s="251">
        <f>SUM('EXTRA-03 '!Z28,'EXTRA-02 '!Z28,'FOTON - (CLEUBERT) '!Z28,'FÁBRICA '!Z28,'EXTRA - (FERDINAND) '!Z28,'STRADA - (FERDINAND) '!Z28,'HR - (VALDENOR) '!Z28)</f>
        <v>0</v>
      </c>
      <c r="Z28" s="251">
        <f>SUM('EXTRA-03 '!AA28,'EXTRA-02 '!AA28,'FOTON - (CLEUBERT) '!AA28,'FÁBRICA '!AA28,'EXTRA - (FERDINAND) '!AA28,'STRADA - (FERDINAND) '!AA28,'HR - (VALDENOR) '!AA28)</f>
        <v>0</v>
      </c>
      <c r="AA28" s="251">
        <f>SUM('EXTRA-03 '!AB28,'EXTRA-02 '!AB28,'FOTON - (CLEUBERT) '!AB28,'FÁBRICA '!AB28,'EXTRA - (FERDINAND) '!AB28,'STRADA - (FERDINAND) '!AB28,'HR - (VALDENOR) '!AB28)</f>
        <v>0</v>
      </c>
      <c r="AB28" s="251">
        <f>SUM('EXTRA-03 '!AC28,'EXTRA-02 '!AC28,'FOTON - (CLEUBERT) '!AC28,'FÁBRICA '!AC28,'EXTRA - (FERDINAND) '!AC28,'STRADA - (FERDINAND) '!AC28,'HR - (VALDENOR) '!AC28)</f>
        <v>0</v>
      </c>
      <c r="AC28" s="251">
        <f>SUM('EXTRA-03 '!AD28,'EXTRA-02 '!AD28,'FOTON - (CLEUBERT) '!AD28,'FÁBRICA '!AD28,'EXTRA - (FERDINAND) '!AD28,'STRADA - (FERDINAND) '!AD28,'HR - (VALDENOR) '!AD28)</f>
        <v>0</v>
      </c>
      <c r="AD28" s="251">
        <f>SUM('EXTRA-03 '!AE28,'EXTRA-02 '!AE28,'FOTON - (CLEUBERT) '!AE28,'FÁBRICA '!AE28,'EXTRA - (FERDINAND) '!AE28,'STRADA - (FERDINAND) '!AE28,'HR - (VALDENOR) '!AE28)</f>
        <v>0</v>
      </c>
      <c r="AE28" s="251">
        <f>SUM('EXTRA-03 '!AF28,'EXTRA-02 '!AF28,'FOTON - (CLEUBERT) '!AF28,'FÁBRICA '!AF28,'EXTRA - (FERDINAND) '!AF28,'STRADA - (FERDINAND) '!AF28,'HR - (VALDENOR) '!AF28)</f>
        <v>0</v>
      </c>
      <c r="AF28" s="251">
        <f>SUM('EXTRA-03 '!AG28,'EXTRA-02 '!AG28,'FOTON - (CLEUBERT) '!AG28,'FÁBRICA '!AG28,'EXTRA - (FERDINAND) '!AG28,'STRADA - (FERDINAND) '!AG28,'HR - (VALDENOR) '!AG28)</f>
        <v>0</v>
      </c>
    </row>
    <row r="29" spans="1:32" x14ac:dyDescent="0.2">
      <c r="A29" s="658">
        <f>'HR - (VALDENOR) '!A29</f>
        <v>0</v>
      </c>
      <c r="B29" s="251">
        <f>SUM('EXTRA-03 '!C29,'EXTRA-02 '!C29,'FOTON - (CLEUBERT) '!C29,'FÁBRICA '!C29,'EXTRA - (FERDINAND) '!C29,'STRADA - (FERDINAND) '!C29,'HR - (VALDENOR) '!C29)</f>
        <v>0</v>
      </c>
      <c r="C29" s="251">
        <f>SUM('EXTRA-03 '!D29,'EXTRA-02 '!D29,'FOTON - (CLEUBERT) '!D29,'FÁBRICA '!D29,'EXTRA - (FERDINAND) '!D29,'STRADA - (FERDINAND) '!D29,'HR - (VALDENOR) '!D29)</f>
        <v>0</v>
      </c>
      <c r="D29" s="251">
        <f>SUM('EXTRA-03 '!E29,'EXTRA-02 '!E29,'FOTON - (CLEUBERT) '!E29,'FÁBRICA '!E29,'EXTRA - (FERDINAND) '!E29,'STRADA - (FERDINAND) '!E29,'HR - (VALDENOR) '!E29)</f>
        <v>0</v>
      </c>
      <c r="E29" s="251">
        <f>SUM('EXTRA-03 '!F29,'EXTRA-02 '!F29,'FOTON - (CLEUBERT) '!F29,'FÁBRICA '!F29,'EXTRA - (FERDINAND) '!F29,'STRADA - (FERDINAND) '!F29,'HR - (VALDENOR) '!F29)</f>
        <v>0</v>
      </c>
      <c r="F29" s="251">
        <f>SUM('EXTRA-03 '!G29,'EXTRA-02 '!G29,'FOTON - (CLEUBERT) '!G29,'FÁBRICA '!G29,'EXTRA - (FERDINAND) '!G29,'STRADA - (FERDINAND) '!G29,'HR - (VALDENOR) '!G29)</f>
        <v>0</v>
      </c>
      <c r="G29" s="251">
        <f>SUM('EXTRA-03 '!H29,'EXTRA-02 '!H29,'FOTON - (CLEUBERT) '!H29,'FÁBRICA '!H29,'EXTRA - (FERDINAND) '!H29,'STRADA - (FERDINAND) '!H29,'HR - (VALDENOR) '!H29)</f>
        <v>0</v>
      </c>
      <c r="H29" s="251">
        <f>SUM('EXTRA-03 '!I29,'EXTRA-02 '!I29,'FOTON - (CLEUBERT) '!I29,'FÁBRICA '!I29,'EXTRA - (FERDINAND) '!I29,'STRADA - (FERDINAND) '!I29,'HR - (VALDENOR) '!I29)</f>
        <v>0</v>
      </c>
      <c r="I29" s="251">
        <f>SUM('EXTRA-03 '!J29,'EXTRA-02 '!J29,'FOTON - (CLEUBERT) '!J29,'FÁBRICA '!J29,'EXTRA - (FERDINAND) '!J29,'STRADA - (FERDINAND) '!J29,'HR - (VALDENOR) '!J29)</f>
        <v>0</v>
      </c>
      <c r="J29" s="251">
        <f>SUM('EXTRA-03 '!K29,'EXTRA-02 '!K29,'FOTON - (CLEUBERT) '!K29,'FÁBRICA '!K29,'EXTRA - (FERDINAND) '!K29,'STRADA - (FERDINAND) '!K29,'HR - (VALDENOR) '!K29)</f>
        <v>0</v>
      </c>
      <c r="K29" s="251">
        <f>SUM('EXTRA-03 '!L29,'EXTRA-02 '!L29,'FOTON - (CLEUBERT) '!L29,'FÁBRICA '!L29,'EXTRA - (FERDINAND) '!L29,'STRADA - (FERDINAND) '!L29,'HR - (VALDENOR) '!L29)</f>
        <v>0</v>
      </c>
      <c r="L29" s="251">
        <f>SUM('EXTRA-03 '!M29,'EXTRA-02 '!M29,'FOTON - (CLEUBERT) '!M29,'FÁBRICA '!M29,'EXTRA - (FERDINAND) '!M29,'STRADA - (FERDINAND) '!M29,'HR - (VALDENOR) '!M29)</f>
        <v>0</v>
      </c>
      <c r="M29" s="251">
        <f>SUM('EXTRA-03 '!N29,'EXTRA-02 '!N29,'FOTON - (CLEUBERT) '!N29,'FÁBRICA '!N29,'EXTRA - (FERDINAND) '!N29,'STRADA - (FERDINAND) '!N29,'HR - (VALDENOR) '!N29)</f>
        <v>0</v>
      </c>
      <c r="N29" s="251">
        <f>SUM('EXTRA-03 '!O29,'EXTRA-02 '!O29,'FOTON - (CLEUBERT) '!O29,'FÁBRICA '!O29,'EXTRA - (FERDINAND) '!O29,'STRADA - (FERDINAND) '!O29,'HR - (VALDENOR) '!O29)</f>
        <v>0</v>
      </c>
      <c r="O29" s="251">
        <f>SUM('EXTRA-03 '!P29,'EXTRA-02 '!P29,'FOTON - (CLEUBERT) '!P29,'FÁBRICA '!P29,'EXTRA - (FERDINAND) '!P29,'STRADA - (FERDINAND) '!P29,'HR - (VALDENOR) '!P29)</f>
        <v>0</v>
      </c>
      <c r="P29" s="251">
        <f>SUM('EXTRA-03 '!Q29,'EXTRA-02 '!Q29,'FOTON - (CLEUBERT) '!Q29,'FÁBRICA '!Q29,'EXTRA - (FERDINAND) '!Q29,'STRADA - (FERDINAND) '!Q29,'HR - (VALDENOR) '!Q29)</f>
        <v>0</v>
      </c>
      <c r="Q29" s="251">
        <f>SUM('EXTRA-03 '!R29,'EXTRA-02 '!R29,'FOTON - (CLEUBERT) '!R29,'FÁBRICA '!R29,'EXTRA - (FERDINAND) '!R29,'STRADA - (FERDINAND) '!R29,'HR - (VALDENOR) '!R29)</f>
        <v>0</v>
      </c>
      <c r="R29" s="251">
        <f>SUM('EXTRA-03 '!S29,'EXTRA-02 '!S29,'FOTON - (CLEUBERT) '!S29,'FÁBRICA '!S29,'EXTRA - (FERDINAND) '!S29,'STRADA - (FERDINAND) '!S29,'HR - (VALDENOR) '!S29)</f>
        <v>0</v>
      </c>
      <c r="S29" s="251">
        <f>SUM('EXTRA-03 '!T29,'EXTRA-02 '!T29,'FOTON - (CLEUBERT) '!T29,'FÁBRICA '!T29,'EXTRA - (FERDINAND) '!T29,'STRADA - (FERDINAND) '!T29,'HR - (VALDENOR) '!T29)</f>
        <v>0</v>
      </c>
      <c r="T29" s="251">
        <f>SUM('EXTRA-03 '!U29,'EXTRA-02 '!U29,'FOTON - (CLEUBERT) '!U29,'FÁBRICA '!U29,'EXTRA - (FERDINAND) '!U29,'STRADA - (FERDINAND) '!U29,'HR - (VALDENOR) '!U29)</f>
        <v>0</v>
      </c>
      <c r="U29" s="251">
        <f>SUM('EXTRA-03 '!V29,'EXTRA-02 '!V29,'FOTON - (CLEUBERT) '!V29,'FÁBRICA '!V29,'EXTRA - (FERDINAND) '!V29,'STRADA - (FERDINAND) '!V29,'HR - (VALDENOR) '!V29)</f>
        <v>0</v>
      </c>
      <c r="V29" s="251">
        <f>SUM('EXTRA-03 '!W29,'EXTRA-02 '!W29,'FOTON - (CLEUBERT) '!W29,'FÁBRICA '!W29,'EXTRA - (FERDINAND) '!W29,'STRADA - (FERDINAND) '!W29,'HR - (VALDENOR) '!W29)</f>
        <v>0</v>
      </c>
      <c r="W29" s="251">
        <f>SUM('EXTRA-03 '!X29,'EXTRA-02 '!X29,'FOTON - (CLEUBERT) '!X29,'FÁBRICA '!X29,'EXTRA - (FERDINAND) '!X29,'STRADA - (FERDINAND) '!X29,'HR - (VALDENOR) '!X29)</f>
        <v>0</v>
      </c>
      <c r="X29" s="251">
        <f>SUM('EXTRA-03 '!Y29,'EXTRA-02 '!Y29,'FOTON - (CLEUBERT) '!Y29,'FÁBRICA '!Y29,'EXTRA - (FERDINAND) '!Y29,'STRADA - (FERDINAND) '!Y29,'HR - (VALDENOR) '!Y29)</f>
        <v>0</v>
      </c>
      <c r="Y29" s="251">
        <f>SUM('EXTRA-03 '!Z29,'EXTRA-02 '!Z29,'FOTON - (CLEUBERT) '!Z29,'FÁBRICA '!Z29,'EXTRA - (FERDINAND) '!Z29,'STRADA - (FERDINAND) '!Z29,'HR - (VALDENOR) '!Z29)</f>
        <v>0</v>
      </c>
      <c r="Z29" s="251">
        <f>SUM('EXTRA-03 '!AA29,'EXTRA-02 '!AA29,'FOTON - (CLEUBERT) '!AA29,'FÁBRICA '!AA29,'EXTRA - (FERDINAND) '!AA29,'STRADA - (FERDINAND) '!AA29,'HR - (VALDENOR) '!AA29)</f>
        <v>0</v>
      </c>
      <c r="AA29" s="251">
        <f>SUM('EXTRA-03 '!AB29,'EXTRA-02 '!AB29,'FOTON - (CLEUBERT) '!AB29,'FÁBRICA '!AB29,'EXTRA - (FERDINAND) '!AB29,'STRADA - (FERDINAND) '!AB29,'HR - (VALDENOR) '!AB29)</f>
        <v>0</v>
      </c>
      <c r="AB29" s="251">
        <f>SUM('EXTRA-03 '!AC29,'EXTRA-02 '!AC29,'FOTON - (CLEUBERT) '!AC29,'FÁBRICA '!AC29,'EXTRA - (FERDINAND) '!AC29,'STRADA - (FERDINAND) '!AC29,'HR - (VALDENOR) '!AC29)</f>
        <v>0</v>
      </c>
      <c r="AC29" s="251">
        <f>SUM('EXTRA-03 '!AD29,'EXTRA-02 '!AD29,'FOTON - (CLEUBERT) '!AD29,'FÁBRICA '!AD29,'EXTRA - (FERDINAND) '!AD29,'STRADA - (FERDINAND) '!AD29,'HR - (VALDENOR) '!AD29)</f>
        <v>0</v>
      </c>
      <c r="AD29" s="251">
        <f>SUM('EXTRA-03 '!AE29,'EXTRA-02 '!AE29,'FOTON - (CLEUBERT) '!AE29,'FÁBRICA '!AE29,'EXTRA - (FERDINAND) '!AE29,'STRADA - (FERDINAND) '!AE29,'HR - (VALDENOR) '!AE29)</f>
        <v>0</v>
      </c>
      <c r="AE29" s="251">
        <f>SUM('EXTRA-03 '!AF29,'EXTRA-02 '!AF29,'FOTON - (CLEUBERT) '!AF29,'FÁBRICA '!AF29,'EXTRA - (FERDINAND) '!AF29,'STRADA - (FERDINAND) '!AF29,'HR - (VALDENOR) '!AF29)</f>
        <v>0</v>
      </c>
      <c r="AF29" s="251">
        <f>SUM('EXTRA-03 '!AG29,'EXTRA-02 '!AG29,'FOTON - (CLEUBERT) '!AG29,'FÁBRICA '!AG29,'EXTRA - (FERDINAND) '!AG29,'STRADA - (FERDINAND) '!AG29,'HR - (VALDENOR) '!AG29)</f>
        <v>0</v>
      </c>
    </row>
    <row r="30" spans="1:32" x14ac:dyDescent="0.2">
      <c r="A30" s="658">
        <f>'HR - (VALDENOR) '!A30</f>
        <v>0</v>
      </c>
      <c r="B30" s="251">
        <f>SUM('EXTRA-03 '!C30,'EXTRA-02 '!C30,'FOTON - (CLEUBERT) '!C30,'FÁBRICA '!C30,'EXTRA - (FERDINAND) '!C30,'STRADA - (FERDINAND) '!C30,'HR - (VALDENOR) '!C30)</f>
        <v>0</v>
      </c>
      <c r="C30" s="251">
        <f>SUM('EXTRA-03 '!D30,'EXTRA-02 '!D30,'FOTON - (CLEUBERT) '!D30,'FÁBRICA '!D30,'EXTRA - (FERDINAND) '!D30,'STRADA - (FERDINAND) '!D30,'HR - (VALDENOR) '!D30)</f>
        <v>0</v>
      </c>
      <c r="D30" s="251">
        <f>SUM('EXTRA-03 '!E30,'EXTRA-02 '!E30,'FOTON - (CLEUBERT) '!E30,'FÁBRICA '!E30,'EXTRA - (FERDINAND) '!E30,'STRADA - (FERDINAND) '!E30,'HR - (VALDENOR) '!E30)</f>
        <v>0</v>
      </c>
      <c r="E30" s="251">
        <f>SUM('EXTRA-03 '!F30,'EXTRA-02 '!F30,'FOTON - (CLEUBERT) '!F30,'FÁBRICA '!F30,'EXTRA - (FERDINAND) '!F30,'STRADA - (FERDINAND) '!F30,'HR - (VALDENOR) '!F30)</f>
        <v>0</v>
      </c>
      <c r="F30" s="251">
        <f>SUM('EXTRA-03 '!G30,'EXTRA-02 '!G30,'FOTON - (CLEUBERT) '!G30,'FÁBRICA '!G30,'EXTRA - (FERDINAND) '!G30,'STRADA - (FERDINAND) '!G30,'HR - (VALDENOR) '!G30)</f>
        <v>0</v>
      </c>
      <c r="G30" s="251">
        <f>SUM('EXTRA-03 '!H30,'EXTRA-02 '!H30,'FOTON - (CLEUBERT) '!H30,'FÁBRICA '!H30,'EXTRA - (FERDINAND) '!H30,'STRADA - (FERDINAND) '!H30,'HR - (VALDENOR) '!H30)</f>
        <v>0</v>
      </c>
      <c r="H30" s="251">
        <f>SUM('EXTRA-03 '!I30,'EXTRA-02 '!I30,'FOTON - (CLEUBERT) '!I30,'FÁBRICA '!I30,'EXTRA - (FERDINAND) '!I30,'STRADA - (FERDINAND) '!I30,'HR - (VALDENOR) '!I30)</f>
        <v>0</v>
      </c>
      <c r="I30" s="251">
        <f>SUM('EXTRA-03 '!J30,'EXTRA-02 '!J30,'FOTON - (CLEUBERT) '!J30,'FÁBRICA '!J30,'EXTRA - (FERDINAND) '!J30,'STRADA - (FERDINAND) '!J30,'HR - (VALDENOR) '!J30)</f>
        <v>0</v>
      </c>
      <c r="J30" s="251">
        <f>SUM('EXTRA-03 '!K30,'EXTRA-02 '!K30,'FOTON - (CLEUBERT) '!K30,'FÁBRICA '!K30,'EXTRA - (FERDINAND) '!K30,'STRADA - (FERDINAND) '!K30,'HR - (VALDENOR) '!K30)</f>
        <v>0</v>
      </c>
      <c r="K30" s="251">
        <f>SUM('EXTRA-03 '!L30,'EXTRA-02 '!L30,'FOTON - (CLEUBERT) '!L30,'FÁBRICA '!L30,'EXTRA - (FERDINAND) '!L30,'STRADA - (FERDINAND) '!L30,'HR - (VALDENOR) '!L30)</f>
        <v>0</v>
      </c>
      <c r="L30" s="251">
        <f>SUM('EXTRA-03 '!M30,'EXTRA-02 '!M30,'FOTON - (CLEUBERT) '!M30,'FÁBRICA '!M30,'EXTRA - (FERDINAND) '!M30,'STRADA - (FERDINAND) '!M30,'HR - (VALDENOR) '!M30)</f>
        <v>0</v>
      </c>
      <c r="M30" s="251">
        <f>SUM('EXTRA-03 '!N30,'EXTRA-02 '!N30,'FOTON - (CLEUBERT) '!N30,'FÁBRICA '!N30,'EXTRA - (FERDINAND) '!N30,'STRADA - (FERDINAND) '!N30,'HR - (VALDENOR) '!N30)</f>
        <v>0</v>
      </c>
      <c r="N30" s="251">
        <f>SUM('EXTRA-03 '!O30,'EXTRA-02 '!O30,'FOTON - (CLEUBERT) '!O30,'FÁBRICA '!O30,'EXTRA - (FERDINAND) '!O30,'STRADA - (FERDINAND) '!O30,'HR - (VALDENOR) '!O30)</f>
        <v>0</v>
      </c>
      <c r="O30" s="251">
        <f>SUM('EXTRA-03 '!P30,'EXTRA-02 '!P30,'FOTON - (CLEUBERT) '!P30,'FÁBRICA '!P30,'EXTRA - (FERDINAND) '!P30,'STRADA - (FERDINAND) '!P30,'HR - (VALDENOR) '!P30)</f>
        <v>0</v>
      </c>
      <c r="P30" s="251">
        <f>SUM('EXTRA-03 '!Q30,'EXTRA-02 '!Q30,'FOTON - (CLEUBERT) '!Q30,'FÁBRICA '!Q30,'EXTRA - (FERDINAND) '!Q30,'STRADA - (FERDINAND) '!Q30,'HR - (VALDENOR) '!Q30)</f>
        <v>0</v>
      </c>
      <c r="Q30" s="251">
        <f>SUM('EXTRA-03 '!R30,'EXTRA-02 '!R30,'FOTON - (CLEUBERT) '!R30,'FÁBRICA '!R30,'EXTRA - (FERDINAND) '!R30,'STRADA - (FERDINAND) '!R30,'HR - (VALDENOR) '!R30)</f>
        <v>0</v>
      </c>
      <c r="R30" s="251">
        <f>SUM('EXTRA-03 '!S30,'EXTRA-02 '!S30,'FOTON - (CLEUBERT) '!S30,'FÁBRICA '!S30,'EXTRA - (FERDINAND) '!S30,'STRADA - (FERDINAND) '!S30,'HR - (VALDENOR) '!S30)</f>
        <v>0</v>
      </c>
      <c r="S30" s="251">
        <f>SUM('EXTRA-03 '!T30,'EXTRA-02 '!T30,'FOTON - (CLEUBERT) '!T30,'FÁBRICA '!T30,'EXTRA - (FERDINAND) '!T30,'STRADA - (FERDINAND) '!T30,'HR - (VALDENOR) '!T30)</f>
        <v>0</v>
      </c>
      <c r="T30" s="251">
        <f>SUM('EXTRA-03 '!U30,'EXTRA-02 '!U30,'FOTON - (CLEUBERT) '!U30,'FÁBRICA '!U30,'EXTRA - (FERDINAND) '!U30,'STRADA - (FERDINAND) '!U30,'HR - (VALDENOR) '!U30)</f>
        <v>0</v>
      </c>
      <c r="U30" s="251">
        <f>SUM('EXTRA-03 '!V30,'EXTRA-02 '!V30,'FOTON - (CLEUBERT) '!V30,'FÁBRICA '!V30,'EXTRA - (FERDINAND) '!V30,'STRADA - (FERDINAND) '!V30,'HR - (VALDENOR) '!V30)</f>
        <v>0</v>
      </c>
      <c r="V30" s="251">
        <f>SUM('EXTRA-03 '!W30,'EXTRA-02 '!W30,'FOTON - (CLEUBERT) '!W30,'FÁBRICA '!W30,'EXTRA - (FERDINAND) '!W30,'STRADA - (FERDINAND) '!W30,'HR - (VALDENOR) '!W30)</f>
        <v>0</v>
      </c>
      <c r="W30" s="251">
        <f>SUM('EXTRA-03 '!X30,'EXTRA-02 '!X30,'FOTON - (CLEUBERT) '!X30,'FÁBRICA '!X30,'EXTRA - (FERDINAND) '!X30,'STRADA - (FERDINAND) '!X30,'HR - (VALDENOR) '!X30)</f>
        <v>0</v>
      </c>
      <c r="X30" s="251">
        <f>SUM('EXTRA-03 '!Y30,'EXTRA-02 '!Y30,'FOTON - (CLEUBERT) '!Y30,'FÁBRICA '!Y30,'EXTRA - (FERDINAND) '!Y30,'STRADA - (FERDINAND) '!Y30,'HR - (VALDENOR) '!Y30)</f>
        <v>0</v>
      </c>
      <c r="Y30" s="251">
        <f>SUM('EXTRA-03 '!Z30,'EXTRA-02 '!Z30,'FOTON - (CLEUBERT) '!Z30,'FÁBRICA '!Z30,'EXTRA - (FERDINAND) '!Z30,'STRADA - (FERDINAND) '!Z30,'HR - (VALDENOR) '!Z30)</f>
        <v>0</v>
      </c>
      <c r="Z30" s="251">
        <f>SUM('EXTRA-03 '!AA30,'EXTRA-02 '!AA30,'FOTON - (CLEUBERT) '!AA30,'FÁBRICA '!AA30,'EXTRA - (FERDINAND) '!AA30,'STRADA - (FERDINAND) '!AA30,'HR - (VALDENOR) '!AA30)</f>
        <v>0</v>
      </c>
      <c r="AA30" s="251">
        <f>SUM('EXTRA-03 '!AB30,'EXTRA-02 '!AB30,'FOTON - (CLEUBERT) '!AB30,'FÁBRICA '!AB30,'EXTRA - (FERDINAND) '!AB30,'STRADA - (FERDINAND) '!AB30,'HR - (VALDENOR) '!AB30)</f>
        <v>0</v>
      </c>
      <c r="AB30" s="251">
        <f>SUM('EXTRA-03 '!AC30,'EXTRA-02 '!AC30,'FOTON - (CLEUBERT) '!AC30,'FÁBRICA '!AC30,'EXTRA - (FERDINAND) '!AC30,'STRADA - (FERDINAND) '!AC30,'HR - (VALDENOR) '!AC30)</f>
        <v>0</v>
      </c>
      <c r="AC30" s="251">
        <f>SUM('EXTRA-03 '!AD30,'EXTRA-02 '!AD30,'FOTON - (CLEUBERT) '!AD30,'FÁBRICA '!AD30,'EXTRA - (FERDINAND) '!AD30,'STRADA - (FERDINAND) '!AD30,'HR - (VALDENOR) '!AD30)</f>
        <v>0</v>
      </c>
      <c r="AD30" s="251">
        <f>SUM('EXTRA-03 '!AE30,'EXTRA-02 '!AE30,'FOTON - (CLEUBERT) '!AE30,'FÁBRICA '!AE30,'EXTRA - (FERDINAND) '!AE30,'STRADA - (FERDINAND) '!AE30,'HR - (VALDENOR) '!AE30)</f>
        <v>0</v>
      </c>
      <c r="AE30" s="251">
        <f>SUM('EXTRA-03 '!AF30,'EXTRA-02 '!AF30,'FOTON - (CLEUBERT) '!AF30,'FÁBRICA '!AF30,'EXTRA - (FERDINAND) '!AF30,'STRADA - (FERDINAND) '!AF30,'HR - (VALDENOR) '!AF30)</f>
        <v>0</v>
      </c>
      <c r="AF30" s="251">
        <f>SUM('EXTRA-03 '!AG30,'EXTRA-02 '!AG30,'FOTON - (CLEUBERT) '!AG30,'FÁBRICA '!AG30,'EXTRA - (FERDINAND) '!AG30,'STRADA - (FERDINAND) '!AG30,'HR - (VALDENOR) '!AG30)</f>
        <v>0</v>
      </c>
    </row>
    <row r="31" spans="1:32" x14ac:dyDescent="0.2">
      <c r="A31" s="658">
        <f>'HR - (VALDENOR) '!A31</f>
        <v>0</v>
      </c>
      <c r="B31" s="251">
        <f>SUM('EXTRA-03 '!C31,'EXTRA-02 '!C31,'FOTON - (CLEUBERT) '!C31,'FÁBRICA '!C31,'EXTRA - (FERDINAND) '!C31,'STRADA - (FERDINAND) '!C31,'HR - (VALDENOR) '!C31)</f>
        <v>0</v>
      </c>
      <c r="C31" s="251">
        <f>SUM('EXTRA-03 '!D31,'EXTRA-02 '!D31,'FOTON - (CLEUBERT) '!D31,'FÁBRICA '!D31,'EXTRA - (FERDINAND) '!D31,'STRADA - (FERDINAND) '!D31,'HR - (VALDENOR) '!D31)</f>
        <v>0</v>
      </c>
      <c r="D31" s="251">
        <f>SUM('EXTRA-03 '!E31,'EXTRA-02 '!E31,'FOTON - (CLEUBERT) '!E31,'FÁBRICA '!E31,'EXTRA - (FERDINAND) '!E31,'STRADA - (FERDINAND) '!E31,'HR - (VALDENOR) '!E31)</f>
        <v>0</v>
      </c>
      <c r="E31" s="251">
        <f>SUM('EXTRA-03 '!F31,'EXTRA-02 '!F31,'FOTON - (CLEUBERT) '!F31,'FÁBRICA '!F31,'EXTRA - (FERDINAND) '!F31,'STRADA - (FERDINAND) '!F31,'HR - (VALDENOR) '!F31)</f>
        <v>0</v>
      </c>
      <c r="F31" s="251">
        <f>SUM('EXTRA-03 '!G31,'EXTRA-02 '!G31,'FOTON - (CLEUBERT) '!G31,'FÁBRICA '!G31,'EXTRA - (FERDINAND) '!G31,'STRADA - (FERDINAND) '!G31,'HR - (VALDENOR) '!G31)</f>
        <v>0</v>
      </c>
      <c r="G31" s="251">
        <f>SUM('EXTRA-03 '!H31,'EXTRA-02 '!H31,'FOTON - (CLEUBERT) '!H31,'FÁBRICA '!H31,'EXTRA - (FERDINAND) '!H31,'STRADA - (FERDINAND) '!H31,'HR - (VALDENOR) '!H31)</f>
        <v>0</v>
      </c>
      <c r="H31" s="251">
        <f>SUM('EXTRA-03 '!I31,'EXTRA-02 '!I31,'FOTON - (CLEUBERT) '!I31,'FÁBRICA '!I31,'EXTRA - (FERDINAND) '!I31,'STRADA - (FERDINAND) '!I31,'HR - (VALDENOR) '!I31)</f>
        <v>0</v>
      </c>
      <c r="I31" s="251">
        <f>SUM('EXTRA-03 '!J31,'EXTRA-02 '!J31,'FOTON - (CLEUBERT) '!J31,'FÁBRICA '!J31,'EXTRA - (FERDINAND) '!J31,'STRADA - (FERDINAND) '!J31,'HR - (VALDENOR) '!J31)</f>
        <v>0</v>
      </c>
      <c r="J31" s="251">
        <f>SUM('EXTRA-03 '!K31,'EXTRA-02 '!K31,'FOTON - (CLEUBERT) '!K31,'FÁBRICA '!K31,'EXTRA - (FERDINAND) '!K31,'STRADA - (FERDINAND) '!K31,'HR - (VALDENOR) '!K31)</f>
        <v>0</v>
      </c>
      <c r="K31" s="251">
        <f>SUM('EXTRA-03 '!L31,'EXTRA-02 '!L31,'FOTON - (CLEUBERT) '!L31,'FÁBRICA '!L31,'EXTRA - (FERDINAND) '!L31,'STRADA - (FERDINAND) '!L31,'HR - (VALDENOR) '!L31)</f>
        <v>0</v>
      </c>
      <c r="L31" s="251">
        <f>SUM('EXTRA-03 '!M31,'EXTRA-02 '!M31,'FOTON - (CLEUBERT) '!M31,'FÁBRICA '!M31,'EXTRA - (FERDINAND) '!M31,'STRADA - (FERDINAND) '!M31,'HR - (VALDENOR) '!M31)</f>
        <v>0</v>
      </c>
      <c r="M31" s="251">
        <f>SUM('EXTRA-03 '!N31,'EXTRA-02 '!N31,'FOTON - (CLEUBERT) '!N31,'FÁBRICA '!N31,'EXTRA - (FERDINAND) '!N31,'STRADA - (FERDINAND) '!N31,'HR - (VALDENOR) '!N31)</f>
        <v>0</v>
      </c>
      <c r="N31" s="251">
        <f>SUM('EXTRA-03 '!O31,'EXTRA-02 '!O31,'FOTON - (CLEUBERT) '!O31,'FÁBRICA '!O31,'EXTRA - (FERDINAND) '!O31,'STRADA - (FERDINAND) '!O31,'HR - (VALDENOR) '!O31)</f>
        <v>0</v>
      </c>
      <c r="O31" s="251">
        <f>SUM('EXTRA-03 '!P31,'EXTRA-02 '!P31,'FOTON - (CLEUBERT) '!P31,'FÁBRICA '!P31,'EXTRA - (FERDINAND) '!P31,'STRADA - (FERDINAND) '!P31,'HR - (VALDENOR) '!P31)</f>
        <v>0</v>
      </c>
      <c r="P31" s="251">
        <f>SUM('EXTRA-03 '!Q31,'EXTRA-02 '!Q31,'FOTON - (CLEUBERT) '!Q31,'FÁBRICA '!Q31,'EXTRA - (FERDINAND) '!Q31,'STRADA - (FERDINAND) '!Q31,'HR - (VALDENOR) '!Q31)</f>
        <v>0</v>
      </c>
      <c r="Q31" s="251">
        <f>SUM('EXTRA-03 '!R31,'EXTRA-02 '!R31,'FOTON - (CLEUBERT) '!R31,'FÁBRICA '!R31,'EXTRA - (FERDINAND) '!R31,'STRADA - (FERDINAND) '!R31,'HR - (VALDENOR) '!R31)</f>
        <v>0</v>
      </c>
      <c r="R31" s="251">
        <f>SUM('EXTRA-03 '!S31,'EXTRA-02 '!S31,'FOTON - (CLEUBERT) '!S31,'FÁBRICA '!S31,'EXTRA - (FERDINAND) '!S31,'STRADA - (FERDINAND) '!S31,'HR - (VALDENOR) '!S31)</f>
        <v>0</v>
      </c>
      <c r="S31" s="251">
        <f>SUM('EXTRA-03 '!T31,'EXTRA-02 '!T31,'FOTON - (CLEUBERT) '!T31,'FÁBRICA '!T31,'EXTRA - (FERDINAND) '!T31,'STRADA - (FERDINAND) '!T31,'HR - (VALDENOR) '!T31)</f>
        <v>0</v>
      </c>
      <c r="T31" s="251">
        <f>SUM('EXTRA-03 '!U31,'EXTRA-02 '!U31,'FOTON - (CLEUBERT) '!U31,'FÁBRICA '!U31,'EXTRA - (FERDINAND) '!U31,'STRADA - (FERDINAND) '!U31,'HR - (VALDENOR) '!U31)</f>
        <v>0</v>
      </c>
      <c r="U31" s="251">
        <f>SUM('EXTRA-03 '!V31,'EXTRA-02 '!V31,'FOTON - (CLEUBERT) '!V31,'FÁBRICA '!V31,'EXTRA - (FERDINAND) '!V31,'STRADA - (FERDINAND) '!V31,'HR - (VALDENOR) '!V31)</f>
        <v>0</v>
      </c>
      <c r="V31" s="251">
        <f>SUM('EXTRA-03 '!W31,'EXTRA-02 '!W31,'FOTON - (CLEUBERT) '!W31,'FÁBRICA '!W31,'EXTRA - (FERDINAND) '!W31,'STRADA - (FERDINAND) '!W31,'HR - (VALDENOR) '!W31)</f>
        <v>0</v>
      </c>
      <c r="W31" s="251">
        <f>SUM('EXTRA-03 '!X31,'EXTRA-02 '!X31,'FOTON - (CLEUBERT) '!X31,'FÁBRICA '!X31,'EXTRA - (FERDINAND) '!X31,'STRADA - (FERDINAND) '!X31,'HR - (VALDENOR) '!X31)</f>
        <v>0</v>
      </c>
      <c r="X31" s="251">
        <f>SUM('EXTRA-03 '!Y31,'EXTRA-02 '!Y31,'FOTON - (CLEUBERT) '!Y31,'FÁBRICA '!Y31,'EXTRA - (FERDINAND) '!Y31,'STRADA - (FERDINAND) '!Y31,'HR - (VALDENOR) '!Y31)</f>
        <v>0</v>
      </c>
      <c r="Y31" s="251">
        <f>SUM('EXTRA-03 '!Z31,'EXTRA-02 '!Z31,'FOTON - (CLEUBERT) '!Z31,'FÁBRICA '!Z31,'EXTRA - (FERDINAND) '!Z31,'STRADA - (FERDINAND) '!Z31,'HR - (VALDENOR) '!Z31)</f>
        <v>0</v>
      </c>
      <c r="Z31" s="251">
        <f>SUM('EXTRA-03 '!AA31,'EXTRA-02 '!AA31,'FOTON - (CLEUBERT) '!AA31,'FÁBRICA '!AA31,'EXTRA - (FERDINAND) '!AA31,'STRADA - (FERDINAND) '!AA31,'HR - (VALDENOR) '!AA31)</f>
        <v>0</v>
      </c>
      <c r="AA31" s="251">
        <f>SUM('EXTRA-03 '!AB31,'EXTRA-02 '!AB31,'FOTON - (CLEUBERT) '!AB31,'FÁBRICA '!AB31,'EXTRA - (FERDINAND) '!AB31,'STRADA - (FERDINAND) '!AB31,'HR - (VALDENOR) '!AB31)</f>
        <v>0</v>
      </c>
      <c r="AB31" s="251">
        <f>SUM('EXTRA-03 '!AC31,'EXTRA-02 '!AC31,'FOTON - (CLEUBERT) '!AC31,'FÁBRICA '!AC31,'EXTRA - (FERDINAND) '!AC31,'STRADA - (FERDINAND) '!AC31,'HR - (VALDENOR) '!AC31)</f>
        <v>0</v>
      </c>
      <c r="AC31" s="251">
        <f>SUM('EXTRA-03 '!AD31,'EXTRA-02 '!AD31,'FOTON - (CLEUBERT) '!AD31,'FÁBRICA '!AD31,'EXTRA - (FERDINAND) '!AD31,'STRADA - (FERDINAND) '!AD31,'HR - (VALDENOR) '!AD31)</f>
        <v>0</v>
      </c>
      <c r="AD31" s="251">
        <f>SUM('EXTRA-03 '!AE31,'EXTRA-02 '!AE31,'FOTON - (CLEUBERT) '!AE31,'FÁBRICA '!AE31,'EXTRA - (FERDINAND) '!AE31,'STRADA - (FERDINAND) '!AE31,'HR - (VALDENOR) '!AE31)</f>
        <v>0</v>
      </c>
      <c r="AE31" s="251">
        <f>SUM('EXTRA-03 '!AF31,'EXTRA-02 '!AF31,'FOTON - (CLEUBERT) '!AF31,'FÁBRICA '!AF31,'EXTRA - (FERDINAND) '!AF31,'STRADA - (FERDINAND) '!AF31,'HR - (VALDENOR) '!AF31)</f>
        <v>0</v>
      </c>
      <c r="AF31" s="251">
        <f>SUM('EXTRA-03 '!AG31,'EXTRA-02 '!AG31,'FOTON - (CLEUBERT) '!AG31,'FÁBRICA '!AG31,'EXTRA - (FERDINAND) '!AG31,'STRADA - (FERDINAND) '!AG31,'HR - (VALDENOR) '!AG31)</f>
        <v>0</v>
      </c>
    </row>
    <row r="32" spans="1:32" x14ac:dyDescent="0.2">
      <c r="A32" s="658">
        <f>'HR - (VALDENOR) '!A32</f>
        <v>0</v>
      </c>
      <c r="B32" s="251">
        <f>SUM('EXTRA-03 '!C32,'EXTRA-02 '!C32,'FOTON - (CLEUBERT) '!C32,'FÁBRICA '!C32,'EXTRA - (FERDINAND) '!C32,'STRADA - (FERDINAND) '!C32,'HR - (VALDENOR) '!C32)</f>
        <v>0</v>
      </c>
      <c r="C32" s="251">
        <f>SUM('EXTRA-03 '!D32,'EXTRA-02 '!D32,'FOTON - (CLEUBERT) '!D32,'FÁBRICA '!D32,'EXTRA - (FERDINAND) '!D32,'STRADA - (FERDINAND) '!D32,'HR - (VALDENOR) '!D32)</f>
        <v>0</v>
      </c>
      <c r="D32" s="251">
        <f>SUM('EXTRA-03 '!E32,'EXTRA-02 '!E32,'FOTON - (CLEUBERT) '!E32,'FÁBRICA '!E32,'EXTRA - (FERDINAND) '!E32,'STRADA - (FERDINAND) '!E32,'HR - (VALDENOR) '!E32)</f>
        <v>0</v>
      </c>
      <c r="E32" s="251">
        <f>SUM('EXTRA-03 '!F32,'EXTRA-02 '!F32,'FOTON - (CLEUBERT) '!F32,'FÁBRICA '!F32,'EXTRA - (FERDINAND) '!F32,'STRADA - (FERDINAND) '!F32,'HR - (VALDENOR) '!F32)</f>
        <v>0</v>
      </c>
      <c r="F32" s="251">
        <f>SUM('EXTRA-03 '!G32,'EXTRA-02 '!G32,'FOTON - (CLEUBERT) '!G32,'FÁBRICA '!G32,'EXTRA - (FERDINAND) '!G32,'STRADA - (FERDINAND) '!G32,'HR - (VALDENOR) '!G32)</f>
        <v>0</v>
      </c>
      <c r="G32" s="251">
        <f>SUM('EXTRA-03 '!H32,'EXTRA-02 '!H32,'FOTON - (CLEUBERT) '!H32,'FÁBRICA '!H32,'EXTRA - (FERDINAND) '!H32,'STRADA - (FERDINAND) '!H32,'HR - (VALDENOR) '!H32)</f>
        <v>0</v>
      </c>
      <c r="H32" s="251">
        <f>SUM('EXTRA-03 '!I32,'EXTRA-02 '!I32,'FOTON - (CLEUBERT) '!I32,'FÁBRICA '!I32,'EXTRA - (FERDINAND) '!I32,'STRADA - (FERDINAND) '!I32,'HR - (VALDENOR) '!I32)</f>
        <v>0</v>
      </c>
      <c r="I32" s="251">
        <f>SUM('EXTRA-03 '!J32,'EXTRA-02 '!J32,'FOTON - (CLEUBERT) '!J32,'FÁBRICA '!J32,'EXTRA - (FERDINAND) '!J32,'STRADA - (FERDINAND) '!J32,'HR - (VALDENOR) '!J32)</f>
        <v>0</v>
      </c>
      <c r="J32" s="251">
        <f>SUM('EXTRA-03 '!K32,'EXTRA-02 '!K32,'FOTON - (CLEUBERT) '!K32,'FÁBRICA '!K32,'EXTRA - (FERDINAND) '!K32,'STRADA - (FERDINAND) '!K32,'HR - (VALDENOR) '!K32)</f>
        <v>0</v>
      </c>
      <c r="K32" s="251">
        <f>SUM('EXTRA-03 '!L32,'EXTRA-02 '!L32,'FOTON - (CLEUBERT) '!L32,'FÁBRICA '!L32,'EXTRA - (FERDINAND) '!L32,'STRADA - (FERDINAND) '!L32,'HR - (VALDENOR) '!L32)</f>
        <v>0</v>
      </c>
      <c r="L32" s="251">
        <f>SUM('EXTRA-03 '!M32,'EXTRA-02 '!M32,'FOTON - (CLEUBERT) '!M32,'FÁBRICA '!M32,'EXTRA - (FERDINAND) '!M32,'STRADA - (FERDINAND) '!M32,'HR - (VALDENOR) '!M32)</f>
        <v>0</v>
      </c>
      <c r="M32" s="251">
        <f>SUM('EXTRA-03 '!N32,'EXTRA-02 '!N32,'FOTON - (CLEUBERT) '!N32,'FÁBRICA '!N32,'EXTRA - (FERDINAND) '!N32,'STRADA - (FERDINAND) '!N32,'HR - (VALDENOR) '!N32)</f>
        <v>0</v>
      </c>
      <c r="N32" s="251">
        <f>SUM('EXTRA-03 '!O32,'EXTRA-02 '!O32,'FOTON - (CLEUBERT) '!O32,'FÁBRICA '!O32,'EXTRA - (FERDINAND) '!O32,'STRADA - (FERDINAND) '!O32,'HR - (VALDENOR) '!O32)</f>
        <v>0</v>
      </c>
      <c r="O32" s="251">
        <f>SUM('EXTRA-03 '!P32,'EXTRA-02 '!P32,'FOTON - (CLEUBERT) '!P32,'FÁBRICA '!P32,'EXTRA - (FERDINAND) '!P32,'STRADA - (FERDINAND) '!P32,'HR - (VALDENOR) '!P32)</f>
        <v>0</v>
      </c>
      <c r="P32" s="251">
        <f>SUM('EXTRA-03 '!Q32,'EXTRA-02 '!Q32,'FOTON - (CLEUBERT) '!Q32,'FÁBRICA '!Q32,'EXTRA - (FERDINAND) '!Q32,'STRADA - (FERDINAND) '!Q32,'HR - (VALDENOR) '!Q32)</f>
        <v>0</v>
      </c>
      <c r="Q32" s="251">
        <f>SUM('EXTRA-03 '!R32,'EXTRA-02 '!R32,'FOTON - (CLEUBERT) '!R32,'FÁBRICA '!R32,'EXTRA - (FERDINAND) '!R32,'STRADA - (FERDINAND) '!R32,'HR - (VALDENOR) '!R32)</f>
        <v>0</v>
      </c>
      <c r="R32" s="251">
        <f>SUM('EXTRA-03 '!S32,'EXTRA-02 '!S32,'FOTON - (CLEUBERT) '!S32,'FÁBRICA '!S32,'EXTRA - (FERDINAND) '!S32,'STRADA - (FERDINAND) '!S32,'HR - (VALDENOR) '!S32)</f>
        <v>0</v>
      </c>
      <c r="S32" s="251">
        <f>SUM('EXTRA-03 '!T32,'EXTRA-02 '!T32,'FOTON - (CLEUBERT) '!T32,'FÁBRICA '!T32,'EXTRA - (FERDINAND) '!T32,'STRADA - (FERDINAND) '!T32,'HR - (VALDENOR) '!T32)</f>
        <v>0</v>
      </c>
      <c r="T32" s="251">
        <f>SUM('EXTRA-03 '!U32,'EXTRA-02 '!U32,'FOTON - (CLEUBERT) '!U32,'FÁBRICA '!U32,'EXTRA - (FERDINAND) '!U32,'STRADA - (FERDINAND) '!U32,'HR - (VALDENOR) '!U32)</f>
        <v>0</v>
      </c>
      <c r="U32" s="251">
        <f>SUM('EXTRA-03 '!V32,'EXTRA-02 '!V32,'FOTON - (CLEUBERT) '!V32,'FÁBRICA '!V32,'EXTRA - (FERDINAND) '!V32,'STRADA - (FERDINAND) '!V32,'HR - (VALDENOR) '!V32)</f>
        <v>0</v>
      </c>
      <c r="V32" s="251">
        <f>SUM('EXTRA-03 '!W32,'EXTRA-02 '!W32,'FOTON - (CLEUBERT) '!W32,'FÁBRICA '!W32,'EXTRA - (FERDINAND) '!W32,'STRADA - (FERDINAND) '!W32,'HR - (VALDENOR) '!W32)</f>
        <v>0</v>
      </c>
      <c r="W32" s="251">
        <f>SUM('EXTRA-03 '!X32,'EXTRA-02 '!X32,'FOTON - (CLEUBERT) '!X32,'FÁBRICA '!X32,'EXTRA - (FERDINAND) '!X32,'STRADA - (FERDINAND) '!X32,'HR - (VALDENOR) '!X32)</f>
        <v>0</v>
      </c>
      <c r="X32" s="251">
        <f>SUM('EXTRA-03 '!Y32,'EXTRA-02 '!Y32,'FOTON - (CLEUBERT) '!Y32,'FÁBRICA '!Y32,'EXTRA - (FERDINAND) '!Y32,'STRADA - (FERDINAND) '!Y32,'HR - (VALDENOR) '!Y32)</f>
        <v>0</v>
      </c>
      <c r="Y32" s="251">
        <f>SUM('EXTRA-03 '!Z32,'EXTRA-02 '!Z32,'FOTON - (CLEUBERT) '!Z32,'FÁBRICA '!Z32,'EXTRA - (FERDINAND) '!Z32,'STRADA - (FERDINAND) '!Z32,'HR - (VALDENOR) '!Z32)</f>
        <v>0</v>
      </c>
      <c r="Z32" s="251">
        <f>SUM('EXTRA-03 '!AA32,'EXTRA-02 '!AA32,'FOTON - (CLEUBERT) '!AA32,'FÁBRICA '!AA32,'EXTRA - (FERDINAND) '!AA32,'STRADA - (FERDINAND) '!AA32,'HR - (VALDENOR) '!AA32)</f>
        <v>0</v>
      </c>
      <c r="AA32" s="251">
        <f>SUM('EXTRA-03 '!AB32,'EXTRA-02 '!AB32,'FOTON - (CLEUBERT) '!AB32,'FÁBRICA '!AB32,'EXTRA - (FERDINAND) '!AB32,'STRADA - (FERDINAND) '!AB32,'HR - (VALDENOR) '!AB32)</f>
        <v>0</v>
      </c>
      <c r="AB32" s="251">
        <f>SUM('EXTRA-03 '!AC32,'EXTRA-02 '!AC32,'FOTON - (CLEUBERT) '!AC32,'FÁBRICA '!AC32,'EXTRA - (FERDINAND) '!AC32,'STRADA - (FERDINAND) '!AC32,'HR - (VALDENOR) '!AC32)</f>
        <v>0</v>
      </c>
      <c r="AC32" s="251">
        <f>SUM('EXTRA-03 '!AD32,'EXTRA-02 '!AD32,'FOTON - (CLEUBERT) '!AD32,'FÁBRICA '!AD32,'EXTRA - (FERDINAND) '!AD32,'STRADA - (FERDINAND) '!AD32,'HR - (VALDENOR) '!AD32)</f>
        <v>0</v>
      </c>
      <c r="AD32" s="251">
        <f>SUM('EXTRA-03 '!AE32,'EXTRA-02 '!AE32,'FOTON - (CLEUBERT) '!AE32,'FÁBRICA '!AE32,'EXTRA - (FERDINAND) '!AE32,'STRADA - (FERDINAND) '!AE32,'HR - (VALDENOR) '!AE32)</f>
        <v>0</v>
      </c>
      <c r="AE32" s="251">
        <f>SUM('EXTRA-03 '!AF32,'EXTRA-02 '!AF32,'FOTON - (CLEUBERT) '!AF32,'FÁBRICA '!AF32,'EXTRA - (FERDINAND) '!AF32,'STRADA - (FERDINAND) '!AF32,'HR - (VALDENOR) '!AF32)</f>
        <v>0</v>
      </c>
      <c r="AF32" s="251">
        <f>SUM('EXTRA-03 '!AG32,'EXTRA-02 '!AG32,'FOTON - (CLEUBERT) '!AG32,'FÁBRICA '!AG32,'EXTRA - (FERDINAND) '!AG32,'STRADA - (FERDINAND) '!AG32,'HR - (VALDENOR) '!AG32)</f>
        <v>0</v>
      </c>
    </row>
    <row r="33" spans="1:32" x14ac:dyDescent="0.2">
      <c r="A33" s="658">
        <f>'HR - (VALDENOR) '!A33</f>
        <v>0</v>
      </c>
      <c r="B33" s="251">
        <f>SUM('EXTRA-03 '!C33,'EXTRA-02 '!C33,'FOTON - (CLEUBERT) '!C33,'FÁBRICA '!C33,'EXTRA - (FERDINAND) '!C33,'STRADA - (FERDINAND) '!C33,'HR - (VALDENOR) '!C33)</f>
        <v>0</v>
      </c>
      <c r="C33" s="251">
        <f>SUM('EXTRA-03 '!D33,'EXTRA-02 '!D33,'FOTON - (CLEUBERT) '!D33,'FÁBRICA '!D33,'EXTRA - (FERDINAND) '!D33,'STRADA - (FERDINAND) '!D33,'HR - (VALDENOR) '!D33)</f>
        <v>0</v>
      </c>
      <c r="D33" s="251">
        <f>SUM('EXTRA-03 '!E33,'EXTRA-02 '!E33,'FOTON - (CLEUBERT) '!E33,'FÁBRICA '!E33,'EXTRA - (FERDINAND) '!E33,'STRADA - (FERDINAND) '!E33,'HR - (VALDENOR) '!E33)</f>
        <v>0</v>
      </c>
      <c r="E33" s="251">
        <f>SUM('EXTRA-03 '!F33,'EXTRA-02 '!F33,'FOTON - (CLEUBERT) '!F33,'FÁBRICA '!F33,'EXTRA - (FERDINAND) '!F33,'STRADA - (FERDINAND) '!F33,'HR - (VALDENOR) '!F33)</f>
        <v>0</v>
      </c>
      <c r="F33" s="251">
        <f>SUM('EXTRA-03 '!G33,'EXTRA-02 '!G33,'FOTON - (CLEUBERT) '!G33,'FÁBRICA '!G33,'EXTRA - (FERDINAND) '!G33,'STRADA - (FERDINAND) '!G33,'HR - (VALDENOR) '!G33)</f>
        <v>0</v>
      </c>
      <c r="G33" s="251">
        <f>SUM('EXTRA-03 '!H33,'EXTRA-02 '!H33,'FOTON - (CLEUBERT) '!H33,'FÁBRICA '!H33,'EXTRA - (FERDINAND) '!H33,'STRADA - (FERDINAND) '!H33,'HR - (VALDENOR) '!H33)</f>
        <v>0</v>
      </c>
      <c r="H33" s="251">
        <f>SUM('EXTRA-03 '!I33,'EXTRA-02 '!I33,'FOTON - (CLEUBERT) '!I33,'FÁBRICA '!I33,'EXTRA - (FERDINAND) '!I33,'STRADA - (FERDINAND) '!I33,'HR - (VALDENOR) '!I33)</f>
        <v>0</v>
      </c>
      <c r="I33" s="251">
        <f>SUM('EXTRA-03 '!J33,'EXTRA-02 '!J33,'FOTON - (CLEUBERT) '!J33,'FÁBRICA '!J33,'EXTRA - (FERDINAND) '!J33,'STRADA - (FERDINAND) '!J33,'HR - (VALDENOR) '!J33)</f>
        <v>0</v>
      </c>
      <c r="J33" s="251">
        <f>SUM('EXTRA-03 '!K33,'EXTRA-02 '!K33,'FOTON - (CLEUBERT) '!K33,'FÁBRICA '!K33,'EXTRA - (FERDINAND) '!K33,'STRADA - (FERDINAND) '!K33,'HR - (VALDENOR) '!K33)</f>
        <v>0</v>
      </c>
      <c r="K33" s="251">
        <f>SUM('EXTRA-03 '!L33,'EXTRA-02 '!L33,'FOTON - (CLEUBERT) '!L33,'FÁBRICA '!L33,'EXTRA - (FERDINAND) '!L33,'STRADA - (FERDINAND) '!L33,'HR - (VALDENOR) '!L33)</f>
        <v>0</v>
      </c>
      <c r="L33" s="251">
        <f>SUM('EXTRA-03 '!M33,'EXTRA-02 '!M33,'FOTON - (CLEUBERT) '!M33,'FÁBRICA '!M33,'EXTRA - (FERDINAND) '!M33,'STRADA - (FERDINAND) '!M33,'HR - (VALDENOR) '!M33)</f>
        <v>0</v>
      </c>
      <c r="M33" s="251">
        <f>SUM('EXTRA-03 '!N33,'EXTRA-02 '!N33,'FOTON - (CLEUBERT) '!N33,'FÁBRICA '!N33,'EXTRA - (FERDINAND) '!N33,'STRADA - (FERDINAND) '!N33,'HR - (VALDENOR) '!N33)</f>
        <v>0</v>
      </c>
      <c r="N33" s="251">
        <f>SUM('EXTRA-03 '!O33,'EXTRA-02 '!O33,'FOTON - (CLEUBERT) '!O33,'FÁBRICA '!O33,'EXTRA - (FERDINAND) '!O33,'STRADA - (FERDINAND) '!O33,'HR - (VALDENOR) '!O33)</f>
        <v>0</v>
      </c>
      <c r="O33" s="251">
        <f>SUM('EXTRA-03 '!P33,'EXTRA-02 '!P33,'FOTON - (CLEUBERT) '!P33,'FÁBRICA '!P33,'EXTRA - (FERDINAND) '!P33,'STRADA - (FERDINAND) '!P33,'HR - (VALDENOR) '!P33)</f>
        <v>0</v>
      </c>
      <c r="P33" s="251">
        <f>SUM('EXTRA-03 '!Q33,'EXTRA-02 '!Q33,'FOTON - (CLEUBERT) '!Q33,'FÁBRICA '!Q33,'EXTRA - (FERDINAND) '!Q33,'STRADA - (FERDINAND) '!Q33,'HR - (VALDENOR) '!Q33)</f>
        <v>0</v>
      </c>
      <c r="Q33" s="251">
        <f>SUM('EXTRA-03 '!R33,'EXTRA-02 '!R33,'FOTON - (CLEUBERT) '!R33,'FÁBRICA '!R33,'EXTRA - (FERDINAND) '!R33,'STRADA - (FERDINAND) '!R33,'HR - (VALDENOR) '!R33)</f>
        <v>0</v>
      </c>
      <c r="R33" s="251">
        <f>SUM('EXTRA-03 '!S33,'EXTRA-02 '!S33,'FOTON - (CLEUBERT) '!S33,'FÁBRICA '!S33,'EXTRA - (FERDINAND) '!S33,'STRADA - (FERDINAND) '!S33,'HR - (VALDENOR) '!S33)</f>
        <v>0</v>
      </c>
      <c r="S33" s="251">
        <f>SUM('EXTRA-03 '!T33,'EXTRA-02 '!T33,'FOTON - (CLEUBERT) '!T33,'FÁBRICA '!T33,'EXTRA - (FERDINAND) '!T33,'STRADA - (FERDINAND) '!T33,'HR - (VALDENOR) '!T33)</f>
        <v>0</v>
      </c>
      <c r="T33" s="251">
        <f>SUM('EXTRA-03 '!U33,'EXTRA-02 '!U33,'FOTON - (CLEUBERT) '!U33,'FÁBRICA '!U33,'EXTRA - (FERDINAND) '!U33,'STRADA - (FERDINAND) '!U33,'HR - (VALDENOR) '!U33)</f>
        <v>0</v>
      </c>
      <c r="U33" s="251">
        <f>SUM('EXTRA-03 '!V33,'EXTRA-02 '!V33,'FOTON - (CLEUBERT) '!V33,'FÁBRICA '!V33,'EXTRA - (FERDINAND) '!V33,'STRADA - (FERDINAND) '!V33,'HR - (VALDENOR) '!V33)</f>
        <v>0</v>
      </c>
      <c r="V33" s="251">
        <f>SUM('EXTRA-03 '!W33,'EXTRA-02 '!W33,'FOTON - (CLEUBERT) '!W33,'FÁBRICA '!W33,'EXTRA - (FERDINAND) '!W33,'STRADA - (FERDINAND) '!W33,'HR - (VALDENOR) '!W33)</f>
        <v>0</v>
      </c>
      <c r="W33" s="251">
        <f>SUM('EXTRA-03 '!X33,'EXTRA-02 '!X33,'FOTON - (CLEUBERT) '!X33,'FÁBRICA '!X33,'EXTRA - (FERDINAND) '!X33,'STRADA - (FERDINAND) '!X33,'HR - (VALDENOR) '!X33)</f>
        <v>0</v>
      </c>
      <c r="X33" s="251">
        <f>SUM('EXTRA-03 '!Y33,'EXTRA-02 '!Y33,'FOTON - (CLEUBERT) '!Y33,'FÁBRICA '!Y33,'EXTRA - (FERDINAND) '!Y33,'STRADA - (FERDINAND) '!Y33,'HR - (VALDENOR) '!Y33)</f>
        <v>0</v>
      </c>
      <c r="Y33" s="251">
        <f>SUM('EXTRA-03 '!Z33,'EXTRA-02 '!Z33,'FOTON - (CLEUBERT) '!Z33,'FÁBRICA '!Z33,'EXTRA - (FERDINAND) '!Z33,'STRADA - (FERDINAND) '!Z33,'HR - (VALDENOR) '!Z33)</f>
        <v>0</v>
      </c>
      <c r="Z33" s="251">
        <f>SUM('EXTRA-03 '!AA33,'EXTRA-02 '!AA33,'FOTON - (CLEUBERT) '!AA33,'FÁBRICA '!AA33,'EXTRA - (FERDINAND) '!AA33,'STRADA - (FERDINAND) '!AA33,'HR - (VALDENOR) '!AA33)</f>
        <v>0</v>
      </c>
      <c r="AA33" s="251">
        <f>SUM('EXTRA-03 '!AB33,'EXTRA-02 '!AB33,'FOTON - (CLEUBERT) '!AB33,'FÁBRICA '!AB33,'EXTRA - (FERDINAND) '!AB33,'STRADA - (FERDINAND) '!AB33,'HR - (VALDENOR) '!AB33)</f>
        <v>0</v>
      </c>
      <c r="AB33" s="251">
        <f>SUM('EXTRA-03 '!AC33,'EXTRA-02 '!AC33,'FOTON - (CLEUBERT) '!AC33,'FÁBRICA '!AC33,'EXTRA - (FERDINAND) '!AC33,'STRADA - (FERDINAND) '!AC33,'HR - (VALDENOR) '!AC33)</f>
        <v>0</v>
      </c>
      <c r="AC33" s="251">
        <f>SUM('EXTRA-03 '!AD33,'EXTRA-02 '!AD33,'FOTON - (CLEUBERT) '!AD33,'FÁBRICA '!AD33,'EXTRA - (FERDINAND) '!AD33,'STRADA - (FERDINAND) '!AD33,'HR - (VALDENOR) '!AD33)</f>
        <v>0</v>
      </c>
      <c r="AD33" s="251">
        <f>SUM('EXTRA-03 '!AE33,'EXTRA-02 '!AE33,'FOTON - (CLEUBERT) '!AE33,'FÁBRICA '!AE33,'EXTRA - (FERDINAND) '!AE33,'STRADA - (FERDINAND) '!AE33,'HR - (VALDENOR) '!AE33)</f>
        <v>0</v>
      </c>
      <c r="AE33" s="251">
        <f>SUM('EXTRA-03 '!AF33,'EXTRA-02 '!AF33,'FOTON - (CLEUBERT) '!AF33,'FÁBRICA '!AF33,'EXTRA - (FERDINAND) '!AF33,'STRADA - (FERDINAND) '!AF33,'HR - (VALDENOR) '!AF33)</f>
        <v>0</v>
      </c>
      <c r="AF33" s="251">
        <f>SUM('EXTRA-03 '!AG33,'EXTRA-02 '!AG33,'FOTON - (CLEUBERT) '!AG33,'FÁBRICA '!AG33,'EXTRA - (FERDINAND) '!AG33,'STRADA - (FERDINAND) '!AG33,'HR - (VALDENOR) '!AG33)</f>
        <v>0</v>
      </c>
    </row>
    <row r="34" spans="1:32" x14ac:dyDescent="0.2">
      <c r="A34" s="658">
        <f>'HR - (VALDENOR) '!A34</f>
        <v>0</v>
      </c>
      <c r="B34" s="251">
        <f>SUM('EXTRA-03 '!C34,'EXTRA-02 '!C34,'FOTON - (CLEUBERT) '!C34,'FÁBRICA '!C34,'EXTRA - (FERDINAND) '!C34,'STRADA - (FERDINAND) '!C34,'HR - (VALDENOR) '!C34)</f>
        <v>0</v>
      </c>
      <c r="C34" s="251">
        <f>SUM('EXTRA-03 '!D34,'EXTRA-02 '!D34,'FOTON - (CLEUBERT) '!D34,'FÁBRICA '!D34,'EXTRA - (FERDINAND) '!D34,'STRADA - (FERDINAND) '!D34,'HR - (VALDENOR) '!D34)</f>
        <v>0</v>
      </c>
      <c r="D34" s="251">
        <f>SUM('EXTRA-03 '!E34,'EXTRA-02 '!E34,'FOTON - (CLEUBERT) '!E34,'FÁBRICA '!E34,'EXTRA - (FERDINAND) '!E34,'STRADA - (FERDINAND) '!E34,'HR - (VALDENOR) '!E34)</f>
        <v>0</v>
      </c>
      <c r="E34" s="251">
        <f>SUM('EXTRA-03 '!F34,'EXTRA-02 '!F34,'FOTON - (CLEUBERT) '!F34,'FÁBRICA '!F34,'EXTRA - (FERDINAND) '!F34,'STRADA - (FERDINAND) '!F34,'HR - (VALDENOR) '!F34)</f>
        <v>0</v>
      </c>
      <c r="F34" s="251">
        <f>SUM('EXTRA-03 '!G34,'EXTRA-02 '!G34,'FOTON - (CLEUBERT) '!G34,'FÁBRICA '!G34,'EXTRA - (FERDINAND) '!G34,'STRADA - (FERDINAND) '!G34,'HR - (VALDENOR) '!G34)</f>
        <v>0</v>
      </c>
      <c r="G34" s="251">
        <f>SUM('EXTRA-03 '!H34,'EXTRA-02 '!H34,'FOTON - (CLEUBERT) '!H34,'FÁBRICA '!H34,'EXTRA - (FERDINAND) '!H34,'STRADA - (FERDINAND) '!H34,'HR - (VALDENOR) '!H34)</f>
        <v>0</v>
      </c>
      <c r="H34" s="251">
        <f>SUM('EXTRA-03 '!I34,'EXTRA-02 '!I34,'FOTON - (CLEUBERT) '!I34,'FÁBRICA '!I34,'EXTRA - (FERDINAND) '!I34,'STRADA - (FERDINAND) '!I34,'HR - (VALDENOR) '!I34)</f>
        <v>0</v>
      </c>
      <c r="I34" s="251">
        <f>SUM('EXTRA-03 '!J34,'EXTRA-02 '!J34,'FOTON - (CLEUBERT) '!J34,'FÁBRICA '!J34,'EXTRA - (FERDINAND) '!J34,'STRADA - (FERDINAND) '!J34,'HR - (VALDENOR) '!J34)</f>
        <v>0</v>
      </c>
      <c r="J34" s="251">
        <f>SUM('EXTRA-03 '!K34,'EXTRA-02 '!K34,'FOTON - (CLEUBERT) '!K34,'FÁBRICA '!K34,'EXTRA - (FERDINAND) '!K34,'STRADA - (FERDINAND) '!K34,'HR - (VALDENOR) '!K34)</f>
        <v>0</v>
      </c>
      <c r="K34" s="251">
        <f>SUM('EXTRA-03 '!L34,'EXTRA-02 '!L34,'FOTON - (CLEUBERT) '!L34,'FÁBRICA '!L34,'EXTRA - (FERDINAND) '!L34,'STRADA - (FERDINAND) '!L34,'HR - (VALDENOR) '!L34)</f>
        <v>0</v>
      </c>
      <c r="L34" s="251">
        <f>SUM('EXTRA-03 '!M34,'EXTRA-02 '!M34,'FOTON - (CLEUBERT) '!M34,'FÁBRICA '!M34,'EXTRA - (FERDINAND) '!M34,'STRADA - (FERDINAND) '!M34,'HR - (VALDENOR) '!M34)</f>
        <v>0</v>
      </c>
      <c r="M34" s="251">
        <f>SUM('EXTRA-03 '!N34,'EXTRA-02 '!N34,'FOTON - (CLEUBERT) '!N34,'FÁBRICA '!N34,'EXTRA - (FERDINAND) '!N34,'STRADA - (FERDINAND) '!N34,'HR - (VALDENOR) '!N34)</f>
        <v>0</v>
      </c>
      <c r="N34" s="251">
        <f>SUM('EXTRA-03 '!O34,'EXTRA-02 '!O34,'FOTON - (CLEUBERT) '!O34,'FÁBRICA '!O34,'EXTRA - (FERDINAND) '!O34,'STRADA - (FERDINAND) '!O34,'HR - (VALDENOR) '!O34)</f>
        <v>0</v>
      </c>
      <c r="O34" s="251">
        <f>SUM('EXTRA-03 '!P34,'EXTRA-02 '!P34,'FOTON - (CLEUBERT) '!P34,'FÁBRICA '!P34,'EXTRA - (FERDINAND) '!P34,'STRADA - (FERDINAND) '!P34,'HR - (VALDENOR) '!P34)</f>
        <v>0</v>
      </c>
      <c r="P34" s="251">
        <f>SUM('EXTRA-03 '!Q34,'EXTRA-02 '!Q34,'FOTON - (CLEUBERT) '!Q34,'FÁBRICA '!Q34,'EXTRA - (FERDINAND) '!Q34,'STRADA - (FERDINAND) '!Q34,'HR - (VALDENOR) '!Q34)</f>
        <v>0</v>
      </c>
      <c r="Q34" s="251">
        <f>SUM('EXTRA-03 '!R34,'EXTRA-02 '!R34,'FOTON - (CLEUBERT) '!R34,'FÁBRICA '!R34,'EXTRA - (FERDINAND) '!R34,'STRADA - (FERDINAND) '!R34,'HR - (VALDENOR) '!R34)</f>
        <v>0</v>
      </c>
      <c r="R34" s="251">
        <f>SUM('EXTRA-03 '!S34,'EXTRA-02 '!S34,'FOTON - (CLEUBERT) '!S34,'FÁBRICA '!S34,'EXTRA - (FERDINAND) '!S34,'STRADA - (FERDINAND) '!S34,'HR - (VALDENOR) '!S34)</f>
        <v>0</v>
      </c>
      <c r="S34" s="251">
        <f>SUM('EXTRA-03 '!T34,'EXTRA-02 '!T34,'FOTON - (CLEUBERT) '!T34,'FÁBRICA '!T34,'EXTRA - (FERDINAND) '!T34,'STRADA - (FERDINAND) '!T34,'HR - (VALDENOR) '!T34)</f>
        <v>0</v>
      </c>
      <c r="T34" s="251">
        <f>SUM('EXTRA-03 '!U34,'EXTRA-02 '!U34,'FOTON - (CLEUBERT) '!U34,'FÁBRICA '!U34,'EXTRA - (FERDINAND) '!U34,'STRADA - (FERDINAND) '!U34,'HR - (VALDENOR) '!U34)</f>
        <v>0</v>
      </c>
      <c r="U34" s="251">
        <f>SUM('EXTRA-03 '!V34,'EXTRA-02 '!V34,'FOTON - (CLEUBERT) '!V34,'FÁBRICA '!V34,'EXTRA - (FERDINAND) '!V34,'STRADA - (FERDINAND) '!V34,'HR - (VALDENOR) '!V34)</f>
        <v>0</v>
      </c>
      <c r="V34" s="251">
        <f>SUM('EXTRA-03 '!W34,'EXTRA-02 '!W34,'FOTON - (CLEUBERT) '!W34,'FÁBRICA '!W34,'EXTRA - (FERDINAND) '!W34,'STRADA - (FERDINAND) '!W34,'HR - (VALDENOR) '!W34)</f>
        <v>0</v>
      </c>
      <c r="W34" s="251">
        <f>SUM('EXTRA-03 '!X34,'EXTRA-02 '!X34,'FOTON - (CLEUBERT) '!X34,'FÁBRICA '!X34,'EXTRA - (FERDINAND) '!X34,'STRADA - (FERDINAND) '!X34,'HR - (VALDENOR) '!X34)</f>
        <v>0</v>
      </c>
      <c r="X34" s="251">
        <f>SUM('EXTRA-03 '!Y34,'EXTRA-02 '!Y34,'FOTON - (CLEUBERT) '!Y34,'FÁBRICA '!Y34,'EXTRA - (FERDINAND) '!Y34,'STRADA - (FERDINAND) '!Y34,'HR - (VALDENOR) '!Y34)</f>
        <v>0</v>
      </c>
      <c r="Y34" s="251">
        <f>SUM('EXTRA-03 '!Z34,'EXTRA-02 '!Z34,'FOTON - (CLEUBERT) '!Z34,'FÁBRICA '!Z34,'EXTRA - (FERDINAND) '!Z34,'STRADA - (FERDINAND) '!Z34,'HR - (VALDENOR) '!Z34)</f>
        <v>0</v>
      </c>
      <c r="Z34" s="251">
        <f>SUM('EXTRA-03 '!AA34,'EXTRA-02 '!AA34,'FOTON - (CLEUBERT) '!AA34,'FÁBRICA '!AA34,'EXTRA - (FERDINAND) '!AA34,'STRADA - (FERDINAND) '!AA34,'HR - (VALDENOR) '!AA34)</f>
        <v>0</v>
      </c>
      <c r="AA34" s="251">
        <f>SUM('EXTRA-03 '!AB34,'EXTRA-02 '!AB34,'FOTON - (CLEUBERT) '!AB34,'FÁBRICA '!AB34,'EXTRA - (FERDINAND) '!AB34,'STRADA - (FERDINAND) '!AB34,'HR - (VALDENOR) '!AB34)</f>
        <v>0</v>
      </c>
      <c r="AB34" s="251">
        <f>SUM('EXTRA-03 '!AC34,'EXTRA-02 '!AC34,'FOTON - (CLEUBERT) '!AC34,'FÁBRICA '!AC34,'EXTRA - (FERDINAND) '!AC34,'STRADA - (FERDINAND) '!AC34,'HR - (VALDENOR) '!AC34)</f>
        <v>0</v>
      </c>
      <c r="AC34" s="251">
        <f>SUM('EXTRA-03 '!AD34,'EXTRA-02 '!AD34,'FOTON - (CLEUBERT) '!AD34,'FÁBRICA '!AD34,'EXTRA - (FERDINAND) '!AD34,'STRADA - (FERDINAND) '!AD34,'HR - (VALDENOR) '!AD34)</f>
        <v>0</v>
      </c>
      <c r="AD34" s="251">
        <f>SUM('EXTRA-03 '!AE34,'EXTRA-02 '!AE34,'FOTON - (CLEUBERT) '!AE34,'FÁBRICA '!AE34,'EXTRA - (FERDINAND) '!AE34,'STRADA - (FERDINAND) '!AE34,'HR - (VALDENOR) '!AE34)</f>
        <v>0</v>
      </c>
      <c r="AE34" s="251">
        <f>SUM('EXTRA-03 '!AF34,'EXTRA-02 '!AF34,'FOTON - (CLEUBERT) '!AF34,'FÁBRICA '!AF34,'EXTRA - (FERDINAND) '!AF34,'STRADA - (FERDINAND) '!AF34,'HR - (VALDENOR) '!AF34)</f>
        <v>0</v>
      </c>
      <c r="AF34" s="251">
        <f>SUM('EXTRA-03 '!AG34,'EXTRA-02 '!AG34,'FOTON - (CLEUBERT) '!AG34,'FÁBRICA '!AG34,'EXTRA - (FERDINAND) '!AG34,'STRADA - (FERDINAND) '!AG34,'HR - (VALDENOR) '!AG34)</f>
        <v>0</v>
      </c>
    </row>
    <row r="35" spans="1:32" x14ac:dyDescent="0.2">
      <c r="A35" s="658">
        <f>'HR - (VALDENOR) '!A35</f>
        <v>0</v>
      </c>
      <c r="B35" s="251">
        <f>SUM('EXTRA-03 '!C35,'EXTRA-02 '!C35,'FOTON - (CLEUBERT) '!C35,'FÁBRICA '!C35,'EXTRA - (FERDINAND) '!C35,'STRADA - (FERDINAND) '!C35,'HR - (VALDENOR) '!C35)</f>
        <v>0</v>
      </c>
      <c r="C35" s="251">
        <f>SUM('EXTRA-03 '!D35,'EXTRA-02 '!D35,'FOTON - (CLEUBERT) '!D35,'FÁBRICA '!D35,'EXTRA - (FERDINAND) '!D35,'STRADA - (FERDINAND) '!D35,'HR - (VALDENOR) '!D35)</f>
        <v>0</v>
      </c>
      <c r="D35" s="251">
        <f>SUM('EXTRA-03 '!E35,'EXTRA-02 '!E35,'FOTON - (CLEUBERT) '!E35,'FÁBRICA '!E35,'EXTRA - (FERDINAND) '!E35,'STRADA - (FERDINAND) '!E35,'HR - (VALDENOR) '!E35)</f>
        <v>0</v>
      </c>
      <c r="E35" s="251">
        <f>SUM('EXTRA-03 '!F35,'EXTRA-02 '!F35,'FOTON - (CLEUBERT) '!F35,'FÁBRICA '!F35,'EXTRA - (FERDINAND) '!F35,'STRADA - (FERDINAND) '!F35,'HR - (VALDENOR) '!F35)</f>
        <v>0</v>
      </c>
      <c r="F35" s="251">
        <f>SUM('EXTRA-03 '!G35,'EXTRA-02 '!G35,'FOTON - (CLEUBERT) '!G35,'FÁBRICA '!G35,'EXTRA - (FERDINAND) '!G35,'STRADA - (FERDINAND) '!G35,'HR - (VALDENOR) '!G35)</f>
        <v>0</v>
      </c>
      <c r="G35" s="251">
        <f>SUM('EXTRA-03 '!H35,'EXTRA-02 '!H35,'FOTON - (CLEUBERT) '!H35,'FÁBRICA '!H35,'EXTRA - (FERDINAND) '!H35,'STRADA - (FERDINAND) '!H35,'HR - (VALDENOR) '!H35)</f>
        <v>0</v>
      </c>
      <c r="H35" s="251">
        <f>SUM('EXTRA-03 '!I35,'EXTRA-02 '!I35,'FOTON - (CLEUBERT) '!I35,'FÁBRICA '!I35,'EXTRA - (FERDINAND) '!I35,'STRADA - (FERDINAND) '!I35,'HR - (VALDENOR) '!I35)</f>
        <v>0</v>
      </c>
      <c r="I35" s="251">
        <f>SUM('EXTRA-03 '!J35,'EXTRA-02 '!J35,'FOTON - (CLEUBERT) '!J35,'FÁBRICA '!J35,'EXTRA - (FERDINAND) '!J35,'STRADA - (FERDINAND) '!J35,'HR - (VALDENOR) '!J35)</f>
        <v>0</v>
      </c>
      <c r="J35" s="251">
        <f>SUM('EXTRA-03 '!K35,'EXTRA-02 '!K35,'FOTON - (CLEUBERT) '!K35,'FÁBRICA '!K35,'EXTRA - (FERDINAND) '!K35,'STRADA - (FERDINAND) '!K35,'HR - (VALDENOR) '!K35)</f>
        <v>0</v>
      </c>
      <c r="K35" s="251">
        <f>SUM('EXTRA-03 '!L35,'EXTRA-02 '!L35,'FOTON - (CLEUBERT) '!L35,'FÁBRICA '!L35,'EXTRA - (FERDINAND) '!L35,'STRADA - (FERDINAND) '!L35,'HR - (VALDENOR) '!L35)</f>
        <v>0</v>
      </c>
      <c r="L35" s="251">
        <f>SUM('EXTRA-03 '!M35,'EXTRA-02 '!M35,'FOTON - (CLEUBERT) '!M35,'FÁBRICA '!M35,'EXTRA - (FERDINAND) '!M35,'STRADA - (FERDINAND) '!M35,'HR - (VALDENOR) '!M35)</f>
        <v>0</v>
      </c>
      <c r="M35" s="251">
        <f>SUM('EXTRA-03 '!N35,'EXTRA-02 '!N35,'FOTON - (CLEUBERT) '!N35,'FÁBRICA '!N35,'EXTRA - (FERDINAND) '!N35,'STRADA - (FERDINAND) '!N35,'HR - (VALDENOR) '!N35)</f>
        <v>0</v>
      </c>
      <c r="N35" s="251">
        <f>SUM('EXTRA-03 '!O35,'EXTRA-02 '!O35,'FOTON - (CLEUBERT) '!O35,'FÁBRICA '!O35,'EXTRA - (FERDINAND) '!O35,'STRADA - (FERDINAND) '!O35,'HR - (VALDENOR) '!O35)</f>
        <v>0</v>
      </c>
      <c r="O35" s="251">
        <f>SUM('EXTRA-03 '!P35,'EXTRA-02 '!P35,'FOTON - (CLEUBERT) '!P35,'FÁBRICA '!P35,'EXTRA - (FERDINAND) '!P35,'STRADA - (FERDINAND) '!P35,'HR - (VALDENOR) '!P35)</f>
        <v>0</v>
      </c>
      <c r="P35" s="251">
        <f>SUM('EXTRA-03 '!Q35,'EXTRA-02 '!Q35,'FOTON - (CLEUBERT) '!Q35,'FÁBRICA '!Q35,'EXTRA - (FERDINAND) '!Q35,'STRADA - (FERDINAND) '!Q35,'HR - (VALDENOR) '!Q35)</f>
        <v>0</v>
      </c>
      <c r="Q35" s="251">
        <f>SUM('EXTRA-03 '!R35,'EXTRA-02 '!R35,'FOTON - (CLEUBERT) '!R35,'FÁBRICA '!R35,'EXTRA - (FERDINAND) '!R35,'STRADA - (FERDINAND) '!R35,'HR - (VALDENOR) '!R35)</f>
        <v>0</v>
      </c>
      <c r="R35" s="251">
        <f>SUM('EXTRA-03 '!S35,'EXTRA-02 '!S35,'FOTON - (CLEUBERT) '!S35,'FÁBRICA '!S35,'EXTRA - (FERDINAND) '!S35,'STRADA - (FERDINAND) '!S35,'HR - (VALDENOR) '!S35)</f>
        <v>0</v>
      </c>
      <c r="S35" s="251">
        <f>SUM('EXTRA-03 '!T35,'EXTRA-02 '!T35,'FOTON - (CLEUBERT) '!T35,'FÁBRICA '!T35,'EXTRA - (FERDINAND) '!T35,'STRADA - (FERDINAND) '!T35,'HR - (VALDENOR) '!T35)</f>
        <v>0</v>
      </c>
      <c r="T35" s="251">
        <f>SUM('EXTRA-03 '!U35,'EXTRA-02 '!U35,'FOTON - (CLEUBERT) '!U35,'FÁBRICA '!U35,'EXTRA - (FERDINAND) '!U35,'STRADA - (FERDINAND) '!U35,'HR - (VALDENOR) '!U35)</f>
        <v>0</v>
      </c>
      <c r="U35" s="251">
        <f>SUM('EXTRA-03 '!V35,'EXTRA-02 '!V35,'FOTON - (CLEUBERT) '!V35,'FÁBRICA '!V35,'EXTRA - (FERDINAND) '!V35,'STRADA - (FERDINAND) '!V35,'HR - (VALDENOR) '!V35)</f>
        <v>0</v>
      </c>
      <c r="V35" s="251">
        <f>SUM('EXTRA-03 '!W35,'EXTRA-02 '!W35,'FOTON - (CLEUBERT) '!W35,'FÁBRICA '!W35,'EXTRA - (FERDINAND) '!W35,'STRADA - (FERDINAND) '!W35,'HR - (VALDENOR) '!W35)</f>
        <v>0</v>
      </c>
      <c r="W35" s="251">
        <f>SUM('EXTRA-03 '!X35,'EXTRA-02 '!X35,'FOTON - (CLEUBERT) '!X35,'FÁBRICA '!X35,'EXTRA - (FERDINAND) '!X35,'STRADA - (FERDINAND) '!X35,'HR - (VALDENOR) '!X35)</f>
        <v>0</v>
      </c>
      <c r="X35" s="251">
        <f>SUM('EXTRA-03 '!Y35,'EXTRA-02 '!Y35,'FOTON - (CLEUBERT) '!Y35,'FÁBRICA '!Y35,'EXTRA - (FERDINAND) '!Y35,'STRADA - (FERDINAND) '!Y35,'HR - (VALDENOR) '!Y35)</f>
        <v>0</v>
      </c>
      <c r="Y35" s="251">
        <f>SUM('EXTRA-03 '!Z35,'EXTRA-02 '!Z35,'FOTON - (CLEUBERT) '!Z35,'FÁBRICA '!Z35,'EXTRA - (FERDINAND) '!Z35,'STRADA - (FERDINAND) '!Z35,'HR - (VALDENOR) '!Z35)</f>
        <v>0</v>
      </c>
      <c r="Z35" s="251">
        <f>SUM('EXTRA-03 '!AA35,'EXTRA-02 '!AA35,'FOTON - (CLEUBERT) '!AA35,'FÁBRICA '!AA35,'EXTRA - (FERDINAND) '!AA35,'STRADA - (FERDINAND) '!AA35,'HR - (VALDENOR) '!AA35)</f>
        <v>0</v>
      </c>
      <c r="AA35" s="251">
        <f>SUM('EXTRA-03 '!AB35,'EXTRA-02 '!AB35,'FOTON - (CLEUBERT) '!AB35,'FÁBRICA '!AB35,'EXTRA - (FERDINAND) '!AB35,'STRADA - (FERDINAND) '!AB35,'HR - (VALDENOR) '!AB35)</f>
        <v>0</v>
      </c>
      <c r="AB35" s="251">
        <f>SUM('EXTRA-03 '!AC35,'EXTRA-02 '!AC35,'FOTON - (CLEUBERT) '!AC35,'FÁBRICA '!AC35,'EXTRA - (FERDINAND) '!AC35,'STRADA - (FERDINAND) '!AC35,'HR - (VALDENOR) '!AC35)</f>
        <v>0</v>
      </c>
      <c r="AC35" s="251">
        <f>SUM('EXTRA-03 '!AD35,'EXTRA-02 '!AD35,'FOTON - (CLEUBERT) '!AD35,'FÁBRICA '!AD35,'EXTRA - (FERDINAND) '!AD35,'STRADA - (FERDINAND) '!AD35,'HR - (VALDENOR) '!AD35)</f>
        <v>0</v>
      </c>
      <c r="AD35" s="251">
        <f>SUM('EXTRA-03 '!AE35,'EXTRA-02 '!AE35,'FOTON - (CLEUBERT) '!AE35,'FÁBRICA '!AE35,'EXTRA - (FERDINAND) '!AE35,'STRADA - (FERDINAND) '!AE35,'HR - (VALDENOR) '!AE35)</f>
        <v>0</v>
      </c>
      <c r="AE35" s="251">
        <f>SUM('EXTRA-03 '!AF35,'EXTRA-02 '!AF35,'FOTON - (CLEUBERT) '!AF35,'FÁBRICA '!AF35,'EXTRA - (FERDINAND) '!AF35,'STRADA - (FERDINAND) '!AF35,'HR - (VALDENOR) '!AF35)</f>
        <v>0</v>
      </c>
      <c r="AF35" s="251">
        <f>SUM('EXTRA-03 '!AG35,'EXTRA-02 '!AG35,'FOTON - (CLEUBERT) '!AG35,'FÁBRICA '!AG35,'EXTRA - (FERDINAND) '!AG35,'STRADA - (FERDINAND) '!AG35,'HR - (VALDENOR) '!AG35)</f>
        <v>0</v>
      </c>
    </row>
    <row r="36" spans="1:32" x14ac:dyDescent="0.2">
      <c r="A36" s="658">
        <f>'HR - (VALDENOR) '!A36</f>
        <v>0</v>
      </c>
      <c r="B36" s="251">
        <f>SUM('EXTRA-03 '!C36,'EXTRA-02 '!C36,'FOTON - (CLEUBERT) '!C36,'FÁBRICA '!C36,'EXTRA - (FERDINAND) '!C36,'STRADA - (FERDINAND) '!C36,'HR - (VALDENOR) '!C36)</f>
        <v>0</v>
      </c>
      <c r="C36" s="251">
        <f>SUM('EXTRA-03 '!D36,'EXTRA-02 '!D36,'FOTON - (CLEUBERT) '!D36,'FÁBRICA '!D36,'EXTRA - (FERDINAND) '!D36,'STRADA - (FERDINAND) '!D36,'HR - (VALDENOR) '!D36)</f>
        <v>0</v>
      </c>
      <c r="D36" s="251">
        <f>SUM('EXTRA-03 '!E36,'EXTRA-02 '!E36,'FOTON - (CLEUBERT) '!E36,'FÁBRICA '!E36,'EXTRA - (FERDINAND) '!E36,'STRADA - (FERDINAND) '!E36,'HR - (VALDENOR) '!E36)</f>
        <v>0</v>
      </c>
      <c r="E36" s="251">
        <f>SUM('EXTRA-03 '!F36,'EXTRA-02 '!F36,'FOTON - (CLEUBERT) '!F36,'FÁBRICA '!F36,'EXTRA - (FERDINAND) '!F36,'STRADA - (FERDINAND) '!F36,'HR - (VALDENOR) '!F36)</f>
        <v>0</v>
      </c>
      <c r="F36" s="251">
        <f>SUM('EXTRA-03 '!G36,'EXTRA-02 '!G36,'FOTON - (CLEUBERT) '!G36,'FÁBRICA '!G36,'EXTRA - (FERDINAND) '!G36,'STRADA - (FERDINAND) '!G36,'HR - (VALDENOR) '!G36)</f>
        <v>0</v>
      </c>
      <c r="G36" s="251">
        <f>SUM('EXTRA-03 '!H36,'EXTRA-02 '!H36,'FOTON - (CLEUBERT) '!H36,'FÁBRICA '!H36,'EXTRA - (FERDINAND) '!H36,'STRADA - (FERDINAND) '!H36,'HR - (VALDENOR) '!H36)</f>
        <v>0</v>
      </c>
      <c r="H36" s="251">
        <f>SUM('EXTRA-03 '!I36,'EXTRA-02 '!I36,'FOTON - (CLEUBERT) '!I36,'FÁBRICA '!I36,'EXTRA - (FERDINAND) '!I36,'STRADA - (FERDINAND) '!I36,'HR - (VALDENOR) '!I36)</f>
        <v>0</v>
      </c>
      <c r="I36" s="251">
        <f>SUM('EXTRA-03 '!J36,'EXTRA-02 '!J36,'FOTON - (CLEUBERT) '!J36,'FÁBRICA '!J36,'EXTRA - (FERDINAND) '!J36,'STRADA - (FERDINAND) '!J36,'HR - (VALDENOR) '!J36)</f>
        <v>0</v>
      </c>
      <c r="J36" s="251">
        <f>SUM('EXTRA-03 '!K36,'EXTRA-02 '!K36,'FOTON - (CLEUBERT) '!K36,'FÁBRICA '!K36,'EXTRA - (FERDINAND) '!K36,'STRADA - (FERDINAND) '!K36,'HR - (VALDENOR) '!K36)</f>
        <v>0</v>
      </c>
      <c r="K36" s="251">
        <f>SUM('EXTRA-03 '!L36,'EXTRA-02 '!L36,'FOTON - (CLEUBERT) '!L36,'FÁBRICA '!L36,'EXTRA - (FERDINAND) '!L36,'STRADA - (FERDINAND) '!L36,'HR - (VALDENOR) '!L36)</f>
        <v>0</v>
      </c>
      <c r="L36" s="251">
        <f>SUM('EXTRA-03 '!M36,'EXTRA-02 '!M36,'FOTON - (CLEUBERT) '!M36,'FÁBRICA '!M36,'EXTRA - (FERDINAND) '!M36,'STRADA - (FERDINAND) '!M36,'HR - (VALDENOR) '!M36)</f>
        <v>0</v>
      </c>
      <c r="M36" s="251">
        <f>SUM('EXTRA-03 '!N36,'EXTRA-02 '!N36,'FOTON - (CLEUBERT) '!N36,'FÁBRICA '!N36,'EXTRA - (FERDINAND) '!N36,'STRADA - (FERDINAND) '!N36,'HR - (VALDENOR) '!N36)</f>
        <v>0</v>
      </c>
      <c r="N36" s="251">
        <f>SUM('EXTRA-03 '!O36,'EXTRA-02 '!O36,'FOTON - (CLEUBERT) '!O36,'FÁBRICA '!O36,'EXTRA - (FERDINAND) '!O36,'STRADA - (FERDINAND) '!O36,'HR - (VALDENOR) '!O36)</f>
        <v>0</v>
      </c>
      <c r="O36" s="251">
        <f>SUM('EXTRA-03 '!P36,'EXTRA-02 '!P36,'FOTON - (CLEUBERT) '!P36,'FÁBRICA '!P36,'EXTRA - (FERDINAND) '!P36,'STRADA - (FERDINAND) '!P36,'HR - (VALDENOR) '!P36)</f>
        <v>0</v>
      </c>
      <c r="P36" s="251">
        <f>SUM('EXTRA-03 '!Q36,'EXTRA-02 '!Q36,'FOTON - (CLEUBERT) '!Q36,'FÁBRICA '!Q36,'EXTRA - (FERDINAND) '!Q36,'STRADA - (FERDINAND) '!Q36,'HR - (VALDENOR) '!Q36)</f>
        <v>0</v>
      </c>
      <c r="Q36" s="251">
        <f>SUM('EXTRA-03 '!R36,'EXTRA-02 '!R36,'FOTON - (CLEUBERT) '!R36,'FÁBRICA '!R36,'EXTRA - (FERDINAND) '!R36,'STRADA - (FERDINAND) '!R36,'HR - (VALDENOR) '!R36)</f>
        <v>0</v>
      </c>
      <c r="R36" s="251">
        <f>SUM('EXTRA-03 '!S36,'EXTRA-02 '!S36,'FOTON - (CLEUBERT) '!S36,'FÁBRICA '!S36,'EXTRA - (FERDINAND) '!S36,'STRADA - (FERDINAND) '!S36,'HR - (VALDENOR) '!S36)</f>
        <v>0</v>
      </c>
      <c r="S36" s="251">
        <f>SUM('EXTRA-03 '!T36,'EXTRA-02 '!T36,'FOTON - (CLEUBERT) '!T36,'FÁBRICA '!T36,'EXTRA - (FERDINAND) '!T36,'STRADA - (FERDINAND) '!T36,'HR - (VALDENOR) '!T36)</f>
        <v>0</v>
      </c>
      <c r="T36" s="251">
        <f>SUM('EXTRA-03 '!U36,'EXTRA-02 '!U36,'FOTON - (CLEUBERT) '!U36,'FÁBRICA '!U36,'EXTRA - (FERDINAND) '!U36,'STRADA - (FERDINAND) '!U36,'HR - (VALDENOR) '!U36)</f>
        <v>0</v>
      </c>
      <c r="U36" s="251">
        <f>SUM('EXTRA-03 '!V36,'EXTRA-02 '!V36,'FOTON - (CLEUBERT) '!V36,'FÁBRICA '!V36,'EXTRA - (FERDINAND) '!V36,'STRADA - (FERDINAND) '!V36,'HR - (VALDENOR) '!V36)</f>
        <v>0</v>
      </c>
      <c r="V36" s="251">
        <f>SUM('EXTRA-03 '!W36,'EXTRA-02 '!W36,'FOTON - (CLEUBERT) '!W36,'FÁBRICA '!W36,'EXTRA - (FERDINAND) '!W36,'STRADA - (FERDINAND) '!W36,'HR - (VALDENOR) '!W36)</f>
        <v>0</v>
      </c>
      <c r="W36" s="251">
        <f>SUM('EXTRA-03 '!X36,'EXTRA-02 '!X36,'FOTON - (CLEUBERT) '!X36,'FÁBRICA '!X36,'EXTRA - (FERDINAND) '!X36,'STRADA - (FERDINAND) '!X36,'HR - (VALDENOR) '!X36)</f>
        <v>0</v>
      </c>
      <c r="X36" s="251">
        <f>SUM('EXTRA-03 '!Y36,'EXTRA-02 '!Y36,'FOTON - (CLEUBERT) '!Y36,'FÁBRICA '!Y36,'EXTRA - (FERDINAND) '!Y36,'STRADA - (FERDINAND) '!Y36,'HR - (VALDENOR) '!Y36)</f>
        <v>0</v>
      </c>
      <c r="Y36" s="251">
        <f>SUM('EXTRA-03 '!Z36,'EXTRA-02 '!Z36,'FOTON - (CLEUBERT) '!Z36,'FÁBRICA '!Z36,'EXTRA - (FERDINAND) '!Z36,'STRADA - (FERDINAND) '!Z36,'HR - (VALDENOR) '!Z36)</f>
        <v>0</v>
      </c>
      <c r="Z36" s="251">
        <f>SUM('EXTRA-03 '!AA36,'EXTRA-02 '!AA36,'FOTON - (CLEUBERT) '!AA36,'FÁBRICA '!AA36,'EXTRA - (FERDINAND) '!AA36,'STRADA - (FERDINAND) '!AA36,'HR - (VALDENOR) '!AA36)</f>
        <v>0</v>
      </c>
      <c r="AA36" s="251">
        <f>SUM('EXTRA-03 '!AB36,'EXTRA-02 '!AB36,'FOTON - (CLEUBERT) '!AB36,'FÁBRICA '!AB36,'EXTRA - (FERDINAND) '!AB36,'STRADA - (FERDINAND) '!AB36,'HR - (VALDENOR) '!AB36)</f>
        <v>0</v>
      </c>
      <c r="AB36" s="251">
        <f>SUM('EXTRA-03 '!AC36,'EXTRA-02 '!AC36,'FOTON - (CLEUBERT) '!AC36,'FÁBRICA '!AC36,'EXTRA - (FERDINAND) '!AC36,'STRADA - (FERDINAND) '!AC36,'HR - (VALDENOR) '!AC36)</f>
        <v>0</v>
      </c>
      <c r="AC36" s="251">
        <f>SUM('EXTRA-03 '!AD36,'EXTRA-02 '!AD36,'FOTON - (CLEUBERT) '!AD36,'FÁBRICA '!AD36,'EXTRA - (FERDINAND) '!AD36,'STRADA - (FERDINAND) '!AD36,'HR - (VALDENOR) '!AD36)</f>
        <v>0</v>
      </c>
      <c r="AD36" s="251">
        <f>SUM('EXTRA-03 '!AE36,'EXTRA-02 '!AE36,'FOTON - (CLEUBERT) '!AE36,'FÁBRICA '!AE36,'EXTRA - (FERDINAND) '!AE36,'STRADA - (FERDINAND) '!AE36,'HR - (VALDENOR) '!AE36)</f>
        <v>0</v>
      </c>
      <c r="AE36" s="251">
        <f>SUM('EXTRA-03 '!AF36,'EXTRA-02 '!AF36,'FOTON - (CLEUBERT) '!AF36,'FÁBRICA '!AF36,'EXTRA - (FERDINAND) '!AF36,'STRADA - (FERDINAND) '!AF36,'HR - (VALDENOR) '!AF36)</f>
        <v>0</v>
      </c>
      <c r="AF36" s="251">
        <f>SUM('EXTRA-03 '!AG36,'EXTRA-02 '!AG36,'FOTON - (CLEUBERT) '!AG36,'FÁBRICA '!AG36,'EXTRA - (FERDINAND) '!AG36,'STRADA - (FERDINAND) '!AG36,'HR - (VALDENOR) '!AG36)</f>
        <v>0</v>
      </c>
    </row>
    <row r="37" spans="1:32" x14ac:dyDescent="0.2">
      <c r="A37" s="658">
        <f>'HR - (VALDENOR) '!A37</f>
        <v>0</v>
      </c>
      <c r="B37" s="251">
        <f>SUM('EXTRA-03 '!C37,'EXTRA-02 '!C37,'FOTON - (CLEUBERT) '!C37,'FÁBRICA '!C37,'EXTRA - (FERDINAND) '!C37,'STRADA - (FERDINAND) '!C37,'HR - (VALDENOR) '!C37)</f>
        <v>0</v>
      </c>
      <c r="C37" s="251">
        <f>SUM('EXTRA-03 '!D37,'EXTRA-02 '!D37,'FOTON - (CLEUBERT) '!D37,'FÁBRICA '!D37,'EXTRA - (FERDINAND) '!D37,'STRADA - (FERDINAND) '!D37,'HR - (VALDENOR) '!D37)</f>
        <v>0</v>
      </c>
      <c r="D37" s="251">
        <f>SUM('EXTRA-03 '!E37,'EXTRA-02 '!E37,'FOTON - (CLEUBERT) '!E37,'FÁBRICA '!E37,'EXTRA - (FERDINAND) '!E37,'STRADA - (FERDINAND) '!E37,'HR - (VALDENOR) '!E37)</f>
        <v>0</v>
      </c>
      <c r="E37" s="251">
        <f>SUM('EXTRA-03 '!F37,'EXTRA-02 '!F37,'FOTON - (CLEUBERT) '!F37,'FÁBRICA '!F37,'EXTRA - (FERDINAND) '!F37,'STRADA - (FERDINAND) '!F37,'HR - (VALDENOR) '!F37)</f>
        <v>0</v>
      </c>
      <c r="F37" s="251">
        <f>SUM('EXTRA-03 '!G37,'EXTRA-02 '!G37,'FOTON - (CLEUBERT) '!G37,'FÁBRICA '!G37,'EXTRA - (FERDINAND) '!G37,'STRADA - (FERDINAND) '!G37,'HR - (VALDENOR) '!G37)</f>
        <v>0</v>
      </c>
      <c r="G37" s="251">
        <f>SUM('EXTRA-03 '!H37,'EXTRA-02 '!H37,'FOTON - (CLEUBERT) '!H37,'FÁBRICA '!H37,'EXTRA - (FERDINAND) '!H37,'STRADA - (FERDINAND) '!H37,'HR - (VALDENOR) '!H37)</f>
        <v>0</v>
      </c>
      <c r="H37" s="251">
        <f>SUM('EXTRA-03 '!I37,'EXTRA-02 '!I37,'FOTON - (CLEUBERT) '!I37,'FÁBRICA '!I37,'EXTRA - (FERDINAND) '!I37,'STRADA - (FERDINAND) '!I37,'HR - (VALDENOR) '!I37)</f>
        <v>0</v>
      </c>
      <c r="I37" s="251">
        <f>SUM('EXTRA-03 '!J37,'EXTRA-02 '!J37,'FOTON - (CLEUBERT) '!J37,'FÁBRICA '!J37,'EXTRA - (FERDINAND) '!J37,'STRADA - (FERDINAND) '!J37,'HR - (VALDENOR) '!J37)</f>
        <v>0</v>
      </c>
      <c r="J37" s="251">
        <f>SUM('EXTRA-03 '!K37,'EXTRA-02 '!K37,'FOTON - (CLEUBERT) '!K37,'FÁBRICA '!K37,'EXTRA - (FERDINAND) '!K37,'STRADA - (FERDINAND) '!K37,'HR - (VALDENOR) '!K37)</f>
        <v>0</v>
      </c>
      <c r="K37" s="251">
        <f>SUM('EXTRA-03 '!L37,'EXTRA-02 '!L37,'FOTON - (CLEUBERT) '!L37,'FÁBRICA '!L37,'EXTRA - (FERDINAND) '!L37,'STRADA - (FERDINAND) '!L37,'HR - (VALDENOR) '!L37)</f>
        <v>0</v>
      </c>
      <c r="L37" s="251">
        <f>SUM('EXTRA-03 '!M37,'EXTRA-02 '!M37,'FOTON - (CLEUBERT) '!M37,'FÁBRICA '!M37,'EXTRA - (FERDINAND) '!M37,'STRADA - (FERDINAND) '!M37,'HR - (VALDENOR) '!M37)</f>
        <v>0</v>
      </c>
      <c r="M37" s="251">
        <f>SUM('EXTRA-03 '!N37,'EXTRA-02 '!N37,'FOTON - (CLEUBERT) '!N37,'FÁBRICA '!N37,'EXTRA - (FERDINAND) '!N37,'STRADA - (FERDINAND) '!N37,'HR - (VALDENOR) '!N37)</f>
        <v>0</v>
      </c>
      <c r="N37" s="251">
        <f>SUM('EXTRA-03 '!O37,'EXTRA-02 '!O37,'FOTON - (CLEUBERT) '!O37,'FÁBRICA '!O37,'EXTRA - (FERDINAND) '!O37,'STRADA - (FERDINAND) '!O37,'HR - (VALDENOR) '!O37)</f>
        <v>0</v>
      </c>
      <c r="O37" s="251">
        <f>SUM('EXTRA-03 '!P37,'EXTRA-02 '!P37,'FOTON - (CLEUBERT) '!P37,'FÁBRICA '!P37,'EXTRA - (FERDINAND) '!P37,'STRADA - (FERDINAND) '!P37,'HR - (VALDENOR) '!P37)</f>
        <v>0</v>
      </c>
      <c r="P37" s="251">
        <f>SUM('EXTRA-03 '!Q37,'EXTRA-02 '!Q37,'FOTON - (CLEUBERT) '!Q37,'FÁBRICA '!Q37,'EXTRA - (FERDINAND) '!Q37,'STRADA - (FERDINAND) '!Q37,'HR - (VALDENOR) '!Q37)</f>
        <v>0</v>
      </c>
      <c r="Q37" s="251">
        <f>SUM('EXTRA-03 '!R37,'EXTRA-02 '!R37,'FOTON - (CLEUBERT) '!R37,'FÁBRICA '!R37,'EXTRA - (FERDINAND) '!R37,'STRADA - (FERDINAND) '!R37,'HR - (VALDENOR) '!R37)</f>
        <v>0</v>
      </c>
      <c r="R37" s="251">
        <f>SUM('EXTRA-03 '!S37,'EXTRA-02 '!S37,'FOTON - (CLEUBERT) '!S37,'FÁBRICA '!S37,'EXTRA - (FERDINAND) '!S37,'STRADA - (FERDINAND) '!S37,'HR - (VALDENOR) '!S37)</f>
        <v>0</v>
      </c>
      <c r="S37" s="251">
        <f>SUM('EXTRA-03 '!T37,'EXTRA-02 '!T37,'FOTON - (CLEUBERT) '!T37,'FÁBRICA '!T37,'EXTRA - (FERDINAND) '!T37,'STRADA - (FERDINAND) '!T37,'HR - (VALDENOR) '!T37)</f>
        <v>0</v>
      </c>
      <c r="T37" s="251">
        <f>SUM('EXTRA-03 '!U37,'EXTRA-02 '!U37,'FOTON - (CLEUBERT) '!U37,'FÁBRICA '!U37,'EXTRA - (FERDINAND) '!U37,'STRADA - (FERDINAND) '!U37,'HR - (VALDENOR) '!U37)</f>
        <v>0</v>
      </c>
      <c r="U37" s="251">
        <f>SUM('EXTRA-03 '!V37,'EXTRA-02 '!V37,'FOTON - (CLEUBERT) '!V37,'FÁBRICA '!V37,'EXTRA - (FERDINAND) '!V37,'STRADA - (FERDINAND) '!V37,'HR - (VALDENOR) '!V37)</f>
        <v>0</v>
      </c>
      <c r="V37" s="251">
        <f>SUM('EXTRA-03 '!W37,'EXTRA-02 '!W37,'FOTON - (CLEUBERT) '!W37,'FÁBRICA '!W37,'EXTRA - (FERDINAND) '!W37,'STRADA - (FERDINAND) '!W37,'HR - (VALDENOR) '!W37)</f>
        <v>0</v>
      </c>
      <c r="W37" s="251">
        <f>SUM('EXTRA-03 '!X37,'EXTRA-02 '!X37,'FOTON - (CLEUBERT) '!X37,'FÁBRICA '!X37,'EXTRA - (FERDINAND) '!X37,'STRADA - (FERDINAND) '!X37,'HR - (VALDENOR) '!X37)</f>
        <v>0</v>
      </c>
      <c r="X37" s="251">
        <f>SUM('EXTRA-03 '!Y37,'EXTRA-02 '!Y37,'FOTON - (CLEUBERT) '!Y37,'FÁBRICA '!Y37,'EXTRA - (FERDINAND) '!Y37,'STRADA - (FERDINAND) '!Y37,'HR - (VALDENOR) '!Y37)</f>
        <v>0</v>
      </c>
      <c r="Y37" s="251">
        <f>SUM('EXTRA-03 '!Z37,'EXTRA-02 '!Z37,'FOTON - (CLEUBERT) '!Z37,'FÁBRICA '!Z37,'EXTRA - (FERDINAND) '!Z37,'STRADA - (FERDINAND) '!Z37,'HR - (VALDENOR) '!Z37)</f>
        <v>0</v>
      </c>
      <c r="Z37" s="251">
        <f>SUM('EXTRA-03 '!AA37,'EXTRA-02 '!AA37,'FOTON - (CLEUBERT) '!AA37,'FÁBRICA '!AA37,'EXTRA - (FERDINAND) '!AA37,'STRADA - (FERDINAND) '!AA37,'HR - (VALDENOR) '!AA37)</f>
        <v>0</v>
      </c>
      <c r="AA37" s="251">
        <f>SUM('EXTRA-03 '!AB37,'EXTRA-02 '!AB37,'FOTON - (CLEUBERT) '!AB37,'FÁBRICA '!AB37,'EXTRA - (FERDINAND) '!AB37,'STRADA - (FERDINAND) '!AB37,'HR - (VALDENOR) '!AB37)</f>
        <v>0</v>
      </c>
      <c r="AB37" s="251">
        <f>SUM('EXTRA-03 '!AC37,'EXTRA-02 '!AC37,'FOTON - (CLEUBERT) '!AC37,'FÁBRICA '!AC37,'EXTRA - (FERDINAND) '!AC37,'STRADA - (FERDINAND) '!AC37,'HR - (VALDENOR) '!AC37)</f>
        <v>0</v>
      </c>
      <c r="AC37" s="251">
        <f>SUM('EXTRA-03 '!AD37,'EXTRA-02 '!AD37,'FOTON - (CLEUBERT) '!AD37,'FÁBRICA '!AD37,'EXTRA - (FERDINAND) '!AD37,'STRADA - (FERDINAND) '!AD37,'HR - (VALDENOR) '!AD37)</f>
        <v>0</v>
      </c>
      <c r="AD37" s="251">
        <f>SUM('EXTRA-03 '!AE37,'EXTRA-02 '!AE37,'FOTON - (CLEUBERT) '!AE37,'FÁBRICA '!AE37,'EXTRA - (FERDINAND) '!AE37,'STRADA - (FERDINAND) '!AE37,'HR - (VALDENOR) '!AE37)</f>
        <v>0</v>
      </c>
      <c r="AE37" s="251">
        <f>SUM('EXTRA-03 '!AF37,'EXTRA-02 '!AF37,'FOTON - (CLEUBERT) '!AF37,'FÁBRICA '!AF37,'EXTRA - (FERDINAND) '!AF37,'STRADA - (FERDINAND) '!AF37,'HR - (VALDENOR) '!AF37)</f>
        <v>0</v>
      </c>
      <c r="AF37" s="251">
        <f>SUM('EXTRA-03 '!AG37,'EXTRA-02 '!AG37,'FOTON - (CLEUBERT) '!AG37,'FÁBRICA '!AG37,'EXTRA - (FERDINAND) '!AG37,'STRADA - (FERDINAND) '!AG37,'HR - (VALDENOR) '!AG37)</f>
        <v>0</v>
      </c>
    </row>
    <row r="38" spans="1:32" x14ac:dyDescent="0.2">
      <c r="A38" s="658">
        <f>'HR - (VALDENOR) '!A38</f>
        <v>0</v>
      </c>
      <c r="B38" s="251">
        <f>SUM('EXTRA-03 '!C38,'EXTRA-02 '!C38,'FOTON - (CLEUBERT) '!C38,'FÁBRICA '!C38,'EXTRA - (FERDINAND) '!C38,'STRADA - (FERDINAND) '!C38,'HR - (VALDENOR) '!C38)</f>
        <v>0</v>
      </c>
      <c r="C38" s="251">
        <f>SUM('EXTRA-03 '!D38,'EXTRA-02 '!D38,'FOTON - (CLEUBERT) '!D38,'FÁBRICA '!D38,'EXTRA - (FERDINAND) '!D38,'STRADA - (FERDINAND) '!D38,'HR - (VALDENOR) '!D38)</f>
        <v>0</v>
      </c>
      <c r="D38" s="251">
        <f>SUM('EXTRA-03 '!E38,'EXTRA-02 '!E38,'FOTON - (CLEUBERT) '!E38,'FÁBRICA '!E38,'EXTRA - (FERDINAND) '!E38,'STRADA - (FERDINAND) '!E38,'HR - (VALDENOR) '!E38)</f>
        <v>0</v>
      </c>
      <c r="E38" s="251">
        <f>SUM('EXTRA-03 '!F38,'EXTRA-02 '!F38,'FOTON - (CLEUBERT) '!F38,'FÁBRICA '!F38,'EXTRA - (FERDINAND) '!F38,'STRADA - (FERDINAND) '!F38,'HR - (VALDENOR) '!F38)</f>
        <v>0</v>
      </c>
      <c r="F38" s="251">
        <f>SUM('EXTRA-03 '!G38,'EXTRA-02 '!G38,'FOTON - (CLEUBERT) '!G38,'FÁBRICA '!G38,'EXTRA - (FERDINAND) '!G38,'STRADA - (FERDINAND) '!G38,'HR - (VALDENOR) '!G38)</f>
        <v>0</v>
      </c>
      <c r="G38" s="251">
        <f>SUM('EXTRA-03 '!H38,'EXTRA-02 '!H38,'FOTON - (CLEUBERT) '!H38,'FÁBRICA '!H38,'EXTRA - (FERDINAND) '!H38,'STRADA - (FERDINAND) '!H38,'HR - (VALDENOR) '!H38)</f>
        <v>0</v>
      </c>
      <c r="H38" s="251">
        <f>SUM('EXTRA-03 '!I38,'EXTRA-02 '!I38,'FOTON - (CLEUBERT) '!I38,'FÁBRICA '!I38,'EXTRA - (FERDINAND) '!I38,'STRADA - (FERDINAND) '!I38,'HR - (VALDENOR) '!I38)</f>
        <v>0</v>
      </c>
      <c r="I38" s="251">
        <f>SUM('EXTRA-03 '!J38,'EXTRA-02 '!J38,'FOTON - (CLEUBERT) '!J38,'FÁBRICA '!J38,'EXTRA - (FERDINAND) '!J38,'STRADA - (FERDINAND) '!J38,'HR - (VALDENOR) '!J38)</f>
        <v>0</v>
      </c>
      <c r="J38" s="251">
        <f>SUM('EXTRA-03 '!K38,'EXTRA-02 '!K38,'FOTON - (CLEUBERT) '!K38,'FÁBRICA '!K38,'EXTRA - (FERDINAND) '!K38,'STRADA - (FERDINAND) '!K38,'HR - (VALDENOR) '!K38)</f>
        <v>0</v>
      </c>
      <c r="K38" s="251">
        <f>SUM('EXTRA-03 '!L38,'EXTRA-02 '!L38,'FOTON - (CLEUBERT) '!L38,'FÁBRICA '!L38,'EXTRA - (FERDINAND) '!L38,'STRADA - (FERDINAND) '!L38,'HR - (VALDENOR) '!L38)</f>
        <v>0</v>
      </c>
      <c r="L38" s="251">
        <f>SUM('EXTRA-03 '!M38,'EXTRA-02 '!M38,'FOTON - (CLEUBERT) '!M38,'FÁBRICA '!M38,'EXTRA - (FERDINAND) '!M38,'STRADA - (FERDINAND) '!M38,'HR - (VALDENOR) '!M38)</f>
        <v>0</v>
      </c>
      <c r="M38" s="251">
        <f>SUM('EXTRA-03 '!N38,'EXTRA-02 '!N38,'FOTON - (CLEUBERT) '!N38,'FÁBRICA '!N38,'EXTRA - (FERDINAND) '!N38,'STRADA - (FERDINAND) '!N38,'HR - (VALDENOR) '!N38)</f>
        <v>0</v>
      </c>
      <c r="N38" s="251">
        <f>SUM('EXTRA-03 '!O38,'EXTRA-02 '!O38,'FOTON - (CLEUBERT) '!O38,'FÁBRICA '!O38,'EXTRA - (FERDINAND) '!O38,'STRADA - (FERDINAND) '!O38,'HR - (VALDENOR) '!O38)</f>
        <v>0</v>
      </c>
      <c r="O38" s="251">
        <f>SUM('EXTRA-03 '!P38,'EXTRA-02 '!P38,'FOTON - (CLEUBERT) '!P38,'FÁBRICA '!P38,'EXTRA - (FERDINAND) '!P38,'STRADA - (FERDINAND) '!P38,'HR - (VALDENOR) '!P38)</f>
        <v>0</v>
      </c>
      <c r="P38" s="251">
        <f>SUM('EXTRA-03 '!Q38,'EXTRA-02 '!Q38,'FOTON - (CLEUBERT) '!Q38,'FÁBRICA '!Q38,'EXTRA - (FERDINAND) '!Q38,'STRADA - (FERDINAND) '!Q38,'HR - (VALDENOR) '!Q38)</f>
        <v>0</v>
      </c>
      <c r="Q38" s="251">
        <f>SUM('EXTRA-03 '!R38,'EXTRA-02 '!R38,'FOTON - (CLEUBERT) '!R38,'FÁBRICA '!R38,'EXTRA - (FERDINAND) '!R38,'STRADA - (FERDINAND) '!R38,'HR - (VALDENOR) '!R38)</f>
        <v>0</v>
      </c>
      <c r="R38" s="251">
        <f>SUM('EXTRA-03 '!S38,'EXTRA-02 '!S38,'FOTON - (CLEUBERT) '!S38,'FÁBRICA '!S38,'EXTRA - (FERDINAND) '!S38,'STRADA - (FERDINAND) '!S38,'HR - (VALDENOR) '!S38)</f>
        <v>0</v>
      </c>
      <c r="S38" s="251">
        <f>SUM('EXTRA-03 '!T38,'EXTRA-02 '!T38,'FOTON - (CLEUBERT) '!T38,'FÁBRICA '!T38,'EXTRA - (FERDINAND) '!T38,'STRADA - (FERDINAND) '!T38,'HR - (VALDENOR) '!T38)</f>
        <v>0</v>
      </c>
      <c r="T38" s="251">
        <f>SUM('EXTRA-03 '!U38,'EXTRA-02 '!U38,'FOTON - (CLEUBERT) '!U38,'FÁBRICA '!U38,'EXTRA - (FERDINAND) '!U38,'STRADA - (FERDINAND) '!U38,'HR - (VALDENOR) '!U38)</f>
        <v>0</v>
      </c>
      <c r="U38" s="251">
        <f>SUM('EXTRA-03 '!V38,'EXTRA-02 '!V38,'FOTON - (CLEUBERT) '!V38,'FÁBRICA '!V38,'EXTRA - (FERDINAND) '!V38,'STRADA - (FERDINAND) '!V38,'HR - (VALDENOR) '!V38)</f>
        <v>0</v>
      </c>
      <c r="V38" s="251">
        <f>SUM('EXTRA-03 '!W38,'EXTRA-02 '!W38,'FOTON - (CLEUBERT) '!W38,'FÁBRICA '!W38,'EXTRA - (FERDINAND) '!W38,'STRADA - (FERDINAND) '!W38,'HR - (VALDENOR) '!W38)</f>
        <v>0</v>
      </c>
      <c r="W38" s="251">
        <f>SUM('EXTRA-03 '!X38,'EXTRA-02 '!X38,'FOTON - (CLEUBERT) '!X38,'FÁBRICA '!X38,'EXTRA - (FERDINAND) '!X38,'STRADA - (FERDINAND) '!X38,'HR - (VALDENOR) '!X38)</f>
        <v>0</v>
      </c>
      <c r="X38" s="251">
        <f>SUM('EXTRA-03 '!Y38,'EXTRA-02 '!Y38,'FOTON - (CLEUBERT) '!Y38,'FÁBRICA '!Y38,'EXTRA - (FERDINAND) '!Y38,'STRADA - (FERDINAND) '!Y38,'HR - (VALDENOR) '!Y38)</f>
        <v>0</v>
      </c>
      <c r="Y38" s="251">
        <f>SUM('EXTRA-03 '!Z38,'EXTRA-02 '!Z38,'FOTON - (CLEUBERT) '!Z38,'FÁBRICA '!Z38,'EXTRA - (FERDINAND) '!Z38,'STRADA - (FERDINAND) '!Z38,'HR - (VALDENOR) '!Z38)</f>
        <v>0</v>
      </c>
      <c r="Z38" s="251">
        <f>SUM('EXTRA-03 '!AA38,'EXTRA-02 '!AA38,'FOTON - (CLEUBERT) '!AA38,'FÁBRICA '!AA38,'EXTRA - (FERDINAND) '!AA38,'STRADA - (FERDINAND) '!AA38,'HR - (VALDENOR) '!AA38)</f>
        <v>0</v>
      </c>
      <c r="AA38" s="251">
        <f>SUM('EXTRA-03 '!AB38,'EXTRA-02 '!AB38,'FOTON - (CLEUBERT) '!AB38,'FÁBRICA '!AB38,'EXTRA - (FERDINAND) '!AB38,'STRADA - (FERDINAND) '!AB38,'HR - (VALDENOR) '!AB38)</f>
        <v>0</v>
      </c>
      <c r="AB38" s="251">
        <f>SUM('EXTRA-03 '!AC38,'EXTRA-02 '!AC38,'FOTON - (CLEUBERT) '!AC38,'FÁBRICA '!AC38,'EXTRA - (FERDINAND) '!AC38,'STRADA - (FERDINAND) '!AC38,'HR - (VALDENOR) '!AC38)</f>
        <v>0</v>
      </c>
      <c r="AC38" s="251">
        <f>SUM('EXTRA-03 '!AD38,'EXTRA-02 '!AD38,'FOTON - (CLEUBERT) '!AD38,'FÁBRICA '!AD38,'EXTRA - (FERDINAND) '!AD38,'STRADA - (FERDINAND) '!AD38,'HR - (VALDENOR) '!AD38)</f>
        <v>0</v>
      </c>
      <c r="AD38" s="251">
        <f>SUM('EXTRA-03 '!AE38,'EXTRA-02 '!AE38,'FOTON - (CLEUBERT) '!AE38,'FÁBRICA '!AE38,'EXTRA - (FERDINAND) '!AE38,'STRADA - (FERDINAND) '!AE38,'HR - (VALDENOR) '!AE38)</f>
        <v>0</v>
      </c>
      <c r="AE38" s="251">
        <f>SUM('EXTRA-03 '!AF38,'EXTRA-02 '!AF38,'FOTON - (CLEUBERT) '!AF38,'FÁBRICA '!AF38,'EXTRA - (FERDINAND) '!AF38,'STRADA - (FERDINAND) '!AF38,'HR - (VALDENOR) '!AF38)</f>
        <v>0</v>
      </c>
      <c r="AF38" s="251">
        <f>SUM('EXTRA-03 '!AG38,'EXTRA-02 '!AG38,'FOTON - (CLEUBERT) '!AG38,'FÁBRICA '!AG38,'EXTRA - (FERDINAND) '!AG38,'STRADA - (FERDINAND) '!AG38,'HR - (VALDENOR) '!AG38)</f>
        <v>0</v>
      </c>
    </row>
    <row r="39" spans="1:32" x14ac:dyDescent="0.2">
      <c r="A39" s="658">
        <f>'HR - (VALDENOR) '!A39</f>
        <v>0</v>
      </c>
      <c r="B39" s="251">
        <f>SUM('EXTRA-03 '!C39,'EXTRA-02 '!C39,'FOTON - (CLEUBERT) '!C39,'FÁBRICA '!C39,'EXTRA - (FERDINAND) '!C39,'STRADA - (FERDINAND) '!C39,'HR - (VALDENOR) '!C39)</f>
        <v>0</v>
      </c>
      <c r="C39" s="251">
        <f>SUM('EXTRA-03 '!D39,'EXTRA-02 '!D39,'FOTON - (CLEUBERT) '!D39,'FÁBRICA '!D39,'EXTRA - (FERDINAND) '!D39,'STRADA - (FERDINAND) '!D39,'HR - (VALDENOR) '!D39)</f>
        <v>0</v>
      </c>
      <c r="D39" s="251">
        <f>SUM('EXTRA-03 '!E39,'EXTRA-02 '!E39,'FOTON - (CLEUBERT) '!E39,'FÁBRICA '!E39,'EXTRA - (FERDINAND) '!E39,'STRADA - (FERDINAND) '!E39,'HR - (VALDENOR) '!E39)</f>
        <v>0</v>
      </c>
      <c r="E39" s="251">
        <f>SUM('EXTRA-03 '!F39,'EXTRA-02 '!F39,'FOTON - (CLEUBERT) '!F39,'FÁBRICA '!F39,'EXTRA - (FERDINAND) '!F39,'STRADA - (FERDINAND) '!F39,'HR - (VALDENOR) '!F39)</f>
        <v>0</v>
      </c>
      <c r="F39" s="251">
        <f>SUM('EXTRA-03 '!G39,'EXTRA-02 '!G39,'FOTON - (CLEUBERT) '!G39,'FÁBRICA '!G39,'EXTRA - (FERDINAND) '!G39,'STRADA - (FERDINAND) '!G39,'HR - (VALDENOR) '!G39)</f>
        <v>0</v>
      </c>
      <c r="G39" s="251">
        <f>SUM('EXTRA-03 '!H39,'EXTRA-02 '!H39,'FOTON - (CLEUBERT) '!H39,'FÁBRICA '!H39,'EXTRA - (FERDINAND) '!H39,'STRADA - (FERDINAND) '!H39,'HR - (VALDENOR) '!H39)</f>
        <v>0</v>
      </c>
      <c r="H39" s="251">
        <f>SUM('EXTRA-03 '!I39,'EXTRA-02 '!I39,'FOTON - (CLEUBERT) '!I39,'FÁBRICA '!I39,'EXTRA - (FERDINAND) '!I39,'STRADA - (FERDINAND) '!I39,'HR - (VALDENOR) '!I39)</f>
        <v>0</v>
      </c>
      <c r="I39" s="251">
        <f>SUM('EXTRA-03 '!J39,'EXTRA-02 '!J39,'FOTON - (CLEUBERT) '!J39,'FÁBRICA '!J39,'EXTRA - (FERDINAND) '!J39,'STRADA - (FERDINAND) '!J39,'HR - (VALDENOR) '!J39)</f>
        <v>0</v>
      </c>
      <c r="J39" s="251">
        <f>SUM('EXTRA-03 '!K39,'EXTRA-02 '!K39,'FOTON - (CLEUBERT) '!K39,'FÁBRICA '!K39,'EXTRA - (FERDINAND) '!K39,'STRADA - (FERDINAND) '!K39,'HR - (VALDENOR) '!K39)</f>
        <v>0</v>
      </c>
      <c r="K39" s="251">
        <f>SUM('EXTRA-03 '!L39,'EXTRA-02 '!L39,'FOTON - (CLEUBERT) '!L39,'FÁBRICA '!L39,'EXTRA - (FERDINAND) '!L39,'STRADA - (FERDINAND) '!L39,'HR - (VALDENOR) '!L39)</f>
        <v>0</v>
      </c>
      <c r="L39" s="251">
        <f>SUM('EXTRA-03 '!M39,'EXTRA-02 '!M39,'FOTON - (CLEUBERT) '!M39,'FÁBRICA '!M39,'EXTRA - (FERDINAND) '!M39,'STRADA - (FERDINAND) '!M39,'HR - (VALDENOR) '!M39)</f>
        <v>0</v>
      </c>
      <c r="M39" s="251">
        <f>SUM('EXTRA-03 '!N39,'EXTRA-02 '!N39,'FOTON - (CLEUBERT) '!N39,'FÁBRICA '!N39,'EXTRA - (FERDINAND) '!N39,'STRADA - (FERDINAND) '!N39,'HR - (VALDENOR) '!N39)</f>
        <v>0</v>
      </c>
      <c r="N39" s="251">
        <f>SUM('EXTRA-03 '!O39,'EXTRA-02 '!O39,'FOTON - (CLEUBERT) '!O39,'FÁBRICA '!O39,'EXTRA - (FERDINAND) '!O39,'STRADA - (FERDINAND) '!O39,'HR - (VALDENOR) '!O39)</f>
        <v>0</v>
      </c>
      <c r="O39" s="251">
        <f>SUM('EXTRA-03 '!P39,'EXTRA-02 '!P39,'FOTON - (CLEUBERT) '!P39,'FÁBRICA '!P39,'EXTRA - (FERDINAND) '!P39,'STRADA - (FERDINAND) '!P39,'HR - (VALDENOR) '!P39)</f>
        <v>0</v>
      </c>
      <c r="P39" s="251">
        <f>SUM('EXTRA-03 '!Q39,'EXTRA-02 '!Q39,'FOTON - (CLEUBERT) '!Q39,'FÁBRICA '!Q39,'EXTRA - (FERDINAND) '!Q39,'STRADA - (FERDINAND) '!Q39,'HR - (VALDENOR) '!Q39)</f>
        <v>0</v>
      </c>
      <c r="Q39" s="251">
        <f>SUM('EXTRA-03 '!R39,'EXTRA-02 '!R39,'FOTON - (CLEUBERT) '!R39,'FÁBRICA '!R39,'EXTRA - (FERDINAND) '!R39,'STRADA - (FERDINAND) '!R39,'HR - (VALDENOR) '!R39)</f>
        <v>0</v>
      </c>
      <c r="R39" s="251">
        <f>SUM('EXTRA-03 '!S39,'EXTRA-02 '!S39,'FOTON - (CLEUBERT) '!S39,'FÁBRICA '!S39,'EXTRA - (FERDINAND) '!S39,'STRADA - (FERDINAND) '!S39,'HR - (VALDENOR) '!S39)</f>
        <v>0</v>
      </c>
      <c r="S39" s="251">
        <f>SUM('EXTRA-03 '!T39,'EXTRA-02 '!T39,'FOTON - (CLEUBERT) '!T39,'FÁBRICA '!T39,'EXTRA - (FERDINAND) '!T39,'STRADA - (FERDINAND) '!T39,'HR - (VALDENOR) '!T39)</f>
        <v>0</v>
      </c>
      <c r="T39" s="251">
        <f>SUM('EXTRA-03 '!U39,'EXTRA-02 '!U39,'FOTON - (CLEUBERT) '!U39,'FÁBRICA '!U39,'EXTRA - (FERDINAND) '!U39,'STRADA - (FERDINAND) '!U39,'HR - (VALDENOR) '!U39)</f>
        <v>0</v>
      </c>
      <c r="U39" s="251">
        <f>SUM('EXTRA-03 '!V39,'EXTRA-02 '!V39,'FOTON - (CLEUBERT) '!V39,'FÁBRICA '!V39,'EXTRA - (FERDINAND) '!V39,'STRADA - (FERDINAND) '!V39,'HR - (VALDENOR) '!V39)</f>
        <v>0</v>
      </c>
      <c r="V39" s="251">
        <f>SUM('EXTRA-03 '!W39,'EXTRA-02 '!W39,'FOTON - (CLEUBERT) '!W39,'FÁBRICA '!W39,'EXTRA - (FERDINAND) '!W39,'STRADA - (FERDINAND) '!W39,'HR - (VALDENOR) '!W39)</f>
        <v>0</v>
      </c>
      <c r="W39" s="251">
        <f>SUM('EXTRA-03 '!X39,'EXTRA-02 '!X39,'FOTON - (CLEUBERT) '!X39,'FÁBRICA '!X39,'EXTRA - (FERDINAND) '!X39,'STRADA - (FERDINAND) '!X39,'HR - (VALDENOR) '!X39)</f>
        <v>0</v>
      </c>
      <c r="X39" s="251">
        <f>SUM('EXTRA-03 '!Y39,'EXTRA-02 '!Y39,'FOTON - (CLEUBERT) '!Y39,'FÁBRICA '!Y39,'EXTRA - (FERDINAND) '!Y39,'STRADA - (FERDINAND) '!Y39,'HR - (VALDENOR) '!Y39)</f>
        <v>0</v>
      </c>
      <c r="Y39" s="251">
        <f>SUM('EXTRA-03 '!Z39,'EXTRA-02 '!Z39,'FOTON - (CLEUBERT) '!Z39,'FÁBRICA '!Z39,'EXTRA - (FERDINAND) '!Z39,'STRADA - (FERDINAND) '!Z39,'HR - (VALDENOR) '!Z39)</f>
        <v>0</v>
      </c>
      <c r="Z39" s="251">
        <f>SUM('EXTRA-03 '!AA39,'EXTRA-02 '!AA39,'FOTON - (CLEUBERT) '!AA39,'FÁBRICA '!AA39,'EXTRA - (FERDINAND) '!AA39,'STRADA - (FERDINAND) '!AA39,'HR - (VALDENOR) '!AA39)</f>
        <v>0</v>
      </c>
      <c r="AA39" s="251">
        <f>SUM('EXTRA-03 '!AB39,'EXTRA-02 '!AB39,'FOTON - (CLEUBERT) '!AB39,'FÁBRICA '!AB39,'EXTRA - (FERDINAND) '!AB39,'STRADA - (FERDINAND) '!AB39,'HR - (VALDENOR) '!AB39)</f>
        <v>0</v>
      </c>
      <c r="AB39" s="251">
        <f>SUM('EXTRA-03 '!AC39,'EXTRA-02 '!AC39,'FOTON - (CLEUBERT) '!AC39,'FÁBRICA '!AC39,'EXTRA - (FERDINAND) '!AC39,'STRADA - (FERDINAND) '!AC39,'HR - (VALDENOR) '!AC39)</f>
        <v>0</v>
      </c>
      <c r="AC39" s="251">
        <f>SUM('EXTRA-03 '!AD39,'EXTRA-02 '!AD39,'FOTON - (CLEUBERT) '!AD39,'FÁBRICA '!AD39,'EXTRA - (FERDINAND) '!AD39,'STRADA - (FERDINAND) '!AD39,'HR - (VALDENOR) '!AD39)</f>
        <v>0</v>
      </c>
      <c r="AD39" s="251">
        <f>SUM('EXTRA-03 '!AE39,'EXTRA-02 '!AE39,'FOTON - (CLEUBERT) '!AE39,'FÁBRICA '!AE39,'EXTRA - (FERDINAND) '!AE39,'STRADA - (FERDINAND) '!AE39,'HR - (VALDENOR) '!AE39)</f>
        <v>0</v>
      </c>
      <c r="AE39" s="251">
        <f>SUM('EXTRA-03 '!AF39,'EXTRA-02 '!AF39,'FOTON - (CLEUBERT) '!AF39,'FÁBRICA '!AF39,'EXTRA - (FERDINAND) '!AF39,'STRADA - (FERDINAND) '!AF39,'HR - (VALDENOR) '!AF39)</f>
        <v>0</v>
      </c>
      <c r="AF39" s="251">
        <f>SUM('EXTRA-03 '!AG39,'EXTRA-02 '!AG39,'FOTON - (CLEUBERT) '!AG39,'FÁBRICA '!AG39,'EXTRA - (FERDINAND) '!AG39,'STRADA - (FERDINAND) '!AG39,'HR - (VALDENOR) '!AG39)</f>
        <v>0</v>
      </c>
    </row>
    <row r="40" spans="1:32" x14ac:dyDescent="0.2">
      <c r="A40" s="658">
        <f>'HR - (VALDENOR) '!A40</f>
        <v>0</v>
      </c>
      <c r="B40" s="251">
        <f>SUM('EXTRA-03 '!C40,'EXTRA-02 '!C40,'FOTON - (CLEUBERT) '!C40,'FÁBRICA '!C40,'EXTRA - (FERDINAND) '!C40,'STRADA - (FERDINAND) '!C40,'HR - (VALDENOR) '!C40)</f>
        <v>0</v>
      </c>
      <c r="C40" s="251">
        <f>SUM('EXTRA-03 '!D40,'EXTRA-02 '!D40,'FOTON - (CLEUBERT) '!D40,'FÁBRICA '!D40,'EXTRA - (FERDINAND) '!D40,'STRADA - (FERDINAND) '!D40,'HR - (VALDENOR) '!D40)</f>
        <v>0</v>
      </c>
      <c r="D40" s="251">
        <f>SUM('EXTRA-03 '!E40,'EXTRA-02 '!E40,'FOTON - (CLEUBERT) '!E40,'FÁBRICA '!E40,'EXTRA - (FERDINAND) '!E40,'STRADA - (FERDINAND) '!E40,'HR - (VALDENOR) '!E40)</f>
        <v>0</v>
      </c>
      <c r="E40" s="251">
        <f>SUM('EXTRA-03 '!F40,'EXTRA-02 '!F40,'FOTON - (CLEUBERT) '!F40,'FÁBRICA '!F40,'EXTRA - (FERDINAND) '!F40,'STRADA - (FERDINAND) '!F40,'HR - (VALDENOR) '!F40)</f>
        <v>0</v>
      </c>
      <c r="F40" s="251">
        <f>SUM('EXTRA-03 '!G40,'EXTRA-02 '!G40,'FOTON - (CLEUBERT) '!G40,'FÁBRICA '!G40,'EXTRA - (FERDINAND) '!G40,'STRADA - (FERDINAND) '!G40,'HR - (VALDENOR) '!G40)</f>
        <v>0</v>
      </c>
      <c r="G40" s="251">
        <f>SUM('EXTRA-03 '!H40,'EXTRA-02 '!H40,'FOTON - (CLEUBERT) '!H40,'FÁBRICA '!H40,'EXTRA - (FERDINAND) '!H40,'STRADA - (FERDINAND) '!H40,'HR - (VALDENOR) '!H40)</f>
        <v>0</v>
      </c>
      <c r="H40" s="251">
        <f>SUM('EXTRA-03 '!I40,'EXTRA-02 '!I40,'FOTON - (CLEUBERT) '!I40,'FÁBRICA '!I40,'EXTRA - (FERDINAND) '!I40,'STRADA - (FERDINAND) '!I40,'HR - (VALDENOR) '!I40)</f>
        <v>0</v>
      </c>
      <c r="I40" s="251">
        <f>SUM('EXTRA-03 '!J40,'EXTRA-02 '!J40,'FOTON - (CLEUBERT) '!J40,'FÁBRICA '!J40,'EXTRA - (FERDINAND) '!J40,'STRADA - (FERDINAND) '!J40,'HR - (VALDENOR) '!J40)</f>
        <v>0</v>
      </c>
      <c r="J40" s="251">
        <f>SUM('EXTRA-03 '!K40,'EXTRA-02 '!K40,'FOTON - (CLEUBERT) '!K40,'FÁBRICA '!K40,'EXTRA - (FERDINAND) '!K40,'STRADA - (FERDINAND) '!K40,'HR - (VALDENOR) '!K40)</f>
        <v>0</v>
      </c>
      <c r="K40" s="251">
        <f>SUM('EXTRA-03 '!L40,'EXTRA-02 '!L40,'FOTON - (CLEUBERT) '!L40,'FÁBRICA '!L40,'EXTRA - (FERDINAND) '!L40,'STRADA - (FERDINAND) '!L40,'HR - (VALDENOR) '!L40)</f>
        <v>0</v>
      </c>
      <c r="L40" s="251">
        <f>SUM('EXTRA-03 '!M40,'EXTRA-02 '!M40,'FOTON - (CLEUBERT) '!M40,'FÁBRICA '!M40,'EXTRA - (FERDINAND) '!M40,'STRADA - (FERDINAND) '!M40,'HR - (VALDENOR) '!M40)</f>
        <v>0</v>
      </c>
      <c r="M40" s="251">
        <f>SUM('EXTRA-03 '!N40,'EXTRA-02 '!N40,'FOTON - (CLEUBERT) '!N40,'FÁBRICA '!N40,'EXTRA - (FERDINAND) '!N40,'STRADA - (FERDINAND) '!N40,'HR - (VALDENOR) '!N40)</f>
        <v>0</v>
      </c>
      <c r="N40" s="251">
        <f>SUM('EXTRA-03 '!O40,'EXTRA-02 '!O40,'FOTON - (CLEUBERT) '!O40,'FÁBRICA '!O40,'EXTRA - (FERDINAND) '!O40,'STRADA - (FERDINAND) '!O40,'HR - (VALDENOR) '!O40)</f>
        <v>0</v>
      </c>
      <c r="O40" s="251">
        <f>SUM('EXTRA-03 '!P40,'EXTRA-02 '!P40,'FOTON - (CLEUBERT) '!P40,'FÁBRICA '!P40,'EXTRA - (FERDINAND) '!P40,'STRADA - (FERDINAND) '!P40,'HR - (VALDENOR) '!P40)</f>
        <v>0</v>
      </c>
      <c r="P40" s="251">
        <f>SUM('EXTRA-03 '!Q40,'EXTRA-02 '!Q40,'FOTON - (CLEUBERT) '!Q40,'FÁBRICA '!Q40,'EXTRA - (FERDINAND) '!Q40,'STRADA - (FERDINAND) '!Q40,'HR - (VALDENOR) '!Q40)</f>
        <v>0</v>
      </c>
      <c r="Q40" s="251">
        <f>SUM('EXTRA-03 '!R40,'EXTRA-02 '!R40,'FOTON - (CLEUBERT) '!R40,'FÁBRICA '!R40,'EXTRA - (FERDINAND) '!R40,'STRADA - (FERDINAND) '!R40,'HR - (VALDENOR) '!R40)</f>
        <v>0</v>
      </c>
      <c r="R40" s="251">
        <f>SUM('EXTRA-03 '!S40,'EXTRA-02 '!S40,'FOTON - (CLEUBERT) '!S40,'FÁBRICA '!S40,'EXTRA - (FERDINAND) '!S40,'STRADA - (FERDINAND) '!S40,'HR - (VALDENOR) '!S40)</f>
        <v>0</v>
      </c>
      <c r="S40" s="251">
        <f>SUM('EXTRA-03 '!T40,'EXTRA-02 '!T40,'FOTON - (CLEUBERT) '!T40,'FÁBRICA '!T40,'EXTRA - (FERDINAND) '!T40,'STRADA - (FERDINAND) '!T40,'HR - (VALDENOR) '!T40)</f>
        <v>0</v>
      </c>
      <c r="T40" s="251">
        <f>SUM('EXTRA-03 '!U40,'EXTRA-02 '!U40,'FOTON - (CLEUBERT) '!U40,'FÁBRICA '!U40,'EXTRA - (FERDINAND) '!U40,'STRADA - (FERDINAND) '!U40,'HR - (VALDENOR) '!U40)</f>
        <v>0</v>
      </c>
      <c r="U40" s="251">
        <f>SUM('EXTRA-03 '!V40,'EXTRA-02 '!V40,'FOTON - (CLEUBERT) '!V40,'FÁBRICA '!V40,'EXTRA - (FERDINAND) '!V40,'STRADA - (FERDINAND) '!V40,'HR - (VALDENOR) '!V40)</f>
        <v>0</v>
      </c>
      <c r="V40" s="251">
        <f>SUM('EXTRA-03 '!W40,'EXTRA-02 '!W40,'FOTON - (CLEUBERT) '!W40,'FÁBRICA '!W40,'EXTRA - (FERDINAND) '!W40,'STRADA - (FERDINAND) '!W40,'HR - (VALDENOR) '!W40)</f>
        <v>0</v>
      </c>
      <c r="W40" s="251">
        <f>SUM('EXTRA-03 '!X40,'EXTRA-02 '!X40,'FOTON - (CLEUBERT) '!X40,'FÁBRICA '!X40,'EXTRA - (FERDINAND) '!X40,'STRADA - (FERDINAND) '!X40,'HR - (VALDENOR) '!X40)</f>
        <v>0</v>
      </c>
      <c r="X40" s="251">
        <f>SUM('EXTRA-03 '!Y40,'EXTRA-02 '!Y40,'FOTON - (CLEUBERT) '!Y40,'FÁBRICA '!Y40,'EXTRA - (FERDINAND) '!Y40,'STRADA - (FERDINAND) '!Y40,'HR - (VALDENOR) '!Y40)</f>
        <v>0</v>
      </c>
      <c r="Y40" s="251">
        <f>SUM('EXTRA-03 '!Z40,'EXTRA-02 '!Z40,'FOTON - (CLEUBERT) '!Z40,'FÁBRICA '!Z40,'EXTRA - (FERDINAND) '!Z40,'STRADA - (FERDINAND) '!Z40,'HR - (VALDENOR) '!Z40)</f>
        <v>0</v>
      </c>
      <c r="Z40" s="251">
        <f>SUM('EXTRA-03 '!AA40,'EXTRA-02 '!AA40,'FOTON - (CLEUBERT) '!AA40,'FÁBRICA '!AA40,'EXTRA - (FERDINAND) '!AA40,'STRADA - (FERDINAND) '!AA40,'HR - (VALDENOR) '!AA40)</f>
        <v>0</v>
      </c>
      <c r="AA40" s="251">
        <f>SUM('EXTRA-03 '!AB40,'EXTRA-02 '!AB40,'FOTON - (CLEUBERT) '!AB40,'FÁBRICA '!AB40,'EXTRA - (FERDINAND) '!AB40,'STRADA - (FERDINAND) '!AB40,'HR - (VALDENOR) '!AB40)</f>
        <v>0</v>
      </c>
      <c r="AB40" s="251">
        <f>SUM('EXTRA-03 '!AC40,'EXTRA-02 '!AC40,'FOTON - (CLEUBERT) '!AC40,'FÁBRICA '!AC40,'EXTRA - (FERDINAND) '!AC40,'STRADA - (FERDINAND) '!AC40,'HR - (VALDENOR) '!AC40)</f>
        <v>0</v>
      </c>
      <c r="AC40" s="251">
        <f>SUM('EXTRA-03 '!AD40,'EXTRA-02 '!AD40,'FOTON - (CLEUBERT) '!AD40,'FÁBRICA '!AD40,'EXTRA - (FERDINAND) '!AD40,'STRADA - (FERDINAND) '!AD40,'HR - (VALDENOR) '!AD40)</f>
        <v>0</v>
      </c>
      <c r="AD40" s="251">
        <f>SUM('EXTRA-03 '!AE40,'EXTRA-02 '!AE40,'FOTON - (CLEUBERT) '!AE40,'FÁBRICA '!AE40,'EXTRA - (FERDINAND) '!AE40,'STRADA - (FERDINAND) '!AE40,'HR - (VALDENOR) '!AE40)</f>
        <v>0</v>
      </c>
      <c r="AE40" s="251">
        <f>SUM('EXTRA-03 '!AF40,'EXTRA-02 '!AF40,'FOTON - (CLEUBERT) '!AF40,'FÁBRICA '!AF40,'EXTRA - (FERDINAND) '!AF40,'STRADA - (FERDINAND) '!AF40,'HR - (VALDENOR) '!AF40)</f>
        <v>0</v>
      </c>
      <c r="AF40" s="251">
        <f>SUM('EXTRA-03 '!AG40,'EXTRA-02 '!AG40,'FOTON - (CLEUBERT) '!AG40,'FÁBRICA '!AG40,'EXTRA - (FERDINAND) '!AG40,'STRADA - (FERDINAND) '!AG40,'HR - (VALDENOR) '!AG40)</f>
        <v>0</v>
      </c>
    </row>
    <row r="41" spans="1:32" x14ac:dyDescent="0.2">
      <c r="A41" s="658">
        <f>'HR - (VALDENOR) '!A41</f>
        <v>0</v>
      </c>
      <c r="B41" s="251">
        <f>SUM('EXTRA-03 '!C41,'EXTRA-02 '!C41,'FOTON - (CLEUBERT) '!C41,'FÁBRICA '!C41,'EXTRA - (FERDINAND) '!C41,'STRADA - (FERDINAND) '!C41,'HR - (VALDENOR) '!C41)</f>
        <v>0</v>
      </c>
      <c r="C41" s="251">
        <f>SUM('EXTRA-03 '!D41,'EXTRA-02 '!D41,'FOTON - (CLEUBERT) '!D41,'FÁBRICA '!D41,'EXTRA - (FERDINAND) '!D41,'STRADA - (FERDINAND) '!D41,'HR - (VALDENOR) '!D41)</f>
        <v>0</v>
      </c>
      <c r="D41" s="251">
        <f>SUM('EXTRA-03 '!E41,'EXTRA-02 '!E41,'FOTON - (CLEUBERT) '!E41,'FÁBRICA '!E41,'EXTRA - (FERDINAND) '!E41,'STRADA - (FERDINAND) '!E41,'HR - (VALDENOR) '!E41)</f>
        <v>0</v>
      </c>
      <c r="E41" s="251">
        <f>SUM('EXTRA-03 '!F41,'EXTRA-02 '!F41,'FOTON - (CLEUBERT) '!F41,'FÁBRICA '!F41,'EXTRA - (FERDINAND) '!F41,'STRADA - (FERDINAND) '!F41,'HR - (VALDENOR) '!F41)</f>
        <v>0</v>
      </c>
      <c r="F41" s="251">
        <f>SUM('EXTRA-03 '!G41,'EXTRA-02 '!G41,'FOTON - (CLEUBERT) '!G41,'FÁBRICA '!G41,'EXTRA - (FERDINAND) '!G41,'STRADA - (FERDINAND) '!G41,'HR - (VALDENOR) '!G41)</f>
        <v>0</v>
      </c>
      <c r="G41" s="251">
        <f>SUM('EXTRA-03 '!H41,'EXTRA-02 '!H41,'FOTON - (CLEUBERT) '!H41,'FÁBRICA '!H41,'EXTRA - (FERDINAND) '!H41,'STRADA - (FERDINAND) '!H41,'HR - (VALDENOR) '!H41)</f>
        <v>0</v>
      </c>
      <c r="H41" s="251">
        <f>SUM('EXTRA-03 '!I41,'EXTRA-02 '!I41,'FOTON - (CLEUBERT) '!I41,'FÁBRICA '!I41,'EXTRA - (FERDINAND) '!I41,'STRADA - (FERDINAND) '!I41,'HR - (VALDENOR) '!I41)</f>
        <v>0</v>
      </c>
      <c r="I41" s="251">
        <f>SUM('EXTRA-03 '!J41,'EXTRA-02 '!J41,'FOTON - (CLEUBERT) '!J41,'FÁBRICA '!J41,'EXTRA - (FERDINAND) '!J41,'STRADA - (FERDINAND) '!J41,'HR - (VALDENOR) '!J41)</f>
        <v>0</v>
      </c>
      <c r="J41" s="251">
        <f>SUM('EXTRA-03 '!K41,'EXTRA-02 '!K41,'FOTON - (CLEUBERT) '!K41,'FÁBRICA '!K41,'EXTRA - (FERDINAND) '!K41,'STRADA - (FERDINAND) '!K41,'HR - (VALDENOR) '!K41)</f>
        <v>0</v>
      </c>
      <c r="K41" s="251">
        <f>SUM('EXTRA-03 '!L41,'EXTRA-02 '!L41,'FOTON - (CLEUBERT) '!L41,'FÁBRICA '!L41,'EXTRA - (FERDINAND) '!L41,'STRADA - (FERDINAND) '!L41,'HR - (VALDENOR) '!L41)</f>
        <v>0</v>
      </c>
      <c r="L41" s="251">
        <f>SUM('EXTRA-03 '!M41,'EXTRA-02 '!M41,'FOTON - (CLEUBERT) '!M41,'FÁBRICA '!M41,'EXTRA - (FERDINAND) '!M41,'STRADA - (FERDINAND) '!M41,'HR - (VALDENOR) '!M41)</f>
        <v>0</v>
      </c>
      <c r="M41" s="251">
        <f>SUM('EXTRA-03 '!N41,'EXTRA-02 '!N41,'FOTON - (CLEUBERT) '!N41,'FÁBRICA '!N41,'EXTRA - (FERDINAND) '!N41,'STRADA - (FERDINAND) '!N41,'HR - (VALDENOR) '!N41)</f>
        <v>0</v>
      </c>
      <c r="N41" s="251">
        <f>SUM('EXTRA-03 '!O41,'EXTRA-02 '!O41,'FOTON - (CLEUBERT) '!O41,'FÁBRICA '!O41,'EXTRA - (FERDINAND) '!O41,'STRADA - (FERDINAND) '!O41,'HR - (VALDENOR) '!O41)</f>
        <v>0</v>
      </c>
      <c r="O41" s="251">
        <f>SUM('EXTRA-03 '!P41,'EXTRA-02 '!P41,'FOTON - (CLEUBERT) '!P41,'FÁBRICA '!P41,'EXTRA - (FERDINAND) '!P41,'STRADA - (FERDINAND) '!P41,'HR - (VALDENOR) '!P41)</f>
        <v>0</v>
      </c>
      <c r="P41" s="251">
        <f>SUM('EXTRA-03 '!Q41,'EXTRA-02 '!Q41,'FOTON - (CLEUBERT) '!Q41,'FÁBRICA '!Q41,'EXTRA - (FERDINAND) '!Q41,'STRADA - (FERDINAND) '!Q41,'HR - (VALDENOR) '!Q41)</f>
        <v>0</v>
      </c>
      <c r="Q41" s="251">
        <f>SUM('EXTRA-03 '!R41,'EXTRA-02 '!R41,'FOTON - (CLEUBERT) '!R41,'FÁBRICA '!R41,'EXTRA - (FERDINAND) '!R41,'STRADA - (FERDINAND) '!R41,'HR - (VALDENOR) '!R41)</f>
        <v>0</v>
      </c>
      <c r="R41" s="251">
        <f>SUM('EXTRA-03 '!S41,'EXTRA-02 '!S41,'FOTON - (CLEUBERT) '!S41,'FÁBRICA '!S41,'EXTRA - (FERDINAND) '!S41,'STRADA - (FERDINAND) '!S41,'HR - (VALDENOR) '!S41)</f>
        <v>0</v>
      </c>
      <c r="S41" s="251">
        <f>SUM('EXTRA-03 '!T41,'EXTRA-02 '!T41,'FOTON - (CLEUBERT) '!T41,'FÁBRICA '!T41,'EXTRA - (FERDINAND) '!T41,'STRADA - (FERDINAND) '!T41,'HR - (VALDENOR) '!T41)</f>
        <v>0</v>
      </c>
      <c r="T41" s="251">
        <f>SUM('EXTRA-03 '!U41,'EXTRA-02 '!U41,'FOTON - (CLEUBERT) '!U41,'FÁBRICA '!U41,'EXTRA - (FERDINAND) '!U41,'STRADA - (FERDINAND) '!U41,'HR - (VALDENOR) '!U41)</f>
        <v>0</v>
      </c>
      <c r="U41" s="251">
        <f>SUM('EXTRA-03 '!V41,'EXTRA-02 '!V41,'FOTON - (CLEUBERT) '!V41,'FÁBRICA '!V41,'EXTRA - (FERDINAND) '!V41,'STRADA - (FERDINAND) '!V41,'HR - (VALDENOR) '!V41)</f>
        <v>0</v>
      </c>
      <c r="V41" s="251">
        <f>SUM('EXTRA-03 '!W41,'EXTRA-02 '!W41,'FOTON - (CLEUBERT) '!W41,'FÁBRICA '!W41,'EXTRA - (FERDINAND) '!W41,'STRADA - (FERDINAND) '!W41,'HR - (VALDENOR) '!W41)</f>
        <v>0</v>
      </c>
      <c r="W41" s="251">
        <f>SUM('EXTRA-03 '!X41,'EXTRA-02 '!X41,'FOTON - (CLEUBERT) '!X41,'FÁBRICA '!X41,'EXTRA - (FERDINAND) '!X41,'STRADA - (FERDINAND) '!X41,'HR - (VALDENOR) '!X41)</f>
        <v>0</v>
      </c>
      <c r="X41" s="251">
        <f>SUM('EXTRA-03 '!Y41,'EXTRA-02 '!Y41,'FOTON - (CLEUBERT) '!Y41,'FÁBRICA '!Y41,'EXTRA - (FERDINAND) '!Y41,'STRADA - (FERDINAND) '!Y41,'HR - (VALDENOR) '!Y41)</f>
        <v>0</v>
      </c>
      <c r="Y41" s="251">
        <f>SUM('EXTRA-03 '!Z41,'EXTRA-02 '!Z41,'FOTON - (CLEUBERT) '!Z41,'FÁBRICA '!Z41,'EXTRA - (FERDINAND) '!Z41,'STRADA - (FERDINAND) '!Z41,'HR - (VALDENOR) '!Z41)</f>
        <v>0</v>
      </c>
      <c r="Z41" s="251">
        <f>SUM('EXTRA-03 '!AA41,'EXTRA-02 '!AA41,'FOTON - (CLEUBERT) '!AA41,'FÁBRICA '!AA41,'EXTRA - (FERDINAND) '!AA41,'STRADA - (FERDINAND) '!AA41,'HR - (VALDENOR) '!AA41)</f>
        <v>0</v>
      </c>
      <c r="AA41" s="251">
        <f>SUM('EXTRA-03 '!AB41,'EXTRA-02 '!AB41,'FOTON - (CLEUBERT) '!AB41,'FÁBRICA '!AB41,'EXTRA - (FERDINAND) '!AB41,'STRADA - (FERDINAND) '!AB41,'HR - (VALDENOR) '!AB41)</f>
        <v>0</v>
      </c>
      <c r="AB41" s="251">
        <f>SUM('EXTRA-03 '!AC41,'EXTRA-02 '!AC41,'FOTON - (CLEUBERT) '!AC41,'FÁBRICA '!AC41,'EXTRA - (FERDINAND) '!AC41,'STRADA - (FERDINAND) '!AC41,'HR - (VALDENOR) '!AC41)</f>
        <v>0</v>
      </c>
      <c r="AC41" s="251">
        <f>SUM('EXTRA-03 '!AD41,'EXTRA-02 '!AD41,'FOTON - (CLEUBERT) '!AD41,'FÁBRICA '!AD41,'EXTRA - (FERDINAND) '!AD41,'STRADA - (FERDINAND) '!AD41,'HR - (VALDENOR) '!AD41)</f>
        <v>0</v>
      </c>
      <c r="AD41" s="251">
        <f>SUM('EXTRA-03 '!AE41,'EXTRA-02 '!AE41,'FOTON - (CLEUBERT) '!AE41,'FÁBRICA '!AE41,'EXTRA - (FERDINAND) '!AE41,'STRADA - (FERDINAND) '!AE41,'HR - (VALDENOR) '!AE41)</f>
        <v>0</v>
      </c>
      <c r="AE41" s="251">
        <f>SUM('EXTRA-03 '!AF41,'EXTRA-02 '!AF41,'FOTON - (CLEUBERT) '!AF41,'FÁBRICA '!AF41,'EXTRA - (FERDINAND) '!AF41,'STRADA - (FERDINAND) '!AF41,'HR - (VALDENOR) '!AF41)</f>
        <v>0</v>
      </c>
      <c r="AF41" s="251">
        <f>SUM('EXTRA-03 '!AG41,'EXTRA-02 '!AG41,'FOTON - (CLEUBERT) '!AG41,'FÁBRICA '!AG41,'EXTRA - (FERDINAND) '!AG41,'STRADA - (FERDINAND) '!AG41,'HR - (VALDENOR) '!AG41)</f>
        <v>0</v>
      </c>
    </row>
    <row r="42" spans="1:32" x14ac:dyDescent="0.2">
      <c r="A42" s="658">
        <f>'HR - (VALDENOR) '!A42</f>
        <v>0</v>
      </c>
      <c r="B42" s="251">
        <f>SUM('EXTRA-03 '!C42,'EXTRA-02 '!C42,'FOTON - (CLEUBERT) '!C42,'FÁBRICA '!C42,'EXTRA - (FERDINAND) '!C42,'STRADA - (FERDINAND) '!C42,'HR - (VALDENOR) '!C42)</f>
        <v>0</v>
      </c>
      <c r="C42" s="251">
        <f>SUM('EXTRA-03 '!D42,'EXTRA-02 '!D42,'FOTON - (CLEUBERT) '!D42,'FÁBRICA '!D42,'EXTRA - (FERDINAND) '!D42,'STRADA - (FERDINAND) '!D42,'HR - (VALDENOR) '!D42)</f>
        <v>0</v>
      </c>
      <c r="D42" s="251">
        <f>SUM('EXTRA-03 '!E42,'EXTRA-02 '!E42,'FOTON - (CLEUBERT) '!E42,'FÁBRICA '!E42,'EXTRA - (FERDINAND) '!E42,'STRADA - (FERDINAND) '!E42,'HR - (VALDENOR) '!E42)</f>
        <v>0</v>
      </c>
      <c r="E42" s="251">
        <f>SUM('EXTRA-03 '!F42,'EXTRA-02 '!F42,'FOTON - (CLEUBERT) '!F42,'FÁBRICA '!F42,'EXTRA - (FERDINAND) '!F42,'STRADA - (FERDINAND) '!F42,'HR - (VALDENOR) '!F42)</f>
        <v>0</v>
      </c>
      <c r="F42" s="251">
        <f>SUM('EXTRA-03 '!G42,'EXTRA-02 '!G42,'FOTON - (CLEUBERT) '!G42,'FÁBRICA '!G42,'EXTRA - (FERDINAND) '!G42,'STRADA - (FERDINAND) '!G42,'HR - (VALDENOR) '!G42)</f>
        <v>0</v>
      </c>
      <c r="G42" s="251">
        <f>SUM('EXTRA-03 '!H42,'EXTRA-02 '!H42,'FOTON - (CLEUBERT) '!H42,'FÁBRICA '!H42,'EXTRA - (FERDINAND) '!H42,'STRADA - (FERDINAND) '!H42,'HR - (VALDENOR) '!H42)</f>
        <v>0</v>
      </c>
      <c r="H42" s="251">
        <f>SUM('EXTRA-03 '!I42,'EXTRA-02 '!I42,'FOTON - (CLEUBERT) '!I42,'FÁBRICA '!I42,'EXTRA - (FERDINAND) '!I42,'STRADA - (FERDINAND) '!I42,'HR - (VALDENOR) '!I42)</f>
        <v>0</v>
      </c>
      <c r="I42" s="251">
        <f>SUM('EXTRA-03 '!J42,'EXTRA-02 '!J42,'FOTON - (CLEUBERT) '!J42,'FÁBRICA '!J42,'EXTRA - (FERDINAND) '!J42,'STRADA - (FERDINAND) '!J42,'HR - (VALDENOR) '!J42)</f>
        <v>0</v>
      </c>
      <c r="J42" s="251">
        <f>SUM('EXTRA-03 '!K42,'EXTRA-02 '!K42,'FOTON - (CLEUBERT) '!K42,'FÁBRICA '!K42,'EXTRA - (FERDINAND) '!K42,'STRADA - (FERDINAND) '!K42,'HR - (VALDENOR) '!K42)</f>
        <v>0</v>
      </c>
      <c r="K42" s="251">
        <f>SUM('EXTRA-03 '!L42,'EXTRA-02 '!L42,'FOTON - (CLEUBERT) '!L42,'FÁBRICA '!L42,'EXTRA - (FERDINAND) '!L42,'STRADA - (FERDINAND) '!L42,'HR - (VALDENOR) '!L42)</f>
        <v>0</v>
      </c>
      <c r="L42" s="251">
        <f>SUM('EXTRA-03 '!M42,'EXTRA-02 '!M42,'FOTON - (CLEUBERT) '!M42,'FÁBRICA '!M42,'EXTRA - (FERDINAND) '!M42,'STRADA - (FERDINAND) '!M42,'HR - (VALDENOR) '!M42)</f>
        <v>0</v>
      </c>
      <c r="M42" s="251">
        <f>SUM('EXTRA-03 '!N42,'EXTRA-02 '!N42,'FOTON - (CLEUBERT) '!N42,'FÁBRICA '!N42,'EXTRA - (FERDINAND) '!N42,'STRADA - (FERDINAND) '!N42,'HR - (VALDENOR) '!N42)</f>
        <v>0</v>
      </c>
      <c r="N42" s="251">
        <f>SUM('EXTRA-03 '!O42,'EXTRA-02 '!O42,'FOTON - (CLEUBERT) '!O42,'FÁBRICA '!O42,'EXTRA - (FERDINAND) '!O42,'STRADA - (FERDINAND) '!O42,'HR - (VALDENOR) '!O42)</f>
        <v>0</v>
      </c>
      <c r="O42" s="251">
        <f>SUM('EXTRA-03 '!P42,'EXTRA-02 '!P42,'FOTON - (CLEUBERT) '!P42,'FÁBRICA '!P42,'EXTRA - (FERDINAND) '!P42,'STRADA - (FERDINAND) '!P42,'HR - (VALDENOR) '!P42)</f>
        <v>0</v>
      </c>
      <c r="P42" s="251">
        <f>SUM('EXTRA-03 '!Q42,'EXTRA-02 '!Q42,'FOTON - (CLEUBERT) '!Q42,'FÁBRICA '!Q42,'EXTRA - (FERDINAND) '!Q42,'STRADA - (FERDINAND) '!Q42,'HR - (VALDENOR) '!Q42)</f>
        <v>0</v>
      </c>
      <c r="Q42" s="251">
        <f>SUM('EXTRA-03 '!R42,'EXTRA-02 '!R42,'FOTON - (CLEUBERT) '!R42,'FÁBRICA '!R42,'EXTRA - (FERDINAND) '!R42,'STRADA - (FERDINAND) '!R42,'HR - (VALDENOR) '!R42)</f>
        <v>0</v>
      </c>
      <c r="R42" s="251">
        <f>SUM('EXTRA-03 '!S42,'EXTRA-02 '!S42,'FOTON - (CLEUBERT) '!S42,'FÁBRICA '!S42,'EXTRA - (FERDINAND) '!S42,'STRADA - (FERDINAND) '!S42,'HR - (VALDENOR) '!S42)</f>
        <v>0</v>
      </c>
      <c r="S42" s="251">
        <f>SUM('EXTRA-03 '!T42,'EXTRA-02 '!T42,'FOTON - (CLEUBERT) '!T42,'FÁBRICA '!T42,'EXTRA - (FERDINAND) '!T42,'STRADA - (FERDINAND) '!T42,'HR - (VALDENOR) '!T42)</f>
        <v>0</v>
      </c>
      <c r="T42" s="251">
        <f>SUM('EXTRA-03 '!U42,'EXTRA-02 '!U42,'FOTON - (CLEUBERT) '!U42,'FÁBRICA '!U42,'EXTRA - (FERDINAND) '!U42,'STRADA - (FERDINAND) '!U42,'HR - (VALDENOR) '!U42)</f>
        <v>0</v>
      </c>
      <c r="U42" s="251">
        <f>SUM('EXTRA-03 '!V42,'EXTRA-02 '!V42,'FOTON - (CLEUBERT) '!V42,'FÁBRICA '!V42,'EXTRA - (FERDINAND) '!V42,'STRADA - (FERDINAND) '!V42,'HR - (VALDENOR) '!V42)</f>
        <v>0</v>
      </c>
      <c r="V42" s="251">
        <f>SUM('EXTRA-03 '!W42,'EXTRA-02 '!W42,'FOTON - (CLEUBERT) '!W42,'FÁBRICA '!W42,'EXTRA - (FERDINAND) '!W42,'STRADA - (FERDINAND) '!W42,'HR - (VALDENOR) '!W42)</f>
        <v>0</v>
      </c>
      <c r="W42" s="251">
        <f>SUM('EXTRA-03 '!X42,'EXTRA-02 '!X42,'FOTON - (CLEUBERT) '!X42,'FÁBRICA '!X42,'EXTRA - (FERDINAND) '!X42,'STRADA - (FERDINAND) '!X42,'HR - (VALDENOR) '!X42)</f>
        <v>0</v>
      </c>
      <c r="X42" s="251">
        <f>SUM('EXTRA-03 '!Y42,'EXTRA-02 '!Y42,'FOTON - (CLEUBERT) '!Y42,'FÁBRICA '!Y42,'EXTRA - (FERDINAND) '!Y42,'STRADA - (FERDINAND) '!Y42,'HR - (VALDENOR) '!Y42)</f>
        <v>0</v>
      </c>
      <c r="Y42" s="251">
        <f>SUM('EXTRA-03 '!Z42,'EXTRA-02 '!Z42,'FOTON - (CLEUBERT) '!Z42,'FÁBRICA '!Z42,'EXTRA - (FERDINAND) '!Z42,'STRADA - (FERDINAND) '!Z42,'HR - (VALDENOR) '!Z42)</f>
        <v>0</v>
      </c>
      <c r="Z42" s="251">
        <f>SUM('EXTRA-03 '!AA42,'EXTRA-02 '!AA42,'FOTON - (CLEUBERT) '!AA42,'FÁBRICA '!AA42,'EXTRA - (FERDINAND) '!AA42,'STRADA - (FERDINAND) '!AA42,'HR - (VALDENOR) '!AA42)</f>
        <v>0</v>
      </c>
      <c r="AA42" s="251">
        <f>SUM('EXTRA-03 '!AB42,'EXTRA-02 '!AB42,'FOTON - (CLEUBERT) '!AB42,'FÁBRICA '!AB42,'EXTRA - (FERDINAND) '!AB42,'STRADA - (FERDINAND) '!AB42,'HR - (VALDENOR) '!AB42)</f>
        <v>0</v>
      </c>
      <c r="AB42" s="251">
        <f>SUM('EXTRA-03 '!AC42,'EXTRA-02 '!AC42,'FOTON - (CLEUBERT) '!AC42,'FÁBRICA '!AC42,'EXTRA - (FERDINAND) '!AC42,'STRADA - (FERDINAND) '!AC42,'HR - (VALDENOR) '!AC42)</f>
        <v>0</v>
      </c>
      <c r="AC42" s="251">
        <f>SUM('EXTRA-03 '!AD42,'EXTRA-02 '!AD42,'FOTON - (CLEUBERT) '!AD42,'FÁBRICA '!AD42,'EXTRA - (FERDINAND) '!AD42,'STRADA - (FERDINAND) '!AD42,'HR - (VALDENOR) '!AD42)</f>
        <v>0</v>
      </c>
      <c r="AD42" s="251">
        <f>SUM('EXTRA-03 '!AE42,'EXTRA-02 '!AE42,'FOTON - (CLEUBERT) '!AE42,'FÁBRICA '!AE42,'EXTRA - (FERDINAND) '!AE42,'STRADA - (FERDINAND) '!AE42,'HR - (VALDENOR) '!AE42)</f>
        <v>0</v>
      </c>
      <c r="AE42" s="251">
        <f>SUM('EXTRA-03 '!AF42,'EXTRA-02 '!AF42,'FOTON - (CLEUBERT) '!AF42,'FÁBRICA '!AF42,'EXTRA - (FERDINAND) '!AF42,'STRADA - (FERDINAND) '!AF42,'HR - (VALDENOR) '!AF42)</f>
        <v>0</v>
      </c>
      <c r="AF42" s="251">
        <f>SUM('EXTRA-03 '!AG42,'EXTRA-02 '!AG42,'FOTON - (CLEUBERT) '!AG42,'FÁBRICA '!AG42,'EXTRA - (FERDINAND) '!AG42,'STRADA - (FERDINAND) '!AG42,'HR - (VALDENOR) '!AG42)</f>
        <v>0</v>
      </c>
    </row>
    <row r="43" spans="1:32" x14ac:dyDescent="0.2">
      <c r="A43" s="658">
        <f>'HR - (VALDENOR) '!A43</f>
        <v>0</v>
      </c>
      <c r="B43" s="251">
        <f>SUM('EXTRA-03 '!C43,'EXTRA-02 '!C43,'FOTON - (CLEUBERT) '!C43,'FÁBRICA '!C43,'EXTRA - (FERDINAND) '!C43,'STRADA - (FERDINAND) '!C43,'HR - (VALDENOR) '!C43)</f>
        <v>0</v>
      </c>
      <c r="C43" s="251">
        <f>SUM('EXTRA-03 '!D43,'EXTRA-02 '!D43,'FOTON - (CLEUBERT) '!D43,'FÁBRICA '!D43,'EXTRA - (FERDINAND) '!D43,'STRADA - (FERDINAND) '!D43,'HR - (VALDENOR) '!D43)</f>
        <v>0</v>
      </c>
      <c r="D43" s="251">
        <f>SUM('EXTRA-03 '!E43,'EXTRA-02 '!E43,'FOTON - (CLEUBERT) '!E43,'FÁBRICA '!E43,'EXTRA - (FERDINAND) '!E43,'STRADA - (FERDINAND) '!E43,'HR - (VALDENOR) '!E43)</f>
        <v>0</v>
      </c>
      <c r="E43" s="251">
        <f>SUM('EXTRA-03 '!F43,'EXTRA-02 '!F43,'FOTON - (CLEUBERT) '!F43,'FÁBRICA '!F43,'EXTRA - (FERDINAND) '!F43,'STRADA - (FERDINAND) '!F43,'HR - (VALDENOR) '!F43)</f>
        <v>0</v>
      </c>
      <c r="F43" s="251">
        <f>SUM('EXTRA-03 '!G43,'EXTRA-02 '!G43,'FOTON - (CLEUBERT) '!G43,'FÁBRICA '!G43,'EXTRA - (FERDINAND) '!G43,'STRADA - (FERDINAND) '!G43,'HR - (VALDENOR) '!G43)</f>
        <v>0</v>
      </c>
      <c r="G43" s="251">
        <f>SUM('EXTRA-03 '!H43,'EXTRA-02 '!H43,'FOTON - (CLEUBERT) '!H43,'FÁBRICA '!H43,'EXTRA - (FERDINAND) '!H43,'STRADA - (FERDINAND) '!H43,'HR - (VALDENOR) '!H43)</f>
        <v>0</v>
      </c>
      <c r="H43" s="251">
        <f>SUM('EXTRA-03 '!I43,'EXTRA-02 '!I43,'FOTON - (CLEUBERT) '!I43,'FÁBRICA '!I43,'EXTRA - (FERDINAND) '!I43,'STRADA - (FERDINAND) '!I43,'HR - (VALDENOR) '!I43)</f>
        <v>0</v>
      </c>
      <c r="I43" s="251">
        <f>SUM('EXTRA-03 '!J43,'EXTRA-02 '!J43,'FOTON - (CLEUBERT) '!J43,'FÁBRICA '!J43,'EXTRA - (FERDINAND) '!J43,'STRADA - (FERDINAND) '!J43,'HR - (VALDENOR) '!J43)</f>
        <v>0</v>
      </c>
      <c r="J43" s="251">
        <f>SUM('EXTRA-03 '!K43,'EXTRA-02 '!K43,'FOTON - (CLEUBERT) '!K43,'FÁBRICA '!K43,'EXTRA - (FERDINAND) '!K43,'STRADA - (FERDINAND) '!K43,'HR - (VALDENOR) '!K43)</f>
        <v>0</v>
      </c>
      <c r="K43" s="251">
        <f>SUM('EXTRA-03 '!L43,'EXTRA-02 '!L43,'FOTON - (CLEUBERT) '!L43,'FÁBRICA '!L43,'EXTRA - (FERDINAND) '!L43,'STRADA - (FERDINAND) '!L43,'HR - (VALDENOR) '!L43)</f>
        <v>0</v>
      </c>
      <c r="L43" s="251">
        <f>SUM('EXTRA-03 '!M43,'EXTRA-02 '!M43,'FOTON - (CLEUBERT) '!M43,'FÁBRICA '!M43,'EXTRA - (FERDINAND) '!M43,'STRADA - (FERDINAND) '!M43,'HR - (VALDENOR) '!M43)</f>
        <v>0</v>
      </c>
      <c r="M43" s="251">
        <f>SUM('EXTRA-03 '!N43,'EXTRA-02 '!N43,'FOTON - (CLEUBERT) '!N43,'FÁBRICA '!N43,'EXTRA - (FERDINAND) '!N43,'STRADA - (FERDINAND) '!N43,'HR - (VALDENOR) '!N43)</f>
        <v>0</v>
      </c>
      <c r="N43" s="251">
        <f>SUM('EXTRA-03 '!O43,'EXTRA-02 '!O43,'FOTON - (CLEUBERT) '!O43,'FÁBRICA '!O43,'EXTRA - (FERDINAND) '!O43,'STRADA - (FERDINAND) '!O43,'HR - (VALDENOR) '!O43)</f>
        <v>0</v>
      </c>
      <c r="O43" s="251">
        <f>SUM('EXTRA-03 '!P43,'EXTRA-02 '!P43,'FOTON - (CLEUBERT) '!P43,'FÁBRICA '!P43,'EXTRA - (FERDINAND) '!P43,'STRADA - (FERDINAND) '!P43,'HR - (VALDENOR) '!P43)</f>
        <v>0</v>
      </c>
      <c r="P43" s="251">
        <f>SUM('EXTRA-03 '!Q43,'EXTRA-02 '!Q43,'FOTON - (CLEUBERT) '!Q43,'FÁBRICA '!Q43,'EXTRA - (FERDINAND) '!Q43,'STRADA - (FERDINAND) '!Q43,'HR - (VALDENOR) '!Q43)</f>
        <v>0</v>
      </c>
      <c r="Q43" s="251">
        <f>SUM('EXTRA-03 '!R43,'EXTRA-02 '!R43,'FOTON - (CLEUBERT) '!R43,'FÁBRICA '!R43,'EXTRA - (FERDINAND) '!R43,'STRADA - (FERDINAND) '!R43,'HR - (VALDENOR) '!R43)</f>
        <v>0</v>
      </c>
      <c r="R43" s="251">
        <f>SUM('EXTRA-03 '!S43,'EXTRA-02 '!S43,'FOTON - (CLEUBERT) '!S43,'FÁBRICA '!S43,'EXTRA - (FERDINAND) '!S43,'STRADA - (FERDINAND) '!S43,'HR - (VALDENOR) '!S43)</f>
        <v>0</v>
      </c>
      <c r="S43" s="251">
        <f>SUM('EXTRA-03 '!T43,'EXTRA-02 '!T43,'FOTON - (CLEUBERT) '!T43,'FÁBRICA '!T43,'EXTRA - (FERDINAND) '!T43,'STRADA - (FERDINAND) '!T43,'HR - (VALDENOR) '!T43)</f>
        <v>0</v>
      </c>
      <c r="T43" s="251">
        <f>SUM('EXTRA-03 '!U43,'EXTRA-02 '!U43,'FOTON - (CLEUBERT) '!U43,'FÁBRICA '!U43,'EXTRA - (FERDINAND) '!U43,'STRADA - (FERDINAND) '!U43,'HR - (VALDENOR) '!U43)</f>
        <v>0</v>
      </c>
      <c r="U43" s="251">
        <f>SUM('EXTRA-03 '!V43,'EXTRA-02 '!V43,'FOTON - (CLEUBERT) '!V43,'FÁBRICA '!V43,'EXTRA - (FERDINAND) '!V43,'STRADA - (FERDINAND) '!V43,'HR - (VALDENOR) '!V43)</f>
        <v>0</v>
      </c>
      <c r="V43" s="251">
        <f>SUM('EXTRA-03 '!W43,'EXTRA-02 '!W43,'FOTON - (CLEUBERT) '!W43,'FÁBRICA '!W43,'EXTRA - (FERDINAND) '!W43,'STRADA - (FERDINAND) '!W43,'HR - (VALDENOR) '!W43)</f>
        <v>0</v>
      </c>
      <c r="W43" s="251">
        <f>SUM('EXTRA-03 '!X43,'EXTRA-02 '!X43,'FOTON - (CLEUBERT) '!X43,'FÁBRICA '!X43,'EXTRA - (FERDINAND) '!X43,'STRADA - (FERDINAND) '!X43,'HR - (VALDENOR) '!X43)</f>
        <v>0</v>
      </c>
      <c r="X43" s="251">
        <f>SUM('EXTRA-03 '!Y43,'EXTRA-02 '!Y43,'FOTON - (CLEUBERT) '!Y43,'FÁBRICA '!Y43,'EXTRA - (FERDINAND) '!Y43,'STRADA - (FERDINAND) '!Y43,'HR - (VALDENOR) '!Y43)</f>
        <v>0</v>
      </c>
      <c r="Y43" s="251">
        <f>SUM('EXTRA-03 '!Z43,'EXTRA-02 '!Z43,'FOTON - (CLEUBERT) '!Z43,'FÁBRICA '!Z43,'EXTRA - (FERDINAND) '!Z43,'STRADA - (FERDINAND) '!Z43,'HR - (VALDENOR) '!Z43)</f>
        <v>0</v>
      </c>
      <c r="Z43" s="251">
        <f>SUM('EXTRA-03 '!AA43,'EXTRA-02 '!AA43,'FOTON - (CLEUBERT) '!AA43,'FÁBRICA '!AA43,'EXTRA - (FERDINAND) '!AA43,'STRADA - (FERDINAND) '!AA43,'HR - (VALDENOR) '!AA43)</f>
        <v>0</v>
      </c>
      <c r="AA43" s="251">
        <f>SUM('EXTRA-03 '!AB43,'EXTRA-02 '!AB43,'FOTON - (CLEUBERT) '!AB43,'FÁBRICA '!AB43,'EXTRA - (FERDINAND) '!AB43,'STRADA - (FERDINAND) '!AB43,'HR - (VALDENOR) '!AB43)</f>
        <v>0</v>
      </c>
      <c r="AB43" s="251">
        <f>SUM('EXTRA-03 '!AC43,'EXTRA-02 '!AC43,'FOTON - (CLEUBERT) '!AC43,'FÁBRICA '!AC43,'EXTRA - (FERDINAND) '!AC43,'STRADA - (FERDINAND) '!AC43,'HR - (VALDENOR) '!AC43)</f>
        <v>0</v>
      </c>
      <c r="AC43" s="251">
        <f>SUM('EXTRA-03 '!AD43,'EXTRA-02 '!AD43,'FOTON - (CLEUBERT) '!AD43,'FÁBRICA '!AD43,'EXTRA - (FERDINAND) '!AD43,'STRADA - (FERDINAND) '!AD43,'HR - (VALDENOR) '!AD43)</f>
        <v>0</v>
      </c>
      <c r="AD43" s="251">
        <f>SUM('EXTRA-03 '!AE43,'EXTRA-02 '!AE43,'FOTON - (CLEUBERT) '!AE43,'FÁBRICA '!AE43,'EXTRA - (FERDINAND) '!AE43,'STRADA - (FERDINAND) '!AE43,'HR - (VALDENOR) '!AE43)</f>
        <v>0</v>
      </c>
      <c r="AE43" s="251">
        <f>SUM('EXTRA-03 '!AF43,'EXTRA-02 '!AF43,'FOTON - (CLEUBERT) '!AF43,'FÁBRICA '!AF43,'EXTRA - (FERDINAND) '!AF43,'STRADA - (FERDINAND) '!AF43,'HR - (VALDENOR) '!AF43)</f>
        <v>0</v>
      </c>
      <c r="AF43" s="251">
        <f>SUM('EXTRA-03 '!AG43,'EXTRA-02 '!AG43,'FOTON - (CLEUBERT) '!AG43,'FÁBRICA '!AG43,'EXTRA - (FERDINAND) '!AG43,'STRADA - (FERDINAND) '!AG43,'HR - (VALDENOR) '!AG43)</f>
        <v>0</v>
      </c>
    </row>
    <row r="44" spans="1:32" x14ac:dyDescent="0.2">
      <c r="A44" s="658">
        <f>'HR - (VALDENOR) '!A44</f>
        <v>0</v>
      </c>
      <c r="B44" s="251">
        <f>SUM('EXTRA-03 '!C44,'EXTRA-02 '!C44,'FOTON - (CLEUBERT) '!C44,'FÁBRICA '!C44,'EXTRA - (FERDINAND) '!C44,'STRADA - (FERDINAND) '!C44,'HR - (VALDENOR) '!C44)</f>
        <v>0</v>
      </c>
      <c r="C44" s="251">
        <f>SUM('EXTRA-03 '!D44,'EXTRA-02 '!D44,'FOTON - (CLEUBERT) '!D44,'FÁBRICA '!D44,'EXTRA - (FERDINAND) '!D44,'STRADA - (FERDINAND) '!D44,'HR - (VALDENOR) '!D44)</f>
        <v>0</v>
      </c>
      <c r="D44" s="251">
        <f>SUM('EXTRA-03 '!E44,'EXTRA-02 '!E44,'FOTON - (CLEUBERT) '!E44,'FÁBRICA '!E44,'EXTRA - (FERDINAND) '!E44,'STRADA - (FERDINAND) '!E44,'HR - (VALDENOR) '!E44)</f>
        <v>0</v>
      </c>
      <c r="E44" s="251">
        <f>SUM('EXTRA-03 '!F44,'EXTRA-02 '!F44,'FOTON - (CLEUBERT) '!F44,'FÁBRICA '!F44,'EXTRA - (FERDINAND) '!F44,'STRADA - (FERDINAND) '!F44,'HR - (VALDENOR) '!F44)</f>
        <v>0</v>
      </c>
      <c r="F44" s="251">
        <f>SUM('EXTRA-03 '!G44,'EXTRA-02 '!G44,'FOTON - (CLEUBERT) '!G44,'FÁBRICA '!G44,'EXTRA - (FERDINAND) '!G44,'STRADA - (FERDINAND) '!G44,'HR - (VALDENOR) '!G44)</f>
        <v>0</v>
      </c>
      <c r="G44" s="251">
        <f>SUM('EXTRA-03 '!H44,'EXTRA-02 '!H44,'FOTON - (CLEUBERT) '!H44,'FÁBRICA '!H44,'EXTRA - (FERDINAND) '!H44,'STRADA - (FERDINAND) '!H44,'HR - (VALDENOR) '!H44)</f>
        <v>0</v>
      </c>
      <c r="H44" s="251">
        <f>SUM('EXTRA-03 '!I44,'EXTRA-02 '!I44,'FOTON - (CLEUBERT) '!I44,'FÁBRICA '!I44,'EXTRA - (FERDINAND) '!I44,'STRADA - (FERDINAND) '!I44,'HR - (VALDENOR) '!I44)</f>
        <v>0</v>
      </c>
      <c r="I44" s="251">
        <f>SUM('EXTRA-03 '!J44,'EXTRA-02 '!J44,'FOTON - (CLEUBERT) '!J44,'FÁBRICA '!J44,'EXTRA - (FERDINAND) '!J44,'STRADA - (FERDINAND) '!J44,'HR - (VALDENOR) '!J44)</f>
        <v>0</v>
      </c>
      <c r="J44" s="251">
        <f>SUM('EXTRA-03 '!K44,'EXTRA-02 '!K44,'FOTON - (CLEUBERT) '!K44,'FÁBRICA '!K44,'EXTRA - (FERDINAND) '!K44,'STRADA - (FERDINAND) '!K44,'HR - (VALDENOR) '!K44)</f>
        <v>0</v>
      </c>
      <c r="K44" s="251">
        <f>SUM('EXTRA-03 '!L44,'EXTRA-02 '!L44,'FOTON - (CLEUBERT) '!L44,'FÁBRICA '!L44,'EXTRA - (FERDINAND) '!L44,'STRADA - (FERDINAND) '!L44,'HR - (VALDENOR) '!L44)</f>
        <v>0</v>
      </c>
      <c r="L44" s="251">
        <f>SUM('EXTRA-03 '!M44,'EXTRA-02 '!M44,'FOTON - (CLEUBERT) '!M44,'FÁBRICA '!M44,'EXTRA - (FERDINAND) '!M44,'STRADA - (FERDINAND) '!M44,'HR - (VALDENOR) '!M44)</f>
        <v>0</v>
      </c>
      <c r="M44" s="251">
        <f>SUM('EXTRA-03 '!N44,'EXTRA-02 '!N44,'FOTON - (CLEUBERT) '!N44,'FÁBRICA '!N44,'EXTRA - (FERDINAND) '!N44,'STRADA - (FERDINAND) '!N44,'HR - (VALDENOR) '!N44)</f>
        <v>0</v>
      </c>
      <c r="N44" s="251">
        <f>SUM('EXTRA-03 '!O44,'EXTRA-02 '!O44,'FOTON - (CLEUBERT) '!O44,'FÁBRICA '!O44,'EXTRA - (FERDINAND) '!O44,'STRADA - (FERDINAND) '!O44,'HR - (VALDENOR) '!O44)</f>
        <v>0</v>
      </c>
      <c r="O44" s="251">
        <f>SUM('EXTRA-03 '!P44,'EXTRA-02 '!P44,'FOTON - (CLEUBERT) '!P44,'FÁBRICA '!P44,'EXTRA - (FERDINAND) '!P44,'STRADA - (FERDINAND) '!P44,'HR - (VALDENOR) '!P44)</f>
        <v>0</v>
      </c>
      <c r="P44" s="251">
        <f>SUM('EXTRA-03 '!Q44,'EXTRA-02 '!Q44,'FOTON - (CLEUBERT) '!Q44,'FÁBRICA '!Q44,'EXTRA - (FERDINAND) '!Q44,'STRADA - (FERDINAND) '!Q44,'HR - (VALDENOR) '!Q44)</f>
        <v>0</v>
      </c>
      <c r="Q44" s="251">
        <f>SUM('EXTRA-03 '!R44,'EXTRA-02 '!R44,'FOTON - (CLEUBERT) '!R44,'FÁBRICA '!R44,'EXTRA - (FERDINAND) '!R44,'STRADA - (FERDINAND) '!R44,'HR - (VALDENOR) '!R44)</f>
        <v>0</v>
      </c>
      <c r="R44" s="251">
        <f>SUM('EXTRA-03 '!S44,'EXTRA-02 '!S44,'FOTON - (CLEUBERT) '!S44,'FÁBRICA '!S44,'EXTRA - (FERDINAND) '!S44,'STRADA - (FERDINAND) '!S44,'HR - (VALDENOR) '!S44)</f>
        <v>0</v>
      </c>
      <c r="S44" s="251">
        <f>SUM('EXTRA-03 '!T44,'EXTRA-02 '!T44,'FOTON - (CLEUBERT) '!T44,'FÁBRICA '!T44,'EXTRA - (FERDINAND) '!T44,'STRADA - (FERDINAND) '!T44,'HR - (VALDENOR) '!T44)</f>
        <v>0</v>
      </c>
      <c r="T44" s="251">
        <f>SUM('EXTRA-03 '!U44,'EXTRA-02 '!U44,'FOTON - (CLEUBERT) '!U44,'FÁBRICA '!U44,'EXTRA - (FERDINAND) '!U44,'STRADA - (FERDINAND) '!U44,'HR - (VALDENOR) '!U44)</f>
        <v>0</v>
      </c>
      <c r="U44" s="251">
        <f>SUM('EXTRA-03 '!V44,'EXTRA-02 '!V44,'FOTON - (CLEUBERT) '!V44,'FÁBRICA '!V44,'EXTRA - (FERDINAND) '!V44,'STRADA - (FERDINAND) '!V44,'HR - (VALDENOR) '!V44)</f>
        <v>0</v>
      </c>
      <c r="V44" s="251">
        <f>SUM('EXTRA-03 '!W44,'EXTRA-02 '!W44,'FOTON - (CLEUBERT) '!W44,'FÁBRICA '!W44,'EXTRA - (FERDINAND) '!W44,'STRADA - (FERDINAND) '!W44,'HR - (VALDENOR) '!W44)</f>
        <v>0</v>
      </c>
      <c r="W44" s="251">
        <f>SUM('EXTRA-03 '!X44,'EXTRA-02 '!X44,'FOTON - (CLEUBERT) '!X44,'FÁBRICA '!X44,'EXTRA - (FERDINAND) '!X44,'STRADA - (FERDINAND) '!X44,'HR - (VALDENOR) '!X44)</f>
        <v>0</v>
      </c>
      <c r="X44" s="251">
        <f>SUM('EXTRA-03 '!Y44,'EXTRA-02 '!Y44,'FOTON - (CLEUBERT) '!Y44,'FÁBRICA '!Y44,'EXTRA - (FERDINAND) '!Y44,'STRADA - (FERDINAND) '!Y44,'HR - (VALDENOR) '!Y44)</f>
        <v>0</v>
      </c>
      <c r="Y44" s="251">
        <f>SUM('EXTRA-03 '!Z44,'EXTRA-02 '!Z44,'FOTON - (CLEUBERT) '!Z44,'FÁBRICA '!Z44,'EXTRA - (FERDINAND) '!Z44,'STRADA - (FERDINAND) '!Z44,'HR - (VALDENOR) '!Z44)</f>
        <v>0</v>
      </c>
      <c r="Z44" s="251">
        <f>SUM('EXTRA-03 '!AA44,'EXTRA-02 '!AA44,'FOTON - (CLEUBERT) '!AA44,'FÁBRICA '!AA44,'EXTRA - (FERDINAND) '!AA44,'STRADA - (FERDINAND) '!AA44,'HR - (VALDENOR) '!AA44)</f>
        <v>0</v>
      </c>
      <c r="AA44" s="251">
        <f>SUM('EXTRA-03 '!AB44,'EXTRA-02 '!AB44,'FOTON - (CLEUBERT) '!AB44,'FÁBRICA '!AB44,'EXTRA - (FERDINAND) '!AB44,'STRADA - (FERDINAND) '!AB44,'HR - (VALDENOR) '!AB44)</f>
        <v>0</v>
      </c>
      <c r="AB44" s="251">
        <f>SUM('EXTRA-03 '!AC44,'EXTRA-02 '!AC44,'FOTON - (CLEUBERT) '!AC44,'FÁBRICA '!AC44,'EXTRA - (FERDINAND) '!AC44,'STRADA - (FERDINAND) '!AC44,'HR - (VALDENOR) '!AC44)</f>
        <v>0</v>
      </c>
      <c r="AC44" s="251">
        <f>SUM('EXTRA-03 '!AD44,'EXTRA-02 '!AD44,'FOTON - (CLEUBERT) '!AD44,'FÁBRICA '!AD44,'EXTRA - (FERDINAND) '!AD44,'STRADA - (FERDINAND) '!AD44,'HR - (VALDENOR) '!AD44)</f>
        <v>0</v>
      </c>
      <c r="AD44" s="251">
        <f>SUM('EXTRA-03 '!AE44,'EXTRA-02 '!AE44,'FOTON - (CLEUBERT) '!AE44,'FÁBRICA '!AE44,'EXTRA - (FERDINAND) '!AE44,'STRADA - (FERDINAND) '!AE44,'HR - (VALDENOR) '!AE44)</f>
        <v>0</v>
      </c>
      <c r="AE44" s="251">
        <f>SUM('EXTRA-03 '!AF44,'EXTRA-02 '!AF44,'FOTON - (CLEUBERT) '!AF44,'FÁBRICA '!AF44,'EXTRA - (FERDINAND) '!AF44,'STRADA - (FERDINAND) '!AF44,'HR - (VALDENOR) '!AF44)</f>
        <v>0</v>
      </c>
      <c r="AF44" s="251">
        <f>SUM('EXTRA-03 '!AG44,'EXTRA-02 '!AG44,'FOTON - (CLEUBERT) '!AG44,'FÁBRICA '!AG44,'EXTRA - (FERDINAND) '!AG44,'STRADA - (FERDINAND) '!AG44,'HR - (VALDENOR) '!AG44)</f>
        <v>0</v>
      </c>
    </row>
    <row r="45" spans="1:32" x14ac:dyDescent="0.2">
      <c r="A45" s="658">
        <f>'HR - (VALDENOR) '!A45</f>
        <v>0</v>
      </c>
      <c r="B45" s="251">
        <f>SUM('EXTRA-03 '!C45,'EXTRA-02 '!C45,'FOTON - (CLEUBERT) '!C45,'FÁBRICA '!C45,'EXTRA - (FERDINAND) '!C45,'STRADA - (FERDINAND) '!C45,'HR - (VALDENOR) '!C45)</f>
        <v>0</v>
      </c>
      <c r="C45" s="251">
        <f>SUM('EXTRA-03 '!D45,'EXTRA-02 '!D45,'FOTON - (CLEUBERT) '!D45,'FÁBRICA '!D45,'EXTRA - (FERDINAND) '!D45,'STRADA - (FERDINAND) '!D45,'HR - (VALDENOR) '!D45)</f>
        <v>0</v>
      </c>
      <c r="D45" s="251">
        <f>SUM('EXTRA-03 '!E45,'EXTRA-02 '!E45,'FOTON - (CLEUBERT) '!E45,'FÁBRICA '!E45,'EXTRA - (FERDINAND) '!E45,'STRADA - (FERDINAND) '!E45,'HR - (VALDENOR) '!E45)</f>
        <v>0</v>
      </c>
      <c r="E45" s="251">
        <f>SUM('EXTRA-03 '!F45,'EXTRA-02 '!F45,'FOTON - (CLEUBERT) '!F45,'FÁBRICA '!F45,'EXTRA - (FERDINAND) '!F45,'STRADA - (FERDINAND) '!F45,'HR - (VALDENOR) '!F45)</f>
        <v>0</v>
      </c>
      <c r="F45" s="251">
        <f>SUM('EXTRA-03 '!G45,'EXTRA-02 '!G45,'FOTON - (CLEUBERT) '!G45,'FÁBRICA '!G45,'EXTRA - (FERDINAND) '!G45,'STRADA - (FERDINAND) '!G45,'HR - (VALDENOR) '!G45)</f>
        <v>0</v>
      </c>
      <c r="G45" s="251">
        <f>SUM('EXTRA-03 '!H45,'EXTRA-02 '!H45,'FOTON - (CLEUBERT) '!H45,'FÁBRICA '!H45,'EXTRA - (FERDINAND) '!H45,'STRADA - (FERDINAND) '!H45,'HR - (VALDENOR) '!H45)</f>
        <v>0</v>
      </c>
      <c r="H45" s="251">
        <f>SUM('EXTRA-03 '!I45,'EXTRA-02 '!I45,'FOTON - (CLEUBERT) '!I45,'FÁBRICA '!I45,'EXTRA - (FERDINAND) '!I45,'STRADA - (FERDINAND) '!I45,'HR - (VALDENOR) '!I45)</f>
        <v>0</v>
      </c>
      <c r="I45" s="251">
        <f>SUM('EXTRA-03 '!J45,'EXTRA-02 '!J45,'FOTON - (CLEUBERT) '!J45,'FÁBRICA '!J45,'EXTRA - (FERDINAND) '!J45,'STRADA - (FERDINAND) '!J45,'HR - (VALDENOR) '!J45)</f>
        <v>0</v>
      </c>
      <c r="J45" s="251">
        <f>SUM('EXTRA-03 '!K45,'EXTRA-02 '!K45,'FOTON - (CLEUBERT) '!K45,'FÁBRICA '!K45,'EXTRA - (FERDINAND) '!K45,'STRADA - (FERDINAND) '!K45,'HR - (VALDENOR) '!K45)</f>
        <v>0</v>
      </c>
      <c r="K45" s="251">
        <f>SUM('EXTRA-03 '!L45,'EXTRA-02 '!L45,'FOTON - (CLEUBERT) '!L45,'FÁBRICA '!L45,'EXTRA - (FERDINAND) '!L45,'STRADA - (FERDINAND) '!L45,'HR - (VALDENOR) '!L45)</f>
        <v>0</v>
      </c>
      <c r="L45" s="251">
        <f>SUM('EXTRA-03 '!M45,'EXTRA-02 '!M45,'FOTON - (CLEUBERT) '!M45,'FÁBRICA '!M45,'EXTRA - (FERDINAND) '!M45,'STRADA - (FERDINAND) '!M45,'HR - (VALDENOR) '!M45)</f>
        <v>0</v>
      </c>
      <c r="M45" s="251">
        <f>SUM('EXTRA-03 '!N45,'EXTRA-02 '!N45,'FOTON - (CLEUBERT) '!N45,'FÁBRICA '!N45,'EXTRA - (FERDINAND) '!N45,'STRADA - (FERDINAND) '!N45,'HR - (VALDENOR) '!N45)</f>
        <v>0</v>
      </c>
      <c r="N45" s="251">
        <f>SUM('EXTRA-03 '!O45,'EXTRA-02 '!O45,'FOTON - (CLEUBERT) '!O45,'FÁBRICA '!O45,'EXTRA - (FERDINAND) '!O45,'STRADA - (FERDINAND) '!O45,'HR - (VALDENOR) '!O45)</f>
        <v>0</v>
      </c>
      <c r="O45" s="251">
        <f>SUM('EXTRA-03 '!P45,'EXTRA-02 '!P45,'FOTON - (CLEUBERT) '!P45,'FÁBRICA '!P45,'EXTRA - (FERDINAND) '!P45,'STRADA - (FERDINAND) '!P45,'HR - (VALDENOR) '!P45)</f>
        <v>0</v>
      </c>
      <c r="P45" s="251">
        <f>SUM('EXTRA-03 '!Q45,'EXTRA-02 '!Q45,'FOTON - (CLEUBERT) '!Q45,'FÁBRICA '!Q45,'EXTRA - (FERDINAND) '!Q45,'STRADA - (FERDINAND) '!Q45,'HR - (VALDENOR) '!Q45)</f>
        <v>0</v>
      </c>
      <c r="Q45" s="251">
        <f>SUM('EXTRA-03 '!R45,'EXTRA-02 '!R45,'FOTON - (CLEUBERT) '!R45,'FÁBRICA '!R45,'EXTRA - (FERDINAND) '!R45,'STRADA - (FERDINAND) '!R45,'HR - (VALDENOR) '!R45)</f>
        <v>0</v>
      </c>
      <c r="R45" s="251">
        <f>SUM('EXTRA-03 '!S45,'EXTRA-02 '!S45,'FOTON - (CLEUBERT) '!S45,'FÁBRICA '!S45,'EXTRA - (FERDINAND) '!S45,'STRADA - (FERDINAND) '!S45,'HR - (VALDENOR) '!S45)</f>
        <v>0</v>
      </c>
      <c r="S45" s="251">
        <f>SUM('EXTRA-03 '!T45,'EXTRA-02 '!T45,'FOTON - (CLEUBERT) '!T45,'FÁBRICA '!T45,'EXTRA - (FERDINAND) '!T45,'STRADA - (FERDINAND) '!T45,'HR - (VALDENOR) '!T45)</f>
        <v>0</v>
      </c>
      <c r="T45" s="251">
        <f>SUM('EXTRA-03 '!U45,'EXTRA-02 '!U45,'FOTON - (CLEUBERT) '!U45,'FÁBRICA '!U45,'EXTRA - (FERDINAND) '!U45,'STRADA - (FERDINAND) '!U45,'HR - (VALDENOR) '!U45)</f>
        <v>0</v>
      </c>
      <c r="U45" s="251">
        <f>SUM('EXTRA-03 '!V45,'EXTRA-02 '!V45,'FOTON - (CLEUBERT) '!V45,'FÁBRICA '!V45,'EXTRA - (FERDINAND) '!V45,'STRADA - (FERDINAND) '!V45,'HR - (VALDENOR) '!V45)</f>
        <v>0</v>
      </c>
      <c r="V45" s="251">
        <f>SUM('EXTRA-03 '!W45,'EXTRA-02 '!W45,'FOTON - (CLEUBERT) '!W45,'FÁBRICA '!W45,'EXTRA - (FERDINAND) '!W45,'STRADA - (FERDINAND) '!W45,'HR - (VALDENOR) '!W45)</f>
        <v>0</v>
      </c>
      <c r="W45" s="251">
        <f>SUM('EXTRA-03 '!X45,'EXTRA-02 '!X45,'FOTON - (CLEUBERT) '!X45,'FÁBRICA '!X45,'EXTRA - (FERDINAND) '!X45,'STRADA - (FERDINAND) '!X45,'HR - (VALDENOR) '!X45)</f>
        <v>0</v>
      </c>
      <c r="X45" s="251">
        <f>SUM('EXTRA-03 '!Y45,'EXTRA-02 '!Y45,'FOTON - (CLEUBERT) '!Y45,'FÁBRICA '!Y45,'EXTRA - (FERDINAND) '!Y45,'STRADA - (FERDINAND) '!Y45,'HR - (VALDENOR) '!Y45)</f>
        <v>0</v>
      </c>
      <c r="Y45" s="251">
        <f>SUM('EXTRA-03 '!Z45,'EXTRA-02 '!Z45,'FOTON - (CLEUBERT) '!Z45,'FÁBRICA '!Z45,'EXTRA - (FERDINAND) '!Z45,'STRADA - (FERDINAND) '!Z45,'HR - (VALDENOR) '!Z45)</f>
        <v>0</v>
      </c>
      <c r="Z45" s="251">
        <f>SUM('EXTRA-03 '!AA45,'EXTRA-02 '!AA45,'FOTON - (CLEUBERT) '!AA45,'FÁBRICA '!AA45,'EXTRA - (FERDINAND) '!AA45,'STRADA - (FERDINAND) '!AA45,'HR - (VALDENOR) '!AA45)</f>
        <v>0</v>
      </c>
      <c r="AA45" s="251">
        <f>SUM('EXTRA-03 '!AB45,'EXTRA-02 '!AB45,'FOTON - (CLEUBERT) '!AB45,'FÁBRICA '!AB45,'EXTRA - (FERDINAND) '!AB45,'STRADA - (FERDINAND) '!AB45,'HR - (VALDENOR) '!AB45)</f>
        <v>0</v>
      </c>
      <c r="AB45" s="251">
        <f>SUM('EXTRA-03 '!AC45,'EXTRA-02 '!AC45,'FOTON - (CLEUBERT) '!AC45,'FÁBRICA '!AC45,'EXTRA - (FERDINAND) '!AC45,'STRADA - (FERDINAND) '!AC45,'HR - (VALDENOR) '!AC45)</f>
        <v>0</v>
      </c>
      <c r="AC45" s="251">
        <f>SUM('EXTRA-03 '!AD45,'EXTRA-02 '!AD45,'FOTON - (CLEUBERT) '!AD45,'FÁBRICA '!AD45,'EXTRA - (FERDINAND) '!AD45,'STRADA - (FERDINAND) '!AD45,'HR - (VALDENOR) '!AD45)</f>
        <v>0</v>
      </c>
      <c r="AD45" s="251">
        <f>SUM('EXTRA-03 '!AE45,'EXTRA-02 '!AE45,'FOTON - (CLEUBERT) '!AE45,'FÁBRICA '!AE45,'EXTRA - (FERDINAND) '!AE45,'STRADA - (FERDINAND) '!AE45,'HR - (VALDENOR) '!AE45)</f>
        <v>0</v>
      </c>
      <c r="AE45" s="251">
        <f>SUM('EXTRA-03 '!AF45,'EXTRA-02 '!AF45,'FOTON - (CLEUBERT) '!AF45,'FÁBRICA '!AF45,'EXTRA - (FERDINAND) '!AF45,'STRADA - (FERDINAND) '!AF45,'HR - (VALDENOR) '!AF45)</f>
        <v>0</v>
      </c>
      <c r="AF45" s="251">
        <f>SUM('EXTRA-03 '!AG45,'EXTRA-02 '!AG45,'FOTON - (CLEUBERT) '!AG45,'FÁBRICA '!AG45,'EXTRA - (FERDINAND) '!AG45,'STRADA - (FERDINAND) '!AG45,'HR - (VALDENOR) '!AG45)</f>
        <v>0</v>
      </c>
    </row>
    <row r="46" spans="1:32" x14ac:dyDescent="0.2">
      <c r="A46" s="658">
        <f>'HR - (VALDENOR) '!A46</f>
        <v>0</v>
      </c>
      <c r="B46" s="251">
        <f>SUM('EXTRA-03 '!C46,'EXTRA-02 '!C46,'FOTON - (CLEUBERT) '!C46,'FÁBRICA '!C46,'EXTRA - (FERDINAND) '!C46,'STRADA - (FERDINAND) '!C46,'HR - (VALDENOR) '!C46)</f>
        <v>0</v>
      </c>
      <c r="C46" s="251">
        <f>SUM('EXTRA-03 '!D46,'EXTRA-02 '!D46,'FOTON - (CLEUBERT) '!D46,'FÁBRICA '!D46,'EXTRA - (FERDINAND) '!D46,'STRADA - (FERDINAND) '!D46,'HR - (VALDENOR) '!D46)</f>
        <v>0</v>
      </c>
      <c r="D46" s="251">
        <f>SUM('EXTRA-03 '!E46,'EXTRA-02 '!E46,'FOTON - (CLEUBERT) '!E46,'FÁBRICA '!E46,'EXTRA - (FERDINAND) '!E46,'STRADA - (FERDINAND) '!E46,'HR - (VALDENOR) '!E46)</f>
        <v>0</v>
      </c>
      <c r="E46" s="251">
        <f>SUM('EXTRA-03 '!F46,'EXTRA-02 '!F46,'FOTON - (CLEUBERT) '!F46,'FÁBRICA '!F46,'EXTRA - (FERDINAND) '!F46,'STRADA - (FERDINAND) '!F46,'HR - (VALDENOR) '!F46)</f>
        <v>0</v>
      </c>
      <c r="F46" s="251">
        <f>SUM('EXTRA-03 '!G46,'EXTRA-02 '!G46,'FOTON - (CLEUBERT) '!G46,'FÁBRICA '!G46,'EXTRA - (FERDINAND) '!G46,'STRADA - (FERDINAND) '!G46,'HR - (VALDENOR) '!G46)</f>
        <v>0</v>
      </c>
      <c r="G46" s="251">
        <f>SUM('EXTRA-03 '!H46,'EXTRA-02 '!H46,'FOTON - (CLEUBERT) '!H46,'FÁBRICA '!H46,'EXTRA - (FERDINAND) '!H46,'STRADA - (FERDINAND) '!H46,'HR - (VALDENOR) '!H46)</f>
        <v>0</v>
      </c>
      <c r="H46" s="251">
        <f>SUM('EXTRA-03 '!I46,'EXTRA-02 '!I46,'FOTON - (CLEUBERT) '!I46,'FÁBRICA '!I46,'EXTRA - (FERDINAND) '!I46,'STRADA - (FERDINAND) '!I46,'HR - (VALDENOR) '!I46)</f>
        <v>0</v>
      </c>
      <c r="I46" s="251">
        <f>SUM('EXTRA-03 '!J46,'EXTRA-02 '!J46,'FOTON - (CLEUBERT) '!J46,'FÁBRICA '!J46,'EXTRA - (FERDINAND) '!J46,'STRADA - (FERDINAND) '!J46,'HR - (VALDENOR) '!J46)</f>
        <v>0</v>
      </c>
      <c r="J46" s="251">
        <f>SUM('EXTRA-03 '!K46,'EXTRA-02 '!K46,'FOTON - (CLEUBERT) '!K46,'FÁBRICA '!K46,'EXTRA - (FERDINAND) '!K46,'STRADA - (FERDINAND) '!K46,'HR - (VALDENOR) '!K46)</f>
        <v>0</v>
      </c>
      <c r="K46" s="251">
        <f>SUM('EXTRA-03 '!L46,'EXTRA-02 '!L46,'FOTON - (CLEUBERT) '!L46,'FÁBRICA '!L46,'EXTRA - (FERDINAND) '!L46,'STRADA - (FERDINAND) '!L46,'HR - (VALDENOR) '!L46)</f>
        <v>0</v>
      </c>
      <c r="L46" s="251">
        <f>SUM('EXTRA-03 '!M46,'EXTRA-02 '!M46,'FOTON - (CLEUBERT) '!M46,'FÁBRICA '!M46,'EXTRA - (FERDINAND) '!M46,'STRADA - (FERDINAND) '!M46,'HR - (VALDENOR) '!M46)</f>
        <v>0</v>
      </c>
      <c r="M46" s="251">
        <f>SUM('EXTRA-03 '!N46,'EXTRA-02 '!N46,'FOTON - (CLEUBERT) '!N46,'FÁBRICA '!N46,'EXTRA - (FERDINAND) '!N46,'STRADA - (FERDINAND) '!N46,'HR - (VALDENOR) '!N46)</f>
        <v>0</v>
      </c>
      <c r="N46" s="251">
        <f>SUM('EXTRA-03 '!O46,'EXTRA-02 '!O46,'FOTON - (CLEUBERT) '!O46,'FÁBRICA '!O46,'EXTRA - (FERDINAND) '!O46,'STRADA - (FERDINAND) '!O46,'HR - (VALDENOR) '!O46)</f>
        <v>0</v>
      </c>
      <c r="O46" s="251">
        <f>SUM('EXTRA-03 '!P46,'EXTRA-02 '!P46,'FOTON - (CLEUBERT) '!P46,'FÁBRICA '!P46,'EXTRA - (FERDINAND) '!P46,'STRADA - (FERDINAND) '!P46,'HR - (VALDENOR) '!P46)</f>
        <v>0</v>
      </c>
      <c r="P46" s="251">
        <f>SUM('EXTRA-03 '!Q46,'EXTRA-02 '!Q46,'FOTON - (CLEUBERT) '!Q46,'FÁBRICA '!Q46,'EXTRA - (FERDINAND) '!Q46,'STRADA - (FERDINAND) '!Q46,'HR - (VALDENOR) '!Q46)</f>
        <v>0</v>
      </c>
      <c r="Q46" s="251">
        <f>SUM('EXTRA-03 '!R46,'EXTRA-02 '!R46,'FOTON - (CLEUBERT) '!R46,'FÁBRICA '!R46,'EXTRA - (FERDINAND) '!R46,'STRADA - (FERDINAND) '!R46,'HR - (VALDENOR) '!R46)</f>
        <v>0</v>
      </c>
      <c r="R46" s="251">
        <f>SUM('EXTRA-03 '!S46,'EXTRA-02 '!S46,'FOTON - (CLEUBERT) '!S46,'FÁBRICA '!S46,'EXTRA - (FERDINAND) '!S46,'STRADA - (FERDINAND) '!S46,'HR - (VALDENOR) '!S46)</f>
        <v>0</v>
      </c>
      <c r="S46" s="251">
        <f>SUM('EXTRA-03 '!T46,'EXTRA-02 '!T46,'FOTON - (CLEUBERT) '!T46,'FÁBRICA '!T46,'EXTRA - (FERDINAND) '!T46,'STRADA - (FERDINAND) '!T46,'HR - (VALDENOR) '!T46)</f>
        <v>0</v>
      </c>
      <c r="T46" s="251">
        <f>SUM('EXTRA-03 '!U46,'EXTRA-02 '!U46,'FOTON - (CLEUBERT) '!U46,'FÁBRICA '!U46,'EXTRA - (FERDINAND) '!U46,'STRADA - (FERDINAND) '!U46,'HR - (VALDENOR) '!U46)</f>
        <v>0</v>
      </c>
      <c r="U46" s="251">
        <f>SUM('EXTRA-03 '!V46,'EXTRA-02 '!V46,'FOTON - (CLEUBERT) '!V46,'FÁBRICA '!V46,'EXTRA - (FERDINAND) '!V46,'STRADA - (FERDINAND) '!V46,'HR - (VALDENOR) '!V46)</f>
        <v>0</v>
      </c>
      <c r="V46" s="251">
        <f>SUM('EXTRA-03 '!W46,'EXTRA-02 '!W46,'FOTON - (CLEUBERT) '!W46,'FÁBRICA '!W46,'EXTRA - (FERDINAND) '!W46,'STRADA - (FERDINAND) '!W46,'HR - (VALDENOR) '!W46)</f>
        <v>0</v>
      </c>
      <c r="W46" s="251">
        <f>SUM('EXTRA-03 '!X46,'EXTRA-02 '!X46,'FOTON - (CLEUBERT) '!X46,'FÁBRICA '!X46,'EXTRA - (FERDINAND) '!X46,'STRADA - (FERDINAND) '!X46,'HR - (VALDENOR) '!X46)</f>
        <v>0</v>
      </c>
      <c r="X46" s="251">
        <f>SUM('EXTRA-03 '!Y46,'EXTRA-02 '!Y46,'FOTON - (CLEUBERT) '!Y46,'FÁBRICA '!Y46,'EXTRA - (FERDINAND) '!Y46,'STRADA - (FERDINAND) '!Y46,'HR - (VALDENOR) '!Y46)</f>
        <v>0</v>
      </c>
      <c r="Y46" s="251">
        <f>SUM('EXTRA-03 '!Z46,'EXTRA-02 '!Z46,'FOTON - (CLEUBERT) '!Z46,'FÁBRICA '!Z46,'EXTRA - (FERDINAND) '!Z46,'STRADA - (FERDINAND) '!Z46,'HR - (VALDENOR) '!Z46)</f>
        <v>0</v>
      </c>
      <c r="Z46" s="251">
        <f>SUM('EXTRA-03 '!AA46,'EXTRA-02 '!AA46,'FOTON - (CLEUBERT) '!AA46,'FÁBRICA '!AA46,'EXTRA - (FERDINAND) '!AA46,'STRADA - (FERDINAND) '!AA46,'HR - (VALDENOR) '!AA46)</f>
        <v>0</v>
      </c>
      <c r="AA46" s="251">
        <f>SUM('EXTRA-03 '!AB46,'EXTRA-02 '!AB46,'FOTON - (CLEUBERT) '!AB46,'FÁBRICA '!AB46,'EXTRA - (FERDINAND) '!AB46,'STRADA - (FERDINAND) '!AB46,'HR - (VALDENOR) '!AB46)</f>
        <v>0</v>
      </c>
      <c r="AB46" s="251">
        <f>SUM('EXTRA-03 '!AC46,'EXTRA-02 '!AC46,'FOTON - (CLEUBERT) '!AC46,'FÁBRICA '!AC46,'EXTRA - (FERDINAND) '!AC46,'STRADA - (FERDINAND) '!AC46,'HR - (VALDENOR) '!AC46)</f>
        <v>0</v>
      </c>
      <c r="AC46" s="251">
        <f>SUM('EXTRA-03 '!AD46,'EXTRA-02 '!AD46,'FOTON - (CLEUBERT) '!AD46,'FÁBRICA '!AD46,'EXTRA - (FERDINAND) '!AD46,'STRADA - (FERDINAND) '!AD46,'HR - (VALDENOR) '!AD46)</f>
        <v>0</v>
      </c>
      <c r="AD46" s="251">
        <f>SUM('EXTRA-03 '!AE46,'EXTRA-02 '!AE46,'FOTON - (CLEUBERT) '!AE46,'FÁBRICA '!AE46,'EXTRA - (FERDINAND) '!AE46,'STRADA - (FERDINAND) '!AE46,'HR - (VALDENOR) '!AE46)</f>
        <v>0</v>
      </c>
      <c r="AE46" s="251">
        <f>SUM('EXTRA-03 '!AF46,'EXTRA-02 '!AF46,'FOTON - (CLEUBERT) '!AF46,'FÁBRICA '!AF46,'EXTRA - (FERDINAND) '!AF46,'STRADA - (FERDINAND) '!AF46,'HR - (VALDENOR) '!AF46)</f>
        <v>0</v>
      </c>
      <c r="AF46" s="251">
        <f>SUM('EXTRA-03 '!AG46,'EXTRA-02 '!AG46,'FOTON - (CLEUBERT) '!AG46,'FÁBRICA '!AG46,'EXTRA - (FERDINAND) '!AG46,'STRADA - (FERDINAND) '!AG46,'HR - (VALDENOR) '!AG46)</f>
        <v>0</v>
      </c>
    </row>
    <row r="47" spans="1:32" x14ac:dyDescent="0.2">
      <c r="A47" s="658">
        <f>'HR - (VALDENOR) '!A47</f>
        <v>0</v>
      </c>
      <c r="B47" s="251">
        <f>SUM('EXTRA-03 '!C47,'EXTRA-02 '!C47,'FOTON - (CLEUBERT) '!C47,'FÁBRICA '!C47,'EXTRA - (FERDINAND) '!C47,'STRADA - (FERDINAND) '!C47,'HR - (VALDENOR) '!C47)</f>
        <v>0</v>
      </c>
      <c r="C47" s="251">
        <f>SUM('EXTRA-03 '!D47,'EXTRA-02 '!D47,'FOTON - (CLEUBERT) '!D47,'FÁBRICA '!D47,'EXTRA - (FERDINAND) '!D47,'STRADA - (FERDINAND) '!D47,'HR - (VALDENOR) '!D47)</f>
        <v>0</v>
      </c>
      <c r="D47" s="251">
        <f>SUM('EXTRA-03 '!E47,'EXTRA-02 '!E47,'FOTON - (CLEUBERT) '!E47,'FÁBRICA '!E47,'EXTRA - (FERDINAND) '!E47,'STRADA - (FERDINAND) '!E47,'HR - (VALDENOR) '!E47)</f>
        <v>0</v>
      </c>
      <c r="E47" s="251">
        <f>SUM('EXTRA-03 '!F47,'EXTRA-02 '!F47,'FOTON - (CLEUBERT) '!F47,'FÁBRICA '!F47,'EXTRA - (FERDINAND) '!F47,'STRADA - (FERDINAND) '!F47,'HR - (VALDENOR) '!F47)</f>
        <v>0</v>
      </c>
      <c r="F47" s="251">
        <f>SUM('EXTRA-03 '!G47,'EXTRA-02 '!G47,'FOTON - (CLEUBERT) '!G47,'FÁBRICA '!G47,'EXTRA - (FERDINAND) '!G47,'STRADA - (FERDINAND) '!G47,'HR - (VALDENOR) '!G47)</f>
        <v>0</v>
      </c>
      <c r="G47" s="251">
        <f>SUM('EXTRA-03 '!H47,'EXTRA-02 '!H47,'FOTON - (CLEUBERT) '!H47,'FÁBRICA '!H47,'EXTRA - (FERDINAND) '!H47,'STRADA - (FERDINAND) '!H47,'HR - (VALDENOR) '!H47)</f>
        <v>0</v>
      </c>
      <c r="H47" s="251">
        <f>SUM('EXTRA-03 '!I47,'EXTRA-02 '!I47,'FOTON - (CLEUBERT) '!I47,'FÁBRICA '!I47,'EXTRA - (FERDINAND) '!I47,'STRADA - (FERDINAND) '!I47,'HR - (VALDENOR) '!I47)</f>
        <v>0</v>
      </c>
      <c r="I47" s="251">
        <f>SUM('EXTRA-03 '!J47,'EXTRA-02 '!J47,'FOTON - (CLEUBERT) '!J47,'FÁBRICA '!J47,'EXTRA - (FERDINAND) '!J47,'STRADA - (FERDINAND) '!J47,'HR - (VALDENOR) '!J47)</f>
        <v>0</v>
      </c>
      <c r="J47" s="251">
        <f>SUM('EXTRA-03 '!K47,'EXTRA-02 '!K47,'FOTON - (CLEUBERT) '!K47,'FÁBRICA '!K47,'EXTRA - (FERDINAND) '!K47,'STRADA - (FERDINAND) '!K47,'HR - (VALDENOR) '!K47)</f>
        <v>0</v>
      </c>
      <c r="K47" s="251">
        <f>SUM('EXTRA-03 '!L47,'EXTRA-02 '!L47,'FOTON - (CLEUBERT) '!L47,'FÁBRICA '!L47,'EXTRA - (FERDINAND) '!L47,'STRADA - (FERDINAND) '!L47,'HR - (VALDENOR) '!L47)</f>
        <v>0</v>
      </c>
      <c r="L47" s="251">
        <f>SUM('EXTRA-03 '!M47,'EXTRA-02 '!M47,'FOTON - (CLEUBERT) '!M47,'FÁBRICA '!M47,'EXTRA - (FERDINAND) '!M47,'STRADA - (FERDINAND) '!M47,'HR - (VALDENOR) '!M47)</f>
        <v>0</v>
      </c>
      <c r="M47" s="251">
        <f>SUM('EXTRA-03 '!N47,'EXTRA-02 '!N47,'FOTON - (CLEUBERT) '!N47,'FÁBRICA '!N47,'EXTRA - (FERDINAND) '!N47,'STRADA - (FERDINAND) '!N47,'HR - (VALDENOR) '!N47)</f>
        <v>0</v>
      </c>
      <c r="N47" s="251">
        <f>SUM('EXTRA-03 '!O47,'EXTRA-02 '!O47,'FOTON - (CLEUBERT) '!O47,'FÁBRICA '!O47,'EXTRA - (FERDINAND) '!O47,'STRADA - (FERDINAND) '!O47,'HR - (VALDENOR) '!O47)</f>
        <v>0</v>
      </c>
      <c r="O47" s="251">
        <f>SUM('EXTRA-03 '!P47,'EXTRA-02 '!P47,'FOTON - (CLEUBERT) '!P47,'FÁBRICA '!P47,'EXTRA - (FERDINAND) '!P47,'STRADA - (FERDINAND) '!P47,'HR - (VALDENOR) '!P47)</f>
        <v>0</v>
      </c>
      <c r="P47" s="251">
        <f>SUM('EXTRA-03 '!Q47,'EXTRA-02 '!Q47,'FOTON - (CLEUBERT) '!Q47,'FÁBRICA '!Q47,'EXTRA - (FERDINAND) '!Q47,'STRADA - (FERDINAND) '!Q47,'HR - (VALDENOR) '!Q47)</f>
        <v>0</v>
      </c>
      <c r="Q47" s="251">
        <f>SUM('EXTRA-03 '!R47,'EXTRA-02 '!R47,'FOTON - (CLEUBERT) '!R47,'FÁBRICA '!R47,'EXTRA - (FERDINAND) '!R47,'STRADA - (FERDINAND) '!R47,'HR - (VALDENOR) '!R47)</f>
        <v>0</v>
      </c>
      <c r="R47" s="251">
        <f>SUM('EXTRA-03 '!S47,'EXTRA-02 '!S47,'FOTON - (CLEUBERT) '!S47,'FÁBRICA '!S47,'EXTRA - (FERDINAND) '!S47,'STRADA - (FERDINAND) '!S47,'HR - (VALDENOR) '!S47)</f>
        <v>0</v>
      </c>
      <c r="S47" s="251">
        <f>SUM('EXTRA-03 '!T47,'EXTRA-02 '!T47,'FOTON - (CLEUBERT) '!T47,'FÁBRICA '!T47,'EXTRA - (FERDINAND) '!T47,'STRADA - (FERDINAND) '!T47,'HR - (VALDENOR) '!T47)</f>
        <v>0</v>
      </c>
      <c r="T47" s="251">
        <f>SUM('EXTRA-03 '!U47,'EXTRA-02 '!U47,'FOTON - (CLEUBERT) '!U47,'FÁBRICA '!U47,'EXTRA - (FERDINAND) '!U47,'STRADA - (FERDINAND) '!U47,'HR - (VALDENOR) '!U47)</f>
        <v>0</v>
      </c>
      <c r="U47" s="251">
        <f>SUM('EXTRA-03 '!V47,'EXTRA-02 '!V47,'FOTON - (CLEUBERT) '!V47,'FÁBRICA '!V47,'EXTRA - (FERDINAND) '!V47,'STRADA - (FERDINAND) '!V47,'HR - (VALDENOR) '!V47)</f>
        <v>0</v>
      </c>
      <c r="V47" s="251">
        <f>SUM('EXTRA-03 '!W47,'EXTRA-02 '!W47,'FOTON - (CLEUBERT) '!W47,'FÁBRICA '!W47,'EXTRA - (FERDINAND) '!W47,'STRADA - (FERDINAND) '!W47,'HR - (VALDENOR) '!W47)</f>
        <v>0</v>
      </c>
      <c r="W47" s="251">
        <f>SUM('EXTRA-03 '!X47,'EXTRA-02 '!X47,'FOTON - (CLEUBERT) '!X47,'FÁBRICA '!X47,'EXTRA - (FERDINAND) '!X47,'STRADA - (FERDINAND) '!X47,'HR - (VALDENOR) '!X47)</f>
        <v>0</v>
      </c>
      <c r="X47" s="251">
        <f>SUM('EXTRA-03 '!Y47,'EXTRA-02 '!Y47,'FOTON - (CLEUBERT) '!Y47,'FÁBRICA '!Y47,'EXTRA - (FERDINAND) '!Y47,'STRADA - (FERDINAND) '!Y47,'HR - (VALDENOR) '!Y47)</f>
        <v>0</v>
      </c>
      <c r="Y47" s="251">
        <f>SUM('EXTRA-03 '!Z47,'EXTRA-02 '!Z47,'FOTON - (CLEUBERT) '!Z47,'FÁBRICA '!Z47,'EXTRA - (FERDINAND) '!Z47,'STRADA - (FERDINAND) '!Z47,'HR - (VALDENOR) '!Z47)</f>
        <v>0</v>
      </c>
      <c r="Z47" s="251">
        <f>SUM('EXTRA-03 '!AA47,'EXTRA-02 '!AA47,'FOTON - (CLEUBERT) '!AA47,'FÁBRICA '!AA47,'EXTRA - (FERDINAND) '!AA47,'STRADA - (FERDINAND) '!AA47,'HR - (VALDENOR) '!AA47)</f>
        <v>0</v>
      </c>
      <c r="AA47" s="251">
        <f>SUM('EXTRA-03 '!AB47,'EXTRA-02 '!AB47,'FOTON - (CLEUBERT) '!AB47,'FÁBRICA '!AB47,'EXTRA - (FERDINAND) '!AB47,'STRADA - (FERDINAND) '!AB47,'HR - (VALDENOR) '!AB47)</f>
        <v>0</v>
      </c>
      <c r="AB47" s="251">
        <f>SUM('EXTRA-03 '!AC47,'EXTRA-02 '!AC47,'FOTON - (CLEUBERT) '!AC47,'FÁBRICA '!AC47,'EXTRA - (FERDINAND) '!AC47,'STRADA - (FERDINAND) '!AC47,'HR - (VALDENOR) '!AC47)</f>
        <v>0</v>
      </c>
      <c r="AC47" s="251">
        <f>SUM('EXTRA-03 '!AD47,'EXTRA-02 '!AD47,'FOTON - (CLEUBERT) '!AD47,'FÁBRICA '!AD47,'EXTRA - (FERDINAND) '!AD47,'STRADA - (FERDINAND) '!AD47,'HR - (VALDENOR) '!AD47)</f>
        <v>0</v>
      </c>
      <c r="AD47" s="251">
        <f>SUM('EXTRA-03 '!AE47,'EXTRA-02 '!AE47,'FOTON - (CLEUBERT) '!AE47,'FÁBRICA '!AE47,'EXTRA - (FERDINAND) '!AE47,'STRADA - (FERDINAND) '!AE47,'HR - (VALDENOR) '!AE47)</f>
        <v>0</v>
      </c>
      <c r="AE47" s="251">
        <f>SUM('EXTRA-03 '!AF47,'EXTRA-02 '!AF47,'FOTON - (CLEUBERT) '!AF47,'FÁBRICA '!AF47,'EXTRA - (FERDINAND) '!AF47,'STRADA - (FERDINAND) '!AF47,'HR - (VALDENOR) '!AF47)</f>
        <v>0</v>
      </c>
      <c r="AF47" s="251">
        <f>SUM('EXTRA-03 '!AG47,'EXTRA-02 '!AG47,'FOTON - (CLEUBERT) '!AG47,'FÁBRICA '!AG47,'EXTRA - (FERDINAND) '!AG47,'STRADA - (FERDINAND) '!AG47,'HR - (VALDENOR) '!AG47)</f>
        <v>0</v>
      </c>
    </row>
    <row r="48" spans="1:32" x14ac:dyDescent="0.2">
      <c r="A48" s="658">
        <f>'HR - (VALDENOR) '!A48</f>
        <v>0</v>
      </c>
      <c r="B48" s="251">
        <f>SUM('EXTRA-03 '!C48,'EXTRA-02 '!C48,'FOTON - (CLEUBERT) '!C48,'FÁBRICA '!C48,'EXTRA - (FERDINAND) '!C48,'STRADA - (FERDINAND) '!C48,'HR - (VALDENOR) '!C48)</f>
        <v>0</v>
      </c>
      <c r="C48" s="251">
        <f>SUM('EXTRA-03 '!D48,'EXTRA-02 '!D48,'FOTON - (CLEUBERT) '!D48,'FÁBRICA '!D48,'EXTRA - (FERDINAND) '!D48,'STRADA - (FERDINAND) '!D48,'HR - (VALDENOR) '!D48)</f>
        <v>0</v>
      </c>
      <c r="D48" s="251">
        <f>SUM('EXTRA-03 '!E48,'EXTRA-02 '!E48,'FOTON - (CLEUBERT) '!E48,'FÁBRICA '!E48,'EXTRA - (FERDINAND) '!E48,'STRADA - (FERDINAND) '!E48,'HR - (VALDENOR) '!E48)</f>
        <v>0</v>
      </c>
      <c r="E48" s="251">
        <f>SUM('EXTRA-03 '!F48,'EXTRA-02 '!F48,'FOTON - (CLEUBERT) '!F48,'FÁBRICA '!F48,'EXTRA - (FERDINAND) '!F48,'STRADA - (FERDINAND) '!F48,'HR - (VALDENOR) '!F48)</f>
        <v>0</v>
      </c>
      <c r="F48" s="251">
        <f>SUM('EXTRA-03 '!G48,'EXTRA-02 '!G48,'FOTON - (CLEUBERT) '!G48,'FÁBRICA '!G48,'EXTRA - (FERDINAND) '!G48,'STRADA - (FERDINAND) '!G48,'HR - (VALDENOR) '!G48)</f>
        <v>0</v>
      </c>
      <c r="G48" s="251">
        <f>SUM('EXTRA-03 '!H48,'EXTRA-02 '!H48,'FOTON - (CLEUBERT) '!H48,'FÁBRICA '!H48,'EXTRA - (FERDINAND) '!H48,'STRADA - (FERDINAND) '!H48,'HR - (VALDENOR) '!H48)</f>
        <v>0</v>
      </c>
      <c r="H48" s="251">
        <f>SUM('EXTRA-03 '!I48,'EXTRA-02 '!I48,'FOTON - (CLEUBERT) '!I48,'FÁBRICA '!I48,'EXTRA - (FERDINAND) '!I48,'STRADA - (FERDINAND) '!I48,'HR - (VALDENOR) '!I48)</f>
        <v>0</v>
      </c>
      <c r="I48" s="251">
        <f>SUM('EXTRA-03 '!J48,'EXTRA-02 '!J48,'FOTON - (CLEUBERT) '!J48,'FÁBRICA '!J48,'EXTRA - (FERDINAND) '!J48,'STRADA - (FERDINAND) '!J48,'HR - (VALDENOR) '!J48)</f>
        <v>0</v>
      </c>
      <c r="J48" s="251">
        <f>SUM('EXTRA-03 '!K48,'EXTRA-02 '!K48,'FOTON - (CLEUBERT) '!K48,'FÁBRICA '!K48,'EXTRA - (FERDINAND) '!K48,'STRADA - (FERDINAND) '!K48,'HR - (VALDENOR) '!K48)</f>
        <v>0</v>
      </c>
      <c r="K48" s="251">
        <f>SUM('EXTRA-03 '!L48,'EXTRA-02 '!L48,'FOTON - (CLEUBERT) '!L48,'FÁBRICA '!L48,'EXTRA - (FERDINAND) '!L48,'STRADA - (FERDINAND) '!L48,'HR - (VALDENOR) '!L48)</f>
        <v>0</v>
      </c>
      <c r="L48" s="251">
        <f>SUM('EXTRA-03 '!M48,'EXTRA-02 '!M48,'FOTON - (CLEUBERT) '!M48,'FÁBRICA '!M48,'EXTRA - (FERDINAND) '!M48,'STRADA - (FERDINAND) '!M48,'HR - (VALDENOR) '!M48)</f>
        <v>0</v>
      </c>
      <c r="M48" s="251">
        <f>SUM('EXTRA-03 '!N48,'EXTRA-02 '!N48,'FOTON - (CLEUBERT) '!N48,'FÁBRICA '!N48,'EXTRA - (FERDINAND) '!N48,'STRADA - (FERDINAND) '!N48,'HR - (VALDENOR) '!N48)</f>
        <v>0</v>
      </c>
      <c r="N48" s="251">
        <f>SUM('EXTRA-03 '!O48,'EXTRA-02 '!O48,'FOTON - (CLEUBERT) '!O48,'FÁBRICA '!O48,'EXTRA - (FERDINAND) '!O48,'STRADA - (FERDINAND) '!O48,'HR - (VALDENOR) '!O48)</f>
        <v>0</v>
      </c>
      <c r="O48" s="251">
        <f>SUM('EXTRA-03 '!P48,'EXTRA-02 '!P48,'FOTON - (CLEUBERT) '!P48,'FÁBRICA '!P48,'EXTRA - (FERDINAND) '!P48,'STRADA - (FERDINAND) '!P48,'HR - (VALDENOR) '!P48)</f>
        <v>0</v>
      </c>
      <c r="P48" s="251">
        <f>SUM('EXTRA-03 '!Q48,'EXTRA-02 '!Q48,'FOTON - (CLEUBERT) '!Q48,'FÁBRICA '!Q48,'EXTRA - (FERDINAND) '!Q48,'STRADA - (FERDINAND) '!Q48,'HR - (VALDENOR) '!Q48)</f>
        <v>0</v>
      </c>
      <c r="Q48" s="251">
        <f>SUM('EXTRA-03 '!R48,'EXTRA-02 '!R48,'FOTON - (CLEUBERT) '!R48,'FÁBRICA '!R48,'EXTRA - (FERDINAND) '!R48,'STRADA - (FERDINAND) '!R48,'HR - (VALDENOR) '!R48)</f>
        <v>0</v>
      </c>
      <c r="R48" s="251">
        <f>SUM('EXTRA-03 '!S48,'EXTRA-02 '!S48,'FOTON - (CLEUBERT) '!S48,'FÁBRICA '!S48,'EXTRA - (FERDINAND) '!S48,'STRADA - (FERDINAND) '!S48,'HR - (VALDENOR) '!S48)</f>
        <v>0</v>
      </c>
      <c r="S48" s="251">
        <f>SUM('EXTRA-03 '!T48,'EXTRA-02 '!T48,'FOTON - (CLEUBERT) '!T48,'FÁBRICA '!T48,'EXTRA - (FERDINAND) '!T48,'STRADA - (FERDINAND) '!T48,'HR - (VALDENOR) '!T48)</f>
        <v>0</v>
      </c>
      <c r="T48" s="251">
        <f>SUM('EXTRA-03 '!U48,'EXTRA-02 '!U48,'FOTON - (CLEUBERT) '!U48,'FÁBRICA '!U48,'EXTRA - (FERDINAND) '!U48,'STRADA - (FERDINAND) '!U48,'HR - (VALDENOR) '!U48)</f>
        <v>0</v>
      </c>
      <c r="U48" s="251">
        <f>SUM('EXTRA-03 '!V48,'EXTRA-02 '!V48,'FOTON - (CLEUBERT) '!V48,'FÁBRICA '!V48,'EXTRA - (FERDINAND) '!V48,'STRADA - (FERDINAND) '!V48,'HR - (VALDENOR) '!V48)</f>
        <v>0</v>
      </c>
      <c r="V48" s="251">
        <f>SUM('EXTRA-03 '!W48,'EXTRA-02 '!W48,'FOTON - (CLEUBERT) '!W48,'FÁBRICA '!W48,'EXTRA - (FERDINAND) '!W48,'STRADA - (FERDINAND) '!W48,'HR - (VALDENOR) '!W48)</f>
        <v>0</v>
      </c>
      <c r="W48" s="251">
        <f>SUM('EXTRA-03 '!X48,'EXTRA-02 '!X48,'FOTON - (CLEUBERT) '!X48,'FÁBRICA '!X48,'EXTRA - (FERDINAND) '!X48,'STRADA - (FERDINAND) '!X48,'HR - (VALDENOR) '!X48)</f>
        <v>0</v>
      </c>
      <c r="X48" s="251">
        <f>SUM('EXTRA-03 '!Y48,'EXTRA-02 '!Y48,'FOTON - (CLEUBERT) '!Y48,'FÁBRICA '!Y48,'EXTRA - (FERDINAND) '!Y48,'STRADA - (FERDINAND) '!Y48,'HR - (VALDENOR) '!Y48)</f>
        <v>0</v>
      </c>
      <c r="Y48" s="251">
        <f>SUM('EXTRA-03 '!Z48,'EXTRA-02 '!Z48,'FOTON - (CLEUBERT) '!Z48,'FÁBRICA '!Z48,'EXTRA - (FERDINAND) '!Z48,'STRADA - (FERDINAND) '!Z48,'HR - (VALDENOR) '!Z48)</f>
        <v>0</v>
      </c>
      <c r="Z48" s="251">
        <f>SUM('EXTRA-03 '!AA48,'EXTRA-02 '!AA48,'FOTON - (CLEUBERT) '!AA48,'FÁBRICA '!AA48,'EXTRA - (FERDINAND) '!AA48,'STRADA - (FERDINAND) '!AA48,'HR - (VALDENOR) '!AA48)</f>
        <v>0</v>
      </c>
      <c r="AA48" s="251">
        <f>SUM('EXTRA-03 '!AB48,'EXTRA-02 '!AB48,'FOTON - (CLEUBERT) '!AB48,'FÁBRICA '!AB48,'EXTRA - (FERDINAND) '!AB48,'STRADA - (FERDINAND) '!AB48,'HR - (VALDENOR) '!AB48)</f>
        <v>0</v>
      </c>
      <c r="AB48" s="251">
        <f>SUM('EXTRA-03 '!AC48,'EXTRA-02 '!AC48,'FOTON - (CLEUBERT) '!AC48,'FÁBRICA '!AC48,'EXTRA - (FERDINAND) '!AC48,'STRADA - (FERDINAND) '!AC48,'HR - (VALDENOR) '!AC48)</f>
        <v>0</v>
      </c>
      <c r="AC48" s="251">
        <f>SUM('EXTRA-03 '!AD48,'EXTRA-02 '!AD48,'FOTON - (CLEUBERT) '!AD48,'FÁBRICA '!AD48,'EXTRA - (FERDINAND) '!AD48,'STRADA - (FERDINAND) '!AD48,'HR - (VALDENOR) '!AD48)</f>
        <v>0</v>
      </c>
      <c r="AD48" s="251">
        <f>SUM('EXTRA-03 '!AE48,'EXTRA-02 '!AE48,'FOTON - (CLEUBERT) '!AE48,'FÁBRICA '!AE48,'EXTRA - (FERDINAND) '!AE48,'STRADA - (FERDINAND) '!AE48,'HR - (VALDENOR) '!AE48)</f>
        <v>0</v>
      </c>
      <c r="AE48" s="251">
        <f>SUM('EXTRA-03 '!AF48,'EXTRA-02 '!AF48,'FOTON - (CLEUBERT) '!AF48,'FÁBRICA '!AF48,'EXTRA - (FERDINAND) '!AF48,'STRADA - (FERDINAND) '!AF48,'HR - (VALDENOR) '!AF48)</f>
        <v>0</v>
      </c>
      <c r="AF48" s="251">
        <f>SUM('EXTRA-03 '!AG48,'EXTRA-02 '!AG48,'FOTON - (CLEUBERT) '!AG48,'FÁBRICA '!AG48,'EXTRA - (FERDINAND) '!AG48,'STRADA - (FERDINAND) '!AG48,'HR - (VALDENOR) '!AG48)</f>
        <v>0</v>
      </c>
    </row>
    <row r="49" spans="1:32" x14ac:dyDescent="0.2">
      <c r="A49" s="658">
        <f>'HR - (VALDENOR) '!A49</f>
        <v>0</v>
      </c>
      <c r="B49" s="251">
        <f>SUM('EXTRA-03 '!C49,'EXTRA-02 '!C49,'FOTON - (CLEUBERT) '!C49,'FÁBRICA '!C49,'EXTRA - (FERDINAND) '!C49,'STRADA - (FERDINAND) '!C49,'HR - (VALDENOR) '!C49)</f>
        <v>0</v>
      </c>
      <c r="C49" s="251">
        <f>SUM('EXTRA-03 '!D49,'EXTRA-02 '!D49,'FOTON - (CLEUBERT) '!D49,'FÁBRICA '!D49,'EXTRA - (FERDINAND) '!D49,'STRADA - (FERDINAND) '!D49,'HR - (VALDENOR) '!D49)</f>
        <v>0</v>
      </c>
      <c r="D49" s="251">
        <f>SUM('EXTRA-03 '!E49,'EXTRA-02 '!E49,'FOTON - (CLEUBERT) '!E49,'FÁBRICA '!E49,'EXTRA - (FERDINAND) '!E49,'STRADA - (FERDINAND) '!E49,'HR - (VALDENOR) '!E49)</f>
        <v>0</v>
      </c>
      <c r="E49" s="251">
        <f>SUM('EXTRA-03 '!F49,'EXTRA-02 '!F49,'FOTON - (CLEUBERT) '!F49,'FÁBRICA '!F49,'EXTRA - (FERDINAND) '!F49,'STRADA - (FERDINAND) '!F49,'HR - (VALDENOR) '!F49)</f>
        <v>0</v>
      </c>
      <c r="F49" s="251">
        <f>SUM('EXTRA-03 '!G49,'EXTRA-02 '!G49,'FOTON - (CLEUBERT) '!G49,'FÁBRICA '!G49,'EXTRA - (FERDINAND) '!G49,'STRADA - (FERDINAND) '!G49,'HR - (VALDENOR) '!G49)</f>
        <v>0</v>
      </c>
      <c r="G49" s="251">
        <f>SUM('EXTRA-03 '!H49,'EXTRA-02 '!H49,'FOTON - (CLEUBERT) '!H49,'FÁBRICA '!H49,'EXTRA - (FERDINAND) '!H49,'STRADA - (FERDINAND) '!H49,'HR - (VALDENOR) '!H49)</f>
        <v>0</v>
      </c>
      <c r="H49" s="251">
        <f>SUM('EXTRA-03 '!I49,'EXTRA-02 '!I49,'FOTON - (CLEUBERT) '!I49,'FÁBRICA '!I49,'EXTRA - (FERDINAND) '!I49,'STRADA - (FERDINAND) '!I49,'HR - (VALDENOR) '!I49)</f>
        <v>0</v>
      </c>
      <c r="I49" s="251">
        <f>SUM('EXTRA-03 '!J49,'EXTRA-02 '!J49,'FOTON - (CLEUBERT) '!J49,'FÁBRICA '!J49,'EXTRA - (FERDINAND) '!J49,'STRADA - (FERDINAND) '!J49,'HR - (VALDENOR) '!J49)</f>
        <v>0</v>
      </c>
      <c r="J49" s="251">
        <f>SUM('EXTRA-03 '!K49,'EXTRA-02 '!K49,'FOTON - (CLEUBERT) '!K49,'FÁBRICA '!K49,'EXTRA - (FERDINAND) '!K49,'STRADA - (FERDINAND) '!K49,'HR - (VALDENOR) '!K49)</f>
        <v>0</v>
      </c>
      <c r="K49" s="251">
        <f>SUM('EXTRA-03 '!L49,'EXTRA-02 '!L49,'FOTON - (CLEUBERT) '!L49,'FÁBRICA '!L49,'EXTRA - (FERDINAND) '!L49,'STRADA - (FERDINAND) '!L49,'HR - (VALDENOR) '!L49)</f>
        <v>0</v>
      </c>
      <c r="L49" s="251">
        <f>SUM('EXTRA-03 '!M49,'EXTRA-02 '!M49,'FOTON - (CLEUBERT) '!M49,'FÁBRICA '!M49,'EXTRA - (FERDINAND) '!M49,'STRADA - (FERDINAND) '!M49,'HR - (VALDENOR) '!M49)</f>
        <v>0</v>
      </c>
      <c r="M49" s="251">
        <f>SUM('EXTRA-03 '!N49,'EXTRA-02 '!N49,'FOTON - (CLEUBERT) '!N49,'FÁBRICA '!N49,'EXTRA - (FERDINAND) '!N49,'STRADA - (FERDINAND) '!N49,'HR - (VALDENOR) '!N49)</f>
        <v>0</v>
      </c>
      <c r="N49" s="251">
        <f>SUM('EXTRA-03 '!O49,'EXTRA-02 '!O49,'FOTON - (CLEUBERT) '!O49,'FÁBRICA '!O49,'EXTRA - (FERDINAND) '!O49,'STRADA - (FERDINAND) '!O49,'HR - (VALDENOR) '!O49)</f>
        <v>0</v>
      </c>
      <c r="O49" s="251">
        <f>SUM('EXTRA-03 '!P49,'EXTRA-02 '!P49,'FOTON - (CLEUBERT) '!P49,'FÁBRICA '!P49,'EXTRA - (FERDINAND) '!P49,'STRADA - (FERDINAND) '!P49,'HR - (VALDENOR) '!P49)</f>
        <v>0</v>
      </c>
      <c r="P49" s="251">
        <f>SUM('EXTRA-03 '!Q49,'EXTRA-02 '!Q49,'FOTON - (CLEUBERT) '!Q49,'FÁBRICA '!Q49,'EXTRA - (FERDINAND) '!Q49,'STRADA - (FERDINAND) '!Q49,'HR - (VALDENOR) '!Q49)</f>
        <v>0</v>
      </c>
      <c r="Q49" s="251">
        <f>SUM('EXTRA-03 '!R49,'EXTRA-02 '!R49,'FOTON - (CLEUBERT) '!R49,'FÁBRICA '!R49,'EXTRA - (FERDINAND) '!R49,'STRADA - (FERDINAND) '!R49,'HR - (VALDENOR) '!R49)</f>
        <v>0</v>
      </c>
      <c r="R49" s="251">
        <f>SUM('EXTRA-03 '!S49,'EXTRA-02 '!S49,'FOTON - (CLEUBERT) '!S49,'FÁBRICA '!S49,'EXTRA - (FERDINAND) '!S49,'STRADA - (FERDINAND) '!S49,'HR - (VALDENOR) '!S49)</f>
        <v>0</v>
      </c>
      <c r="S49" s="251">
        <f>SUM('EXTRA-03 '!T49,'EXTRA-02 '!T49,'FOTON - (CLEUBERT) '!T49,'FÁBRICA '!T49,'EXTRA - (FERDINAND) '!T49,'STRADA - (FERDINAND) '!T49,'HR - (VALDENOR) '!T49)</f>
        <v>0</v>
      </c>
      <c r="T49" s="251">
        <f>SUM('EXTRA-03 '!U49,'EXTRA-02 '!U49,'FOTON - (CLEUBERT) '!U49,'FÁBRICA '!U49,'EXTRA - (FERDINAND) '!U49,'STRADA - (FERDINAND) '!U49,'HR - (VALDENOR) '!U49)</f>
        <v>0</v>
      </c>
      <c r="U49" s="251">
        <f>SUM('EXTRA-03 '!V49,'EXTRA-02 '!V49,'FOTON - (CLEUBERT) '!V49,'FÁBRICA '!V49,'EXTRA - (FERDINAND) '!V49,'STRADA - (FERDINAND) '!V49,'HR - (VALDENOR) '!V49)</f>
        <v>0</v>
      </c>
      <c r="V49" s="251">
        <f>SUM('EXTRA-03 '!W49,'EXTRA-02 '!W49,'FOTON - (CLEUBERT) '!W49,'FÁBRICA '!W49,'EXTRA - (FERDINAND) '!W49,'STRADA - (FERDINAND) '!W49,'HR - (VALDENOR) '!W49)</f>
        <v>0</v>
      </c>
      <c r="W49" s="251">
        <f>SUM('EXTRA-03 '!X49,'EXTRA-02 '!X49,'FOTON - (CLEUBERT) '!X49,'FÁBRICA '!X49,'EXTRA - (FERDINAND) '!X49,'STRADA - (FERDINAND) '!X49,'HR - (VALDENOR) '!X49)</f>
        <v>0</v>
      </c>
      <c r="X49" s="251">
        <f>SUM('EXTRA-03 '!Y49,'EXTRA-02 '!Y49,'FOTON - (CLEUBERT) '!Y49,'FÁBRICA '!Y49,'EXTRA - (FERDINAND) '!Y49,'STRADA - (FERDINAND) '!Y49,'HR - (VALDENOR) '!Y49)</f>
        <v>0</v>
      </c>
      <c r="Y49" s="251">
        <f>SUM('EXTRA-03 '!Z49,'EXTRA-02 '!Z49,'FOTON - (CLEUBERT) '!Z49,'FÁBRICA '!Z49,'EXTRA - (FERDINAND) '!Z49,'STRADA - (FERDINAND) '!Z49,'HR - (VALDENOR) '!Z49)</f>
        <v>0</v>
      </c>
      <c r="Z49" s="251">
        <f>SUM('EXTRA-03 '!AA49,'EXTRA-02 '!AA49,'FOTON - (CLEUBERT) '!AA49,'FÁBRICA '!AA49,'EXTRA - (FERDINAND) '!AA49,'STRADA - (FERDINAND) '!AA49,'HR - (VALDENOR) '!AA49)</f>
        <v>0</v>
      </c>
      <c r="AA49" s="251">
        <f>SUM('EXTRA-03 '!AB49,'EXTRA-02 '!AB49,'FOTON - (CLEUBERT) '!AB49,'FÁBRICA '!AB49,'EXTRA - (FERDINAND) '!AB49,'STRADA - (FERDINAND) '!AB49,'HR - (VALDENOR) '!AB49)</f>
        <v>0</v>
      </c>
      <c r="AB49" s="251">
        <f>SUM('EXTRA-03 '!AC49,'EXTRA-02 '!AC49,'FOTON - (CLEUBERT) '!AC49,'FÁBRICA '!AC49,'EXTRA - (FERDINAND) '!AC49,'STRADA - (FERDINAND) '!AC49,'HR - (VALDENOR) '!AC49)</f>
        <v>0</v>
      </c>
      <c r="AC49" s="251">
        <f>SUM('EXTRA-03 '!AD49,'EXTRA-02 '!AD49,'FOTON - (CLEUBERT) '!AD49,'FÁBRICA '!AD49,'EXTRA - (FERDINAND) '!AD49,'STRADA - (FERDINAND) '!AD49,'HR - (VALDENOR) '!AD49)</f>
        <v>0</v>
      </c>
      <c r="AD49" s="251">
        <f>SUM('EXTRA-03 '!AE49,'EXTRA-02 '!AE49,'FOTON - (CLEUBERT) '!AE49,'FÁBRICA '!AE49,'EXTRA - (FERDINAND) '!AE49,'STRADA - (FERDINAND) '!AE49,'HR - (VALDENOR) '!AE49)</f>
        <v>0</v>
      </c>
      <c r="AE49" s="251">
        <f>SUM('EXTRA-03 '!AF49,'EXTRA-02 '!AF49,'FOTON - (CLEUBERT) '!AF49,'FÁBRICA '!AF49,'EXTRA - (FERDINAND) '!AF49,'STRADA - (FERDINAND) '!AF49,'HR - (VALDENOR) '!AF49)</f>
        <v>0</v>
      </c>
      <c r="AF49" s="251">
        <f>SUM('EXTRA-03 '!AG49,'EXTRA-02 '!AG49,'FOTON - (CLEUBERT) '!AG49,'FÁBRICA '!AG49,'EXTRA - (FERDINAND) '!AG49,'STRADA - (FERDINAND) '!AG49,'HR - (VALDENOR) '!AG49)</f>
        <v>0</v>
      </c>
    </row>
    <row r="50" spans="1:32" x14ac:dyDescent="0.2">
      <c r="A50" s="658">
        <f>'HR - (VALDENOR) '!A50</f>
        <v>0</v>
      </c>
      <c r="B50" s="251">
        <f>SUM('EXTRA-03 '!C50,'EXTRA-02 '!C50,'FOTON - (CLEUBERT) '!C50,'FÁBRICA '!C50,'EXTRA - (FERDINAND) '!C50,'STRADA - (FERDINAND) '!C50,'HR - (VALDENOR) '!C50)</f>
        <v>0</v>
      </c>
      <c r="C50" s="251">
        <f>SUM('EXTRA-03 '!D50,'EXTRA-02 '!D50,'FOTON - (CLEUBERT) '!D50,'FÁBRICA '!D50,'EXTRA - (FERDINAND) '!D50,'STRADA - (FERDINAND) '!D50,'HR - (VALDENOR) '!D50)</f>
        <v>0</v>
      </c>
      <c r="D50" s="251">
        <f>SUM('EXTRA-03 '!E50,'EXTRA-02 '!E50,'FOTON - (CLEUBERT) '!E50,'FÁBRICA '!E50,'EXTRA - (FERDINAND) '!E50,'STRADA - (FERDINAND) '!E50,'HR - (VALDENOR) '!E50)</f>
        <v>0</v>
      </c>
      <c r="E50" s="251">
        <f>SUM('EXTRA-03 '!F50,'EXTRA-02 '!F50,'FOTON - (CLEUBERT) '!F50,'FÁBRICA '!F50,'EXTRA - (FERDINAND) '!F50,'STRADA - (FERDINAND) '!F50,'HR - (VALDENOR) '!F50)</f>
        <v>0</v>
      </c>
      <c r="F50" s="251">
        <f>SUM('EXTRA-03 '!G50,'EXTRA-02 '!G50,'FOTON - (CLEUBERT) '!G50,'FÁBRICA '!G50,'EXTRA - (FERDINAND) '!G50,'STRADA - (FERDINAND) '!G50,'HR - (VALDENOR) '!G50)</f>
        <v>0</v>
      </c>
      <c r="G50" s="251">
        <f>SUM('EXTRA-03 '!H50,'EXTRA-02 '!H50,'FOTON - (CLEUBERT) '!H50,'FÁBRICA '!H50,'EXTRA - (FERDINAND) '!H50,'STRADA - (FERDINAND) '!H50,'HR - (VALDENOR) '!H50)</f>
        <v>0</v>
      </c>
      <c r="H50" s="251">
        <f>SUM('EXTRA-03 '!I50,'EXTRA-02 '!I50,'FOTON - (CLEUBERT) '!I50,'FÁBRICA '!I50,'EXTRA - (FERDINAND) '!I50,'STRADA - (FERDINAND) '!I50,'HR - (VALDENOR) '!I50)</f>
        <v>0</v>
      </c>
      <c r="I50" s="251">
        <f>SUM('EXTRA-03 '!J50,'EXTRA-02 '!J50,'FOTON - (CLEUBERT) '!J50,'FÁBRICA '!J50,'EXTRA - (FERDINAND) '!J50,'STRADA - (FERDINAND) '!J50,'HR - (VALDENOR) '!J50)</f>
        <v>0</v>
      </c>
      <c r="J50" s="251">
        <f>SUM('EXTRA-03 '!K50,'EXTRA-02 '!K50,'FOTON - (CLEUBERT) '!K50,'FÁBRICA '!K50,'EXTRA - (FERDINAND) '!K50,'STRADA - (FERDINAND) '!K50,'HR - (VALDENOR) '!K50)</f>
        <v>0</v>
      </c>
      <c r="K50" s="251">
        <f>SUM('EXTRA-03 '!L50,'EXTRA-02 '!L50,'FOTON - (CLEUBERT) '!L50,'FÁBRICA '!L50,'EXTRA - (FERDINAND) '!L50,'STRADA - (FERDINAND) '!L50,'HR - (VALDENOR) '!L50)</f>
        <v>0</v>
      </c>
      <c r="L50" s="251">
        <f>SUM('EXTRA-03 '!M50,'EXTRA-02 '!M50,'FOTON - (CLEUBERT) '!M50,'FÁBRICA '!M50,'EXTRA - (FERDINAND) '!M50,'STRADA - (FERDINAND) '!M50,'HR - (VALDENOR) '!M50)</f>
        <v>0</v>
      </c>
      <c r="M50" s="251">
        <f>SUM('EXTRA-03 '!N50,'EXTRA-02 '!N50,'FOTON - (CLEUBERT) '!N50,'FÁBRICA '!N50,'EXTRA - (FERDINAND) '!N50,'STRADA - (FERDINAND) '!N50,'HR - (VALDENOR) '!N50)</f>
        <v>0</v>
      </c>
      <c r="N50" s="251">
        <f>SUM('EXTRA-03 '!O50,'EXTRA-02 '!O50,'FOTON - (CLEUBERT) '!O50,'FÁBRICA '!O50,'EXTRA - (FERDINAND) '!O50,'STRADA - (FERDINAND) '!O50,'HR - (VALDENOR) '!O50)</f>
        <v>0</v>
      </c>
      <c r="O50" s="251">
        <f>SUM('EXTRA-03 '!P50,'EXTRA-02 '!P50,'FOTON - (CLEUBERT) '!P50,'FÁBRICA '!P50,'EXTRA - (FERDINAND) '!P50,'STRADA - (FERDINAND) '!P50,'HR - (VALDENOR) '!P50)</f>
        <v>0</v>
      </c>
      <c r="P50" s="251">
        <f>SUM('EXTRA-03 '!Q50,'EXTRA-02 '!Q50,'FOTON - (CLEUBERT) '!Q50,'FÁBRICA '!Q50,'EXTRA - (FERDINAND) '!Q50,'STRADA - (FERDINAND) '!Q50,'HR - (VALDENOR) '!Q50)</f>
        <v>0</v>
      </c>
      <c r="Q50" s="251">
        <f>SUM('EXTRA-03 '!R50,'EXTRA-02 '!R50,'FOTON - (CLEUBERT) '!R50,'FÁBRICA '!R50,'EXTRA - (FERDINAND) '!R50,'STRADA - (FERDINAND) '!R50,'HR - (VALDENOR) '!R50)</f>
        <v>0</v>
      </c>
      <c r="R50" s="251">
        <f>SUM('EXTRA-03 '!S50,'EXTRA-02 '!S50,'FOTON - (CLEUBERT) '!S50,'FÁBRICA '!S50,'EXTRA - (FERDINAND) '!S50,'STRADA - (FERDINAND) '!S50,'HR - (VALDENOR) '!S50)</f>
        <v>0</v>
      </c>
      <c r="S50" s="251">
        <f>SUM('EXTRA-03 '!T50,'EXTRA-02 '!T50,'FOTON - (CLEUBERT) '!T50,'FÁBRICA '!T50,'EXTRA - (FERDINAND) '!T50,'STRADA - (FERDINAND) '!T50,'HR - (VALDENOR) '!T50)</f>
        <v>0</v>
      </c>
      <c r="T50" s="251">
        <f>SUM('EXTRA-03 '!U50,'EXTRA-02 '!U50,'FOTON - (CLEUBERT) '!U50,'FÁBRICA '!U50,'EXTRA - (FERDINAND) '!U50,'STRADA - (FERDINAND) '!U50,'HR - (VALDENOR) '!U50)</f>
        <v>0</v>
      </c>
      <c r="U50" s="251">
        <f>SUM('EXTRA-03 '!V50,'EXTRA-02 '!V50,'FOTON - (CLEUBERT) '!V50,'FÁBRICA '!V50,'EXTRA - (FERDINAND) '!V50,'STRADA - (FERDINAND) '!V50,'HR - (VALDENOR) '!V50)</f>
        <v>0</v>
      </c>
      <c r="V50" s="251">
        <f>SUM('EXTRA-03 '!W50,'EXTRA-02 '!W50,'FOTON - (CLEUBERT) '!W50,'FÁBRICA '!W50,'EXTRA - (FERDINAND) '!W50,'STRADA - (FERDINAND) '!W50,'HR - (VALDENOR) '!W50)</f>
        <v>0</v>
      </c>
      <c r="W50" s="251">
        <f>SUM('EXTRA-03 '!X50,'EXTRA-02 '!X50,'FOTON - (CLEUBERT) '!X50,'FÁBRICA '!X50,'EXTRA - (FERDINAND) '!X50,'STRADA - (FERDINAND) '!X50,'HR - (VALDENOR) '!X50)</f>
        <v>0</v>
      </c>
      <c r="X50" s="251">
        <f>SUM('EXTRA-03 '!Y50,'EXTRA-02 '!Y50,'FOTON - (CLEUBERT) '!Y50,'FÁBRICA '!Y50,'EXTRA - (FERDINAND) '!Y50,'STRADA - (FERDINAND) '!Y50,'HR - (VALDENOR) '!Y50)</f>
        <v>0</v>
      </c>
      <c r="Y50" s="251">
        <f>SUM('EXTRA-03 '!Z50,'EXTRA-02 '!Z50,'FOTON - (CLEUBERT) '!Z50,'FÁBRICA '!Z50,'EXTRA - (FERDINAND) '!Z50,'STRADA - (FERDINAND) '!Z50,'HR - (VALDENOR) '!Z50)</f>
        <v>0</v>
      </c>
      <c r="Z50" s="251">
        <f>SUM('EXTRA-03 '!AA50,'EXTRA-02 '!AA50,'FOTON - (CLEUBERT) '!AA50,'FÁBRICA '!AA50,'EXTRA - (FERDINAND) '!AA50,'STRADA - (FERDINAND) '!AA50,'HR - (VALDENOR) '!AA50)</f>
        <v>0</v>
      </c>
      <c r="AA50" s="251">
        <f>SUM('EXTRA-03 '!AB50,'EXTRA-02 '!AB50,'FOTON - (CLEUBERT) '!AB50,'FÁBRICA '!AB50,'EXTRA - (FERDINAND) '!AB50,'STRADA - (FERDINAND) '!AB50,'HR - (VALDENOR) '!AB50)</f>
        <v>0</v>
      </c>
      <c r="AB50" s="251">
        <f>SUM('EXTRA-03 '!AC50,'EXTRA-02 '!AC50,'FOTON - (CLEUBERT) '!AC50,'FÁBRICA '!AC50,'EXTRA - (FERDINAND) '!AC50,'STRADA - (FERDINAND) '!AC50,'HR - (VALDENOR) '!AC50)</f>
        <v>0</v>
      </c>
      <c r="AC50" s="251">
        <f>SUM('EXTRA-03 '!AD50,'EXTRA-02 '!AD50,'FOTON - (CLEUBERT) '!AD50,'FÁBRICA '!AD50,'EXTRA - (FERDINAND) '!AD50,'STRADA - (FERDINAND) '!AD50,'HR - (VALDENOR) '!AD50)</f>
        <v>0</v>
      </c>
      <c r="AD50" s="251">
        <f>SUM('EXTRA-03 '!AE50,'EXTRA-02 '!AE50,'FOTON - (CLEUBERT) '!AE50,'FÁBRICA '!AE50,'EXTRA - (FERDINAND) '!AE50,'STRADA - (FERDINAND) '!AE50,'HR - (VALDENOR) '!AE50)</f>
        <v>0</v>
      </c>
      <c r="AE50" s="251">
        <f>SUM('EXTRA-03 '!AF50,'EXTRA-02 '!AF50,'FOTON - (CLEUBERT) '!AF50,'FÁBRICA '!AF50,'EXTRA - (FERDINAND) '!AF50,'STRADA - (FERDINAND) '!AF50,'HR - (VALDENOR) '!AF50)</f>
        <v>0</v>
      </c>
      <c r="AF50" s="251">
        <f>SUM('EXTRA-03 '!AG50,'EXTRA-02 '!AG50,'FOTON - (CLEUBERT) '!AG50,'FÁBRICA '!AG50,'EXTRA - (FERDINAND) '!AG50,'STRADA - (FERDINAND) '!AG50,'HR - (VALDENOR) '!AG50)</f>
        <v>0</v>
      </c>
    </row>
    <row r="51" spans="1:32" x14ac:dyDescent="0.2">
      <c r="A51" s="658">
        <f>'HR - (VALDENOR) '!A51</f>
        <v>0</v>
      </c>
      <c r="B51" s="251">
        <f>SUM('EXTRA-03 '!C51,'EXTRA-02 '!C51,'FOTON - (CLEUBERT) '!C51,'FÁBRICA '!C51,'EXTRA - (FERDINAND) '!C51,'STRADA - (FERDINAND) '!C51,'HR - (VALDENOR) '!C51)</f>
        <v>0</v>
      </c>
      <c r="C51" s="251">
        <f>SUM('EXTRA-03 '!D51,'EXTRA-02 '!D51,'FOTON - (CLEUBERT) '!D51,'FÁBRICA '!D51,'EXTRA - (FERDINAND) '!D51,'STRADA - (FERDINAND) '!D51,'HR - (VALDENOR) '!D51)</f>
        <v>0</v>
      </c>
      <c r="D51" s="251">
        <f>SUM('EXTRA-03 '!E51,'EXTRA-02 '!E51,'FOTON - (CLEUBERT) '!E51,'FÁBRICA '!E51,'EXTRA - (FERDINAND) '!E51,'STRADA - (FERDINAND) '!E51,'HR - (VALDENOR) '!E51)</f>
        <v>0</v>
      </c>
      <c r="E51" s="251">
        <f>SUM('EXTRA-03 '!F51,'EXTRA-02 '!F51,'FOTON - (CLEUBERT) '!F51,'FÁBRICA '!F51,'EXTRA - (FERDINAND) '!F51,'STRADA - (FERDINAND) '!F51,'HR - (VALDENOR) '!F51)</f>
        <v>0</v>
      </c>
      <c r="F51" s="251">
        <f>SUM('EXTRA-03 '!G51,'EXTRA-02 '!G51,'FOTON - (CLEUBERT) '!G51,'FÁBRICA '!G51,'EXTRA - (FERDINAND) '!G51,'STRADA - (FERDINAND) '!G51,'HR - (VALDENOR) '!G51)</f>
        <v>0</v>
      </c>
      <c r="G51" s="251">
        <f>SUM('EXTRA-03 '!H51,'EXTRA-02 '!H51,'FOTON - (CLEUBERT) '!H51,'FÁBRICA '!H51,'EXTRA - (FERDINAND) '!H51,'STRADA - (FERDINAND) '!H51,'HR - (VALDENOR) '!H51)</f>
        <v>0</v>
      </c>
      <c r="H51" s="251">
        <f>SUM('EXTRA-03 '!I51,'EXTRA-02 '!I51,'FOTON - (CLEUBERT) '!I51,'FÁBRICA '!I51,'EXTRA - (FERDINAND) '!I51,'STRADA - (FERDINAND) '!I51,'HR - (VALDENOR) '!I51)</f>
        <v>0</v>
      </c>
      <c r="I51" s="251">
        <f>SUM('EXTRA-03 '!J51,'EXTRA-02 '!J51,'FOTON - (CLEUBERT) '!J51,'FÁBRICA '!J51,'EXTRA - (FERDINAND) '!J51,'STRADA - (FERDINAND) '!J51,'HR - (VALDENOR) '!J51)</f>
        <v>0</v>
      </c>
      <c r="J51" s="251">
        <f>SUM('EXTRA-03 '!K51,'EXTRA-02 '!K51,'FOTON - (CLEUBERT) '!K51,'FÁBRICA '!K51,'EXTRA - (FERDINAND) '!K51,'STRADA - (FERDINAND) '!K51,'HR - (VALDENOR) '!K51)</f>
        <v>0</v>
      </c>
      <c r="K51" s="251">
        <f>SUM('EXTRA-03 '!L51,'EXTRA-02 '!L51,'FOTON - (CLEUBERT) '!L51,'FÁBRICA '!L51,'EXTRA - (FERDINAND) '!L51,'STRADA - (FERDINAND) '!L51,'HR - (VALDENOR) '!L51)</f>
        <v>0</v>
      </c>
      <c r="L51" s="251">
        <f>SUM('EXTRA-03 '!M51,'EXTRA-02 '!M51,'FOTON - (CLEUBERT) '!M51,'FÁBRICA '!M51,'EXTRA - (FERDINAND) '!M51,'STRADA - (FERDINAND) '!M51,'HR - (VALDENOR) '!M51)</f>
        <v>0</v>
      </c>
      <c r="M51" s="251">
        <f>SUM('EXTRA-03 '!N51,'EXTRA-02 '!N51,'FOTON - (CLEUBERT) '!N51,'FÁBRICA '!N51,'EXTRA - (FERDINAND) '!N51,'STRADA - (FERDINAND) '!N51,'HR - (VALDENOR) '!N51)</f>
        <v>0</v>
      </c>
      <c r="N51" s="251">
        <f>SUM('EXTRA-03 '!O51,'EXTRA-02 '!O51,'FOTON - (CLEUBERT) '!O51,'FÁBRICA '!O51,'EXTRA - (FERDINAND) '!O51,'STRADA - (FERDINAND) '!O51,'HR - (VALDENOR) '!O51)</f>
        <v>0</v>
      </c>
      <c r="O51" s="251">
        <f>SUM('EXTRA-03 '!P51,'EXTRA-02 '!P51,'FOTON - (CLEUBERT) '!P51,'FÁBRICA '!P51,'EXTRA - (FERDINAND) '!P51,'STRADA - (FERDINAND) '!P51,'HR - (VALDENOR) '!P51)</f>
        <v>0</v>
      </c>
      <c r="P51" s="251">
        <f>SUM('EXTRA-03 '!Q51,'EXTRA-02 '!Q51,'FOTON - (CLEUBERT) '!Q51,'FÁBRICA '!Q51,'EXTRA - (FERDINAND) '!Q51,'STRADA - (FERDINAND) '!Q51,'HR - (VALDENOR) '!Q51)</f>
        <v>0</v>
      </c>
      <c r="Q51" s="251">
        <f>SUM('EXTRA-03 '!R51,'EXTRA-02 '!R51,'FOTON - (CLEUBERT) '!R51,'FÁBRICA '!R51,'EXTRA - (FERDINAND) '!R51,'STRADA - (FERDINAND) '!R51,'HR - (VALDENOR) '!R51)</f>
        <v>0</v>
      </c>
      <c r="R51" s="251">
        <f>SUM('EXTRA-03 '!S51,'EXTRA-02 '!S51,'FOTON - (CLEUBERT) '!S51,'FÁBRICA '!S51,'EXTRA - (FERDINAND) '!S51,'STRADA - (FERDINAND) '!S51,'HR - (VALDENOR) '!S51)</f>
        <v>0</v>
      </c>
      <c r="S51" s="251">
        <f>SUM('EXTRA-03 '!T51,'EXTRA-02 '!T51,'FOTON - (CLEUBERT) '!T51,'FÁBRICA '!T51,'EXTRA - (FERDINAND) '!T51,'STRADA - (FERDINAND) '!T51,'HR - (VALDENOR) '!T51)</f>
        <v>0</v>
      </c>
      <c r="T51" s="251">
        <f>SUM('EXTRA-03 '!U51,'EXTRA-02 '!U51,'FOTON - (CLEUBERT) '!U51,'FÁBRICA '!U51,'EXTRA - (FERDINAND) '!U51,'STRADA - (FERDINAND) '!U51,'HR - (VALDENOR) '!U51)</f>
        <v>0</v>
      </c>
      <c r="U51" s="251">
        <f>SUM('EXTRA-03 '!V51,'EXTRA-02 '!V51,'FOTON - (CLEUBERT) '!V51,'FÁBRICA '!V51,'EXTRA - (FERDINAND) '!V51,'STRADA - (FERDINAND) '!V51,'HR - (VALDENOR) '!V51)</f>
        <v>0</v>
      </c>
      <c r="V51" s="251">
        <f>SUM('EXTRA-03 '!W51,'EXTRA-02 '!W51,'FOTON - (CLEUBERT) '!W51,'FÁBRICA '!W51,'EXTRA - (FERDINAND) '!W51,'STRADA - (FERDINAND) '!W51,'HR - (VALDENOR) '!W51)</f>
        <v>0</v>
      </c>
      <c r="W51" s="251">
        <f>SUM('EXTRA-03 '!X51,'EXTRA-02 '!X51,'FOTON - (CLEUBERT) '!X51,'FÁBRICA '!X51,'EXTRA - (FERDINAND) '!X51,'STRADA - (FERDINAND) '!X51,'HR - (VALDENOR) '!X51)</f>
        <v>0</v>
      </c>
      <c r="X51" s="251">
        <f>SUM('EXTRA-03 '!Y51,'EXTRA-02 '!Y51,'FOTON - (CLEUBERT) '!Y51,'FÁBRICA '!Y51,'EXTRA - (FERDINAND) '!Y51,'STRADA - (FERDINAND) '!Y51,'HR - (VALDENOR) '!Y51)</f>
        <v>0</v>
      </c>
      <c r="Y51" s="251">
        <f>SUM('EXTRA-03 '!Z51,'EXTRA-02 '!Z51,'FOTON - (CLEUBERT) '!Z51,'FÁBRICA '!Z51,'EXTRA - (FERDINAND) '!Z51,'STRADA - (FERDINAND) '!Z51,'HR - (VALDENOR) '!Z51)</f>
        <v>0</v>
      </c>
      <c r="Z51" s="251">
        <f>SUM('EXTRA-03 '!AA51,'EXTRA-02 '!AA51,'FOTON - (CLEUBERT) '!AA51,'FÁBRICA '!AA51,'EXTRA - (FERDINAND) '!AA51,'STRADA - (FERDINAND) '!AA51,'HR - (VALDENOR) '!AA51)</f>
        <v>0</v>
      </c>
      <c r="AA51" s="251">
        <f>SUM('EXTRA-03 '!AB51,'EXTRA-02 '!AB51,'FOTON - (CLEUBERT) '!AB51,'FÁBRICA '!AB51,'EXTRA - (FERDINAND) '!AB51,'STRADA - (FERDINAND) '!AB51,'HR - (VALDENOR) '!AB51)</f>
        <v>0</v>
      </c>
      <c r="AB51" s="251">
        <f>SUM('EXTRA-03 '!AC51,'EXTRA-02 '!AC51,'FOTON - (CLEUBERT) '!AC51,'FÁBRICA '!AC51,'EXTRA - (FERDINAND) '!AC51,'STRADA - (FERDINAND) '!AC51,'HR - (VALDENOR) '!AC51)</f>
        <v>0</v>
      </c>
      <c r="AC51" s="251">
        <f>SUM('EXTRA-03 '!AD51,'EXTRA-02 '!AD51,'FOTON - (CLEUBERT) '!AD51,'FÁBRICA '!AD51,'EXTRA - (FERDINAND) '!AD51,'STRADA - (FERDINAND) '!AD51,'HR - (VALDENOR) '!AD51)</f>
        <v>0</v>
      </c>
      <c r="AD51" s="251">
        <f>SUM('EXTRA-03 '!AE51,'EXTRA-02 '!AE51,'FOTON - (CLEUBERT) '!AE51,'FÁBRICA '!AE51,'EXTRA - (FERDINAND) '!AE51,'STRADA - (FERDINAND) '!AE51,'HR - (VALDENOR) '!AE51)</f>
        <v>0</v>
      </c>
      <c r="AE51" s="251">
        <f>SUM('EXTRA-03 '!AF51,'EXTRA-02 '!AF51,'FOTON - (CLEUBERT) '!AF51,'FÁBRICA '!AF51,'EXTRA - (FERDINAND) '!AF51,'STRADA - (FERDINAND) '!AF51,'HR - (VALDENOR) '!AF51)</f>
        <v>0</v>
      </c>
      <c r="AF51" s="251">
        <f>SUM('EXTRA-03 '!AG51,'EXTRA-02 '!AG51,'FOTON - (CLEUBERT) '!AG51,'FÁBRICA '!AG51,'EXTRA - (FERDINAND) '!AG51,'STRADA - (FERDINAND) '!AG51,'HR - (VALDENOR) '!AG51)</f>
        <v>0</v>
      </c>
    </row>
    <row r="52" spans="1:32" x14ac:dyDescent="0.2">
      <c r="A52" s="658">
        <f>'HR - (VALDENOR) '!A52</f>
        <v>0</v>
      </c>
      <c r="B52" s="251">
        <f>SUM('EXTRA-03 '!C52,'EXTRA-02 '!C52,'FOTON - (CLEUBERT) '!C52,'FÁBRICA '!C52,'EXTRA - (FERDINAND) '!C52,'STRADA - (FERDINAND) '!C52,'HR - (VALDENOR) '!C52)</f>
        <v>0</v>
      </c>
      <c r="C52" s="251">
        <f>SUM('EXTRA-03 '!D52,'EXTRA-02 '!D52,'FOTON - (CLEUBERT) '!D52,'FÁBRICA '!D52,'EXTRA - (FERDINAND) '!D52,'STRADA - (FERDINAND) '!D52,'HR - (VALDENOR) '!D52)</f>
        <v>0</v>
      </c>
      <c r="D52" s="251">
        <f>SUM('EXTRA-03 '!E52,'EXTRA-02 '!E52,'FOTON - (CLEUBERT) '!E52,'FÁBRICA '!E52,'EXTRA - (FERDINAND) '!E52,'STRADA - (FERDINAND) '!E52,'HR - (VALDENOR) '!E52)</f>
        <v>0</v>
      </c>
      <c r="E52" s="251">
        <f>SUM('EXTRA-03 '!F52,'EXTRA-02 '!F52,'FOTON - (CLEUBERT) '!F52,'FÁBRICA '!F52,'EXTRA - (FERDINAND) '!F52,'STRADA - (FERDINAND) '!F52,'HR - (VALDENOR) '!F52)</f>
        <v>0</v>
      </c>
      <c r="F52" s="251">
        <f>SUM('EXTRA-03 '!G52,'EXTRA-02 '!G52,'FOTON - (CLEUBERT) '!G52,'FÁBRICA '!G52,'EXTRA - (FERDINAND) '!G52,'STRADA - (FERDINAND) '!G52,'HR - (VALDENOR) '!G52)</f>
        <v>0</v>
      </c>
      <c r="G52" s="251">
        <f>SUM('EXTRA-03 '!H52,'EXTRA-02 '!H52,'FOTON - (CLEUBERT) '!H52,'FÁBRICA '!H52,'EXTRA - (FERDINAND) '!H52,'STRADA - (FERDINAND) '!H52,'HR - (VALDENOR) '!H52)</f>
        <v>0</v>
      </c>
      <c r="H52" s="251">
        <f>SUM('EXTRA-03 '!I52,'EXTRA-02 '!I52,'FOTON - (CLEUBERT) '!I52,'FÁBRICA '!I52,'EXTRA - (FERDINAND) '!I52,'STRADA - (FERDINAND) '!I52,'HR - (VALDENOR) '!I52)</f>
        <v>0</v>
      </c>
      <c r="I52" s="251">
        <f>SUM('EXTRA-03 '!J52,'EXTRA-02 '!J52,'FOTON - (CLEUBERT) '!J52,'FÁBRICA '!J52,'EXTRA - (FERDINAND) '!J52,'STRADA - (FERDINAND) '!J52,'HR - (VALDENOR) '!J52)</f>
        <v>0</v>
      </c>
      <c r="J52" s="251">
        <f>SUM('EXTRA-03 '!K52,'EXTRA-02 '!K52,'FOTON - (CLEUBERT) '!K52,'FÁBRICA '!K52,'EXTRA - (FERDINAND) '!K52,'STRADA - (FERDINAND) '!K52,'HR - (VALDENOR) '!K52)</f>
        <v>0</v>
      </c>
      <c r="K52" s="251">
        <f>SUM('EXTRA-03 '!L52,'EXTRA-02 '!L52,'FOTON - (CLEUBERT) '!L52,'FÁBRICA '!L52,'EXTRA - (FERDINAND) '!L52,'STRADA - (FERDINAND) '!L52,'HR - (VALDENOR) '!L52)</f>
        <v>0</v>
      </c>
      <c r="L52" s="251">
        <f>SUM('EXTRA-03 '!M52,'EXTRA-02 '!M52,'FOTON - (CLEUBERT) '!M52,'FÁBRICA '!M52,'EXTRA - (FERDINAND) '!M52,'STRADA - (FERDINAND) '!M52,'HR - (VALDENOR) '!M52)</f>
        <v>0</v>
      </c>
      <c r="M52" s="251">
        <f>SUM('EXTRA-03 '!N52,'EXTRA-02 '!N52,'FOTON - (CLEUBERT) '!N52,'FÁBRICA '!N52,'EXTRA - (FERDINAND) '!N52,'STRADA - (FERDINAND) '!N52,'HR - (VALDENOR) '!N52)</f>
        <v>0</v>
      </c>
      <c r="N52" s="251">
        <f>SUM('EXTRA-03 '!O52,'EXTRA-02 '!O52,'FOTON - (CLEUBERT) '!O52,'FÁBRICA '!O52,'EXTRA - (FERDINAND) '!O52,'STRADA - (FERDINAND) '!O52,'HR - (VALDENOR) '!O52)</f>
        <v>0</v>
      </c>
      <c r="O52" s="251">
        <f>SUM('EXTRA-03 '!P52,'EXTRA-02 '!P52,'FOTON - (CLEUBERT) '!P52,'FÁBRICA '!P52,'EXTRA - (FERDINAND) '!P52,'STRADA - (FERDINAND) '!P52,'HR - (VALDENOR) '!P52)</f>
        <v>0</v>
      </c>
      <c r="P52" s="251">
        <f>SUM('EXTRA-03 '!Q52,'EXTRA-02 '!Q52,'FOTON - (CLEUBERT) '!Q52,'FÁBRICA '!Q52,'EXTRA - (FERDINAND) '!Q52,'STRADA - (FERDINAND) '!Q52,'HR - (VALDENOR) '!Q52)</f>
        <v>0</v>
      </c>
      <c r="Q52" s="251">
        <f>SUM('EXTRA-03 '!R52,'EXTRA-02 '!R52,'FOTON - (CLEUBERT) '!R52,'FÁBRICA '!R52,'EXTRA - (FERDINAND) '!R52,'STRADA - (FERDINAND) '!R52,'HR - (VALDENOR) '!R52)</f>
        <v>0</v>
      </c>
      <c r="R52" s="251">
        <f>SUM('EXTRA-03 '!S52,'EXTRA-02 '!S52,'FOTON - (CLEUBERT) '!S52,'FÁBRICA '!S52,'EXTRA - (FERDINAND) '!S52,'STRADA - (FERDINAND) '!S52,'HR - (VALDENOR) '!S52)</f>
        <v>0</v>
      </c>
      <c r="S52" s="251">
        <f>SUM('EXTRA-03 '!T52,'EXTRA-02 '!T52,'FOTON - (CLEUBERT) '!T52,'FÁBRICA '!T52,'EXTRA - (FERDINAND) '!T52,'STRADA - (FERDINAND) '!T52,'HR - (VALDENOR) '!T52)</f>
        <v>0</v>
      </c>
      <c r="T52" s="251">
        <f>SUM('EXTRA-03 '!U52,'EXTRA-02 '!U52,'FOTON - (CLEUBERT) '!U52,'FÁBRICA '!U52,'EXTRA - (FERDINAND) '!U52,'STRADA - (FERDINAND) '!U52,'HR - (VALDENOR) '!U52)</f>
        <v>0</v>
      </c>
      <c r="U52" s="251">
        <f>SUM('EXTRA-03 '!V52,'EXTRA-02 '!V52,'FOTON - (CLEUBERT) '!V52,'FÁBRICA '!V52,'EXTRA - (FERDINAND) '!V52,'STRADA - (FERDINAND) '!V52,'HR - (VALDENOR) '!V52)</f>
        <v>0</v>
      </c>
      <c r="V52" s="251">
        <f>SUM('EXTRA-03 '!W52,'EXTRA-02 '!W52,'FOTON - (CLEUBERT) '!W52,'FÁBRICA '!W52,'EXTRA - (FERDINAND) '!W52,'STRADA - (FERDINAND) '!W52,'HR - (VALDENOR) '!W52)</f>
        <v>0</v>
      </c>
      <c r="W52" s="251">
        <f>SUM('EXTRA-03 '!X52,'EXTRA-02 '!X52,'FOTON - (CLEUBERT) '!X52,'FÁBRICA '!X52,'EXTRA - (FERDINAND) '!X52,'STRADA - (FERDINAND) '!X52,'HR - (VALDENOR) '!X52)</f>
        <v>0</v>
      </c>
      <c r="X52" s="251">
        <f>SUM('EXTRA-03 '!Y52,'EXTRA-02 '!Y52,'FOTON - (CLEUBERT) '!Y52,'FÁBRICA '!Y52,'EXTRA - (FERDINAND) '!Y52,'STRADA - (FERDINAND) '!Y52,'HR - (VALDENOR) '!Y52)</f>
        <v>0</v>
      </c>
      <c r="Y52" s="251">
        <f>SUM('EXTRA-03 '!Z52,'EXTRA-02 '!Z52,'FOTON - (CLEUBERT) '!Z52,'FÁBRICA '!Z52,'EXTRA - (FERDINAND) '!Z52,'STRADA - (FERDINAND) '!Z52,'HR - (VALDENOR) '!Z52)</f>
        <v>0</v>
      </c>
      <c r="Z52" s="251">
        <f>SUM('EXTRA-03 '!AA52,'EXTRA-02 '!AA52,'FOTON - (CLEUBERT) '!AA52,'FÁBRICA '!AA52,'EXTRA - (FERDINAND) '!AA52,'STRADA - (FERDINAND) '!AA52,'HR - (VALDENOR) '!AA52)</f>
        <v>0</v>
      </c>
      <c r="AA52" s="251">
        <f>SUM('EXTRA-03 '!AB52,'EXTRA-02 '!AB52,'FOTON - (CLEUBERT) '!AB52,'FÁBRICA '!AB52,'EXTRA - (FERDINAND) '!AB52,'STRADA - (FERDINAND) '!AB52,'HR - (VALDENOR) '!AB52)</f>
        <v>0</v>
      </c>
      <c r="AB52" s="251">
        <f>SUM('EXTRA-03 '!AC52,'EXTRA-02 '!AC52,'FOTON - (CLEUBERT) '!AC52,'FÁBRICA '!AC52,'EXTRA - (FERDINAND) '!AC52,'STRADA - (FERDINAND) '!AC52,'HR - (VALDENOR) '!AC52)</f>
        <v>0</v>
      </c>
      <c r="AC52" s="251">
        <f>SUM('EXTRA-03 '!AD52,'EXTRA-02 '!AD52,'FOTON - (CLEUBERT) '!AD52,'FÁBRICA '!AD52,'EXTRA - (FERDINAND) '!AD52,'STRADA - (FERDINAND) '!AD52,'HR - (VALDENOR) '!AD52)</f>
        <v>0</v>
      </c>
      <c r="AD52" s="251">
        <f>SUM('EXTRA-03 '!AE52,'EXTRA-02 '!AE52,'FOTON - (CLEUBERT) '!AE52,'FÁBRICA '!AE52,'EXTRA - (FERDINAND) '!AE52,'STRADA - (FERDINAND) '!AE52,'HR - (VALDENOR) '!AE52)</f>
        <v>0</v>
      </c>
      <c r="AE52" s="251">
        <f>SUM('EXTRA-03 '!AF52,'EXTRA-02 '!AF52,'FOTON - (CLEUBERT) '!AF52,'FÁBRICA '!AF52,'EXTRA - (FERDINAND) '!AF52,'STRADA - (FERDINAND) '!AF52,'HR - (VALDENOR) '!AF52)</f>
        <v>0</v>
      </c>
      <c r="AF52" s="251">
        <f>SUM('EXTRA-03 '!AG52,'EXTRA-02 '!AG52,'FOTON - (CLEUBERT) '!AG52,'FÁBRICA '!AG52,'EXTRA - (FERDINAND) '!AG52,'STRADA - (FERDINAND) '!AG52,'HR - (VALDENOR) '!AG52)</f>
        <v>0</v>
      </c>
    </row>
    <row r="53" spans="1:32" x14ac:dyDescent="0.2">
      <c r="A53" s="658">
        <f>'HR - (VALDENOR) '!A53</f>
        <v>0</v>
      </c>
      <c r="B53" s="251">
        <f>SUM('EXTRA-03 '!C53,'EXTRA-02 '!C53,'FOTON - (CLEUBERT) '!C53,'FÁBRICA '!C53,'EXTRA - (FERDINAND) '!C53,'STRADA - (FERDINAND) '!C53,'HR - (VALDENOR) '!C53)</f>
        <v>0</v>
      </c>
      <c r="C53" s="251">
        <f>SUM('EXTRA-03 '!D53,'EXTRA-02 '!D53,'FOTON - (CLEUBERT) '!D53,'FÁBRICA '!D53,'EXTRA - (FERDINAND) '!D53,'STRADA - (FERDINAND) '!D53,'HR - (VALDENOR) '!D53)</f>
        <v>0</v>
      </c>
      <c r="D53" s="251">
        <f>SUM('EXTRA-03 '!E53,'EXTRA-02 '!E53,'FOTON - (CLEUBERT) '!E53,'FÁBRICA '!E53,'EXTRA - (FERDINAND) '!E53,'STRADA - (FERDINAND) '!E53,'HR - (VALDENOR) '!E53)</f>
        <v>0</v>
      </c>
      <c r="E53" s="251">
        <f>SUM('EXTRA-03 '!F53,'EXTRA-02 '!F53,'FOTON - (CLEUBERT) '!F53,'FÁBRICA '!F53,'EXTRA - (FERDINAND) '!F53,'STRADA - (FERDINAND) '!F53,'HR - (VALDENOR) '!F53)</f>
        <v>0</v>
      </c>
      <c r="F53" s="251">
        <f>SUM('EXTRA-03 '!G53,'EXTRA-02 '!G53,'FOTON - (CLEUBERT) '!G53,'FÁBRICA '!G53,'EXTRA - (FERDINAND) '!G53,'STRADA - (FERDINAND) '!G53,'HR - (VALDENOR) '!G53)</f>
        <v>0</v>
      </c>
      <c r="G53" s="251">
        <f>SUM('EXTRA-03 '!H53,'EXTRA-02 '!H53,'FOTON - (CLEUBERT) '!H53,'FÁBRICA '!H53,'EXTRA - (FERDINAND) '!H53,'STRADA - (FERDINAND) '!H53,'HR - (VALDENOR) '!H53)</f>
        <v>0</v>
      </c>
      <c r="H53" s="251">
        <f>SUM('EXTRA-03 '!I53,'EXTRA-02 '!I53,'FOTON - (CLEUBERT) '!I53,'FÁBRICA '!I53,'EXTRA - (FERDINAND) '!I53,'STRADA - (FERDINAND) '!I53,'HR - (VALDENOR) '!I53)</f>
        <v>0</v>
      </c>
      <c r="I53" s="251">
        <f>SUM('EXTRA-03 '!J53,'EXTRA-02 '!J53,'FOTON - (CLEUBERT) '!J53,'FÁBRICA '!J53,'EXTRA - (FERDINAND) '!J53,'STRADA - (FERDINAND) '!J53,'HR - (VALDENOR) '!J53)</f>
        <v>0</v>
      </c>
      <c r="J53" s="251">
        <f>SUM('EXTRA-03 '!K53,'EXTRA-02 '!K53,'FOTON - (CLEUBERT) '!K53,'FÁBRICA '!K53,'EXTRA - (FERDINAND) '!K53,'STRADA - (FERDINAND) '!K53,'HR - (VALDENOR) '!K53)</f>
        <v>0</v>
      </c>
      <c r="K53" s="251">
        <f>SUM('EXTRA-03 '!L53,'EXTRA-02 '!L53,'FOTON - (CLEUBERT) '!L53,'FÁBRICA '!L53,'EXTRA - (FERDINAND) '!L53,'STRADA - (FERDINAND) '!L53,'HR - (VALDENOR) '!L53)</f>
        <v>0</v>
      </c>
      <c r="L53" s="251">
        <f>SUM('EXTRA-03 '!M53,'EXTRA-02 '!M53,'FOTON - (CLEUBERT) '!M53,'FÁBRICA '!M53,'EXTRA - (FERDINAND) '!M53,'STRADA - (FERDINAND) '!M53,'HR - (VALDENOR) '!M53)</f>
        <v>0</v>
      </c>
      <c r="M53" s="251">
        <f>SUM('EXTRA-03 '!N53,'EXTRA-02 '!N53,'FOTON - (CLEUBERT) '!N53,'FÁBRICA '!N53,'EXTRA - (FERDINAND) '!N53,'STRADA - (FERDINAND) '!N53,'HR - (VALDENOR) '!N53)</f>
        <v>0</v>
      </c>
      <c r="N53" s="251">
        <f>SUM('EXTRA-03 '!O53,'EXTRA-02 '!O53,'FOTON - (CLEUBERT) '!O53,'FÁBRICA '!O53,'EXTRA - (FERDINAND) '!O53,'STRADA - (FERDINAND) '!O53,'HR - (VALDENOR) '!O53)</f>
        <v>0</v>
      </c>
      <c r="O53" s="251">
        <f>SUM('EXTRA-03 '!P53,'EXTRA-02 '!P53,'FOTON - (CLEUBERT) '!P53,'FÁBRICA '!P53,'EXTRA - (FERDINAND) '!P53,'STRADA - (FERDINAND) '!P53,'HR - (VALDENOR) '!P53)</f>
        <v>0</v>
      </c>
      <c r="P53" s="251">
        <f>SUM('EXTRA-03 '!Q53,'EXTRA-02 '!Q53,'FOTON - (CLEUBERT) '!Q53,'FÁBRICA '!Q53,'EXTRA - (FERDINAND) '!Q53,'STRADA - (FERDINAND) '!Q53,'HR - (VALDENOR) '!Q53)</f>
        <v>0</v>
      </c>
      <c r="Q53" s="251">
        <f>SUM('EXTRA-03 '!R53,'EXTRA-02 '!R53,'FOTON - (CLEUBERT) '!R53,'FÁBRICA '!R53,'EXTRA - (FERDINAND) '!R53,'STRADA - (FERDINAND) '!R53,'HR - (VALDENOR) '!R53)</f>
        <v>0</v>
      </c>
      <c r="R53" s="251">
        <f>SUM('EXTRA-03 '!S53,'EXTRA-02 '!S53,'FOTON - (CLEUBERT) '!S53,'FÁBRICA '!S53,'EXTRA - (FERDINAND) '!S53,'STRADA - (FERDINAND) '!S53,'HR - (VALDENOR) '!S53)</f>
        <v>0</v>
      </c>
      <c r="S53" s="251">
        <f>SUM('EXTRA-03 '!T53,'EXTRA-02 '!T53,'FOTON - (CLEUBERT) '!T53,'FÁBRICA '!T53,'EXTRA - (FERDINAND) '!T53,'STRADA - (FERDINAND) '!T53,'HR - (VALDENOR) '!T53)</f>
        <v>0</v>
      </c>
      <c r="T53" s="251">
        <f>SUM('EXTRA-03 '!U53,'EXTRA-02 '!U53,'FOTON - (CLEUBERT) '!U53,'FÁBRICA '!U53,'EXTRA - (FERDINAND) '!U53,'STRADA - (FERDINAND) '!U53,'HR - (VALDENOR) '!U53)</f>
        <v>0</v>
      </c>
      <c r="U53" s="251">
        <f>SUM('EXTRA-03 '!V53,'EXTRA-02 '!V53,'FOTON - (CLEUBERT) '!V53,'FÁBRICA '!V53,'EXTRA - (FERDINAND) '!V53,'STRADA - (FERDINAND) '!V53,'HR - (VALDENOR) '!V53)</f>
        <v>0</v>
      </c>
      <c r="V53" s="251">
        <f>SUM('EXTRA-03 '!W53,'EXTRA-02 '!W53,'FOTON - (CLEUBERT) '!W53,'FÁBRICA '!W53,'EXTRA - (FERDINAND) '!W53,'STRADA - (FERDINAND) '!W53,'HR - (VALDENOR) '!W53)</f>
        <v>0</v>
      </c>
      <c r="W53" s="251">
        <f>SUM('EXTRA-03 '!X53,'EXTRA-02 '!X53,'FOTON - (CLEUBERT) '!X53,'FÁBRICA '!X53,'EXTRA - (FERDINAND) '!X53,'STRADA - (FERDINAND) '!X53,'HR - (VALDENOR) '!X53)</f>
        <v>0</v>
      </c>
      <c r="X53" s="251">
        <f>SUM('EXTRA-03 '!Y53,'EXTRA-02 '!Y53,'FOTON - (CLEUBERT) '!Y53,'FÁBRICA '!Y53,'EXTRA - (FERDINAND) '!Y53,'STRADA - (FERDINAND) '!Y53,'HR - (VALDENOR) '!Y53)</f>
        <v>0</v>
      </c>
      <c r="Y53" s="251">
        <f>SUM('EXTRA-03 '!Z53,'EXTRA-02 '!Z53,'FOTON - (CLEUBERT) '!Z53,'FÁBRICA '!Z53,'EXTRA - (FERDINAND) '!Z53,'STRADA - (FERDINAND) '!Z53,'HR - (VALDENOR) '!Z53)</f>
        <v>0</v>
      </c>
      <c r="Z53" s="251">
        <f>SUM('EXTRA-03 '!AA53,'EXTRA-02 '!AA53,'FOTON - (CLEUBERT) '!AA53,'FÁBRICA '!AA53,'EXTRA - (FERDINAND) '!AA53,'STRADA - (FERDINAND) '!AA53,'HR - (VALDENOR) '!AA53)</f>
        <v>0</v>
      </c>
      <c r="AA53" s="251">
        <f>SUM('EXTRA-03 '!AB53,'EXTRA-02 '!AB53,'FOTON - (CLEUBERT) '!AB53,'FÁBRICA '!AB53,'EXTRA - (FERDINAND) '!AB53,'STRADA - (FERDINAND) '!AB53,'HR - (VALDENOR) '!AB53)</f>
        <v>0</v>
      </c>
      <c r="AB53" s="251">
        <f>SUM('EXTRA-03 '!AC53,'EXTRA-02 '!AC53,'FOTON - (CLEUBERT) '!AC53,'FÁBRICA '!AC53,'EXTRA - (FERDINAND) '!AC53,'STRADA - (FERDINAND) '!AC53,'HR - (VALDENOR) '!AC53)</f>
        <v>0</v>
      </c>
      <c r="AC53" s="251">
        <f>SUM('EXTRA-03 '!AD53,'EXTRA-02 '!AD53,'FOTON - (CLEUBERT) '!AD53,'FÁBRICA '!AD53,'EXTRA - (FERDINAND) '!AD53,'STRADA - (FERDINAND) '!AD53,'HR - (VALDENOR) '!AD53)</f>
        <v>0</v>
      </c>
      <c r="AD53" s="251">
        <f>SUM('EXTRA-03 '!AE53,'EXTRA-02 '!AE53,'FOTON - (CLEUBERT) '!AE53,'FÁBRICA '!AE53,'EXTRA - (FERDINAND) '!AE53,'STRADA - (FERDINAND) '!AE53,'HR - (VALDENOR) '!AE53)</f>
        <v>0</v>
      </c>
      <c r="AE53" s="251">
        <f>SUM('EXTRA-03 '!AF53,'EXTRA-02 '!AF53,'FOTON - (CLEUBERT) '!AF53,'FÁBRICA '!AF53,'EXTRA - (FERDINAND) '!AF53,'STRADA - (FERDINAND) '!AF53,'HR - (VALDENOR) '!AF53)</f>
        <v>0</v>
      </c>
      <c r="AF53" s="251">
        <f>SUM('EXTRA-03 '!AG53,'EXTRA-02 '!AG53,'FOTON - (CLEUBERT) '!AG53,'FÁBRICA '!AG53,'EXTRA - (FERDINAND) '!AG53,'STRADA - (FERDINAND) '!AG53,'HR - (VALDENOR) '!AG53)</f>
        <v>0</v>
      </c>
    </row>
    <row r="54" spans="1:32" x14ac:dyDescent="0.2">
      <c r="A54" s="658">
        <f>'HR - (VALDENOR) '!A54</f>
        <v>0</v>
      </c>
      <c r="B54" s="251">
        <f>SUM('EXTRA-03 '!C54,'EXTRA-02 '!C54,'FOTON - (CLEUBERT) '!C54,'FÁBRICA '!C54,'EXTRA - (FERDINAND) '!C54,'STRADA - (FERDINAND) '!C54,'HR - (VALDENOR) '!C54)</f>
        <v>0</v>
      </c>
      <c r="C54" s="251">
        <f>SUM('EXTRA-03 '!D54,'EXTRA-02 '!D54,'FOTON - (CLEUBERT) '!D54,'FÁBRICA '!D54,'EXTRA - (FERDINAND) '!D54,'STRADA - (FERDINAND) '!D54,'HR - (VALDENOR) '!D54)</f>
        <v>0</v>
      </c>
      <c r="D54" s="251">
        <f>SUM('EXTRA-03 '!E54,'EXTRA-02 '!E54,'FOTON - (CLEUBERT) '!E54,'FÁBRICA '!E54,'EXTRA - (FERDINAND) '!E54,'STRADA - (FERDINAND) '!E54,'HR - (VALDENOR) '!E54)</f>
        <v>0</v>
      </c>
      <c r="E54" s="251">
        <f>SUM('EXTRA-03 '!F54,'EXTRA-02 '!F54,'FOTON - (CLEUBERT) '!F54,'FÁBRICA '!F54,'EXTRA - (FERDINAND) '!F54,'STRADA - (FERDINAND) '!F54,'HR - (VALDENOR) '!F54)</f>
        <v>0</v>
      </c>
      <c r="F54" s="251">
        <f>SUM('EXTRA-03 '!G54,'EXTRA-02 '!G54,'FOTON - (CLEUBERT) '!G54,'FÁBRICA '!G54,'EXTRA - (FERDINAND) '!G54,'STRADA - (FERDINAND) '!G54,'HR - (VALDENOR) '!G54)</f>
        <v>0</v>
      </c>
      <c r="G54" s="251">
        <f>SUM('EXTRA-03 '!H54,'EXTRA-02 '!H54,'FOTON - (CLEUBERT) '!H54,'FÁBRICA '!H54,'EXTRA - (FERDINAND) '!H54,'STRADA - (FERDINAND) '!H54,'HR - (VALDENOR) '!H54)</f>
        <v>0</v>
      </c>
      <c r="H54" s="251">
        <f>SUM('EXTRA-03 '!I54,'EXTRA-02 '!I54,'FOTON - (CLEUBERT) '!I54,'FÁBRICA '!I54,'EXTRA - (FERDINAND) '!I54,'STRADA - (FERDINAND) '!I54,'HR - (VALDENOR) '!I54)</f>
        <v>0</v>
      </c>
      <c r="I54" s="251">
        <f>SUM('EXTRA-03 '!J54,'EXTRA-02 '!J54,'FOTON - (CLEUBERT) '!J54,'FÁBRICA '!J54,'EXTRA - (FERDINAND) '!J54,'STRADA - (FERDINAND) '!J54,'HR - (VALDENOR) '!J54)</f>
        <v>0</v>
      </c>
      <c r="J54" s="251">
        <f>SUM('EXTRA-03 '!K54,'EXTRA-02 '!K54,'FOTON - (CLEUBERT) '!K54,'FÁBRICA '!K54,'EXTRA - (FERDINAND) '!K54,'STRADA - (FERDINAND) '!K54,'HR - (VALDENOR) '!K54)</f>
        <v>0</v>
      </c>
      <c r="K54" s="251">
        <f>SUM('EXTRA-03 '!L54,'EXTRA-02 '!L54,'FOTON - (CLEUBERT) '!L54,'FÁBRICA '!L54,'EXTRA - (FERDINAND) '!L54,'STRADA - (FERDINAND) '!L54,'HR - (VALDENOR) '!L54)</f>
        <v>0</v>
      </c>
      <c r="L54" s="251">
        <f>SUM('EXTRA-03 '!M54,'EXTRA-02 '!M54,'FOTON - (CLEUBERT) '!M54,'FÁBRICA '!M54,'EXTRA - (FERDINAND) '!M54,'STRADA - (FERDINAND) '!M54,'HR - (VALDENOR) '!M54)</f>
        <v>0</v>
      </c>
      <c r="M54" s="251">
        <f>SUM('EXTRA-03 '!N54,'EXTRA-02 '!N54,'FOTON - (CLEUBERT) '!N54,'FÁBRICA '!N54,'EXTRA - (FERDINAND) '!N54,'STRADA - (FERDINAND) '!N54,'HR - (VALDENOR) '!N54)</f>
        <v>0</v>
      </c>
      <c r="N54" s="251">
        <f>SUM('EXTRA-03 '!O54,'EXTRA-02 '!O54,'FOTON - (CLEUBERT) '!O54,'FÁBRICA '!O54,'EXTRA - (FERDINAND) '!O54,'STRADA - (FERDINAND) '!O54,'HR - (VALDENOR) '!O54)</f>
        <v>0</v>
      </c>
      <c r="O54" s="251">
        <f>SUM('EXTRA-03 '!P54,'EXTRA-02 '!P54,'FOTON - (CLEUBERT) '!P54,'FÁBRICA '!P54,'EXTRA - (FERDINAND) '!P54,'STRADA - (FERDINAND) '!P54,'HR - (VALDENOR) '!P54)</f>
        <v>0</v>
      </c>
      <c r="P54" s="251">
        <f>SUM('EXTRA-03 '!Q54,'EXTRA-02 '!Q54,'FOTON - (CLEUBERT) '!Q54,'FÁBRICA '!Q54,'EXTRA - (FERDINAND) '!Q54,'STRADA - (FERDINAND) '!Q54,'HR - (VALDENOR) '!Q54)</f>
        <v>0</v>
      </c>
      <c r="Q54" s="251">
        <f>SUM('EXTRA-03 '!R54,'EXTRA-02 '!R54,'FOTON - (CLEUBERT) '!R54,'FÁBRICA '!R54,'EXTRA - (FERDINAND) '!R54,'STRADA - (FERDINAND) '!R54,'HR - (VALDENOR) '!R54)</f>
        <v>0</v>
      </c>
      <c r="R54" s="251">
        <f>SUM('EXTRA-03 '!S54,'EXTRA-02 '!S54,'FOTON - (CLEUBERT) '!S54,'FÁBRICA '!S54,'EXTRA - (FERDINAND) '!S54,'STRADA - (FERDINAND) '!S54,'HR - (VALDENOR) '!S54)</f>
        <v>0</v>
      </c>
      <c r="S54" s="251">
        <f>SUM('EXTRA-03 '!T54,'EXTRA-02 '!T54,'FOTON - (CLEUBERT) '!T54,'FÁBRICA '!T54,'EXTRA - (FERDINAND) '!T54,'STRADA - (FERDINAND) '!T54,'HR - (VALDENOR) '!T54)</f>
        <v>0</v>
      </c>
      <c r="T54" s="251">
        <f>SUM('EXTRA-03 '!U54,'EXTRA-02 '!U54,'FOTON - (CLEUBERT) '!U54,'FÁBRICA '!U54,'EXTRA - (FERDINAND) '!U54,'STRADA - (FERDINAND) '!U54,'HR - (VALDENOR) '!U54)</f>
        <v>0</v>
      </c>
      <c r="U54" s="251">
        <f>SUM('EXTRA-03 '!V54,'EXTRA-02 '!V54,'FOTON - (CLEUBERT) '!V54,'FÁBRICA '!V54,'EXTRA - (FERDINAND) '!V54,'STRADA - (FERDINAND) '!V54,'HR - (VALDENOR) '!V54)</f>
        <v>0</v>
      </c>
      <c r="V54" s="251">
        <f>SUM('EXTRA-03 '!W54,'EXTRA-02 '!W54,'FOTON - (CLEUBERT) '!W54,'FÁBRICA '!W54,'EXTRA - (FERDINAND) '!W54,'STRADA - (FERDINAND) '!W54,'HR - (VALDENOR) '!W54)</f>
        <v>0</v>
      </c>
      <c r="W54" s="251">
        <f>SUM('EXTRA-03 '!X54,'EXTRA-02 '!X54,'FOTON - (CLEUBERT) '!X54,'FÁBRICA '!X54,'EXTRA - (FERDINAND) '!X54,'STRADA - (FERDINAND) '!X54,'HR - (VALDENOR) '!X54)</f>
        <v>0</v>
      </c>
      <c r="X54" s="251">
        <f>SUM('EXTRA-03 '!Y54,'EXTRA-02 '!Y54,'FOTON - (CLEUBERT) '!Y54,'FÁBRICA '!Y54,'EXTRA - (FERDINAND) '!Y54,'STRADA - (FERDINAND) '!Y54,'HR - (VALDENOR) '!Y54)</f>
        <v>0</v>
      </c>
      <c r="Y54" s="251">
        <f>SUM('EXTRA-03 '!Z54,'EXTRA-02 '!Z54,'FOTON - (CLEUBERT) '!Z54,'FÁBRICA '!Z54,'EXTRA - (FERDINAND) '!Z54,'STRADA - (FERDINAND) '!Z54,'HR - (VALDENOR) '!Z54)</f>
        <v>0</v>
      </c>
      <c r="Z54" s="251">
        <f>SUM('EXTRA-03 '!AA54,'EXTRA-02 '!AA54,'FOTON - (CLEUBERT) '!AA54,'FÁBRICA '!AA54,'EXTRA - (FERDINAND) '!AA54,'STRADA - (FERDINAND) '!AA54,'HR - (VALDENOR) '!AA54)</f>
        <v>0</v>
      </c>
      <c r="AA54" s="251">
        <f>SUM('EXTRA-03 '!AB54,'EXTRA-02 '!AB54,'FOTON - (CLEUBERT) '!AB54,'FÁBRICA '!AB54,'EXTRA - (FERDINAND) '!AB54,'STRADA - (FERDINAND) '!AB54,'HR - (VALDENOR) '!AB54)</f>
        <v>0</v>
      </c>
      <c r="AB54" s="251">
        <f>SUM('EXTRA-03 '!AC54,'EXTRA-02 '!AC54,'FOTON - (CLEUBERT) '!AC54,'FÁBRICA '!AC54,'EXTRA - (FERDINAND) '!AC54,'STRADA - (FERDINAND) '!AC54,'HR - (VALDENOR) '!AC54)</f>
        <v>0</v>
      </c>
      <c r="AC54" s="251">
        <f>SUM('EXTRA-03 '!AD54,'EXTRA-02 '!AD54,'FOTON - (CLEUBERT) '!AD54,'FÁBRICA '!AD54,'EXTRA - (FERDINAND) '!AD54,'STRADA - (FERDINAND) '!AD54,'HR - (VALDENOR) '!AD54)</f>
        <v>0</v>
      </c>
      <c r="AD54" s="251">
        <f>SUM('EXTRA-03 '!AE54,'EXTRA-02 '!AE54,'FOTON - (CLEUBERT) '!AE54,'FÁBRICA '!AE54,'EXTRA - (FERDINAND) '!AE54,'STRADA - (FERDINAND) '!AE54,'HR - (VALDENOR) '!AE54)</f>
        <v>0</v>
      </c>
      <c r="AE54" s="251">
        <f>SUM('EXTRA-03 '!AF54,'EXTRA-02 '!AF54,'FOTON - (CLEUBERT) '!AF54,'FÁBRICA '!AF54,'EXTRA - (FERDINAND) '!AF54,'STRADA - (FERDINAND) '!AF54,'HR - (VALDENOR) '!AF54)</f>
        <v>0</v>
      </c>
      <c r="AF54" s="251">
        <f>SUM('EXTRA-03 '!AG54,'EXTRA-02 '!AG54,'FOTON - (CLEUBERT) '!AG54,'FÁBRICA '!AG54,'EXTRA - (FERDINAND) '!AG54,'STRADA - (FERDINAND) '!AG54,'HR - (VALDENOR) '!AG54)</f>
        <v>0</v>
      </c>
    </row>
    <row r="55" spans="1:32" x14ac:dyDescent="0.2">
      <c r="A55" s="658">
        <f>'HR - (VALDENOR) '!A55</f>
        <v>0</v>
      </c>
      <c r="B55" s="251">
        <f>SUM('EXTRA-03 '!C55,'EXTRA-02 '!C55,'FOTON - (CLEUBERT) '!C55,'FÁBRICA '!C55,'EXTRA - (FERDINAND) '!C55,'STRADA - (FERDINAND) '!C55,'HR - (VALDENOR) '!C55)</f>
        <v>0</v>
      </c>
      <c r="C55" s="251">
        <f>SUM('EXTRA-03 '!D55,'EXTRA-02 '!D55,'FOTON - (CLEUBERT) '!D55,'FÁBRICA '!D55,'EXTRA - (FERDINAND) '!D55,'STRADA - (FERDINAND) '!D55,'HR - (VALDENOR) '!D55)</f>
        <v>0</v>
      </c>
      <c r="D55" s="251">
        <f>SUM('EXTRA-03 '!E55,'EXTRA-02 '!E55,'FOTON - (CLEUBERT) '!E55,'FÁBRICA '!E55,'EXTRA - (FERDINAND) '!E55,'STRADA - (FERDINAND) '!E55,'HR - (VALDENOR) '!E55)</f>
        <v>0</v>
      </c>
      <c r="E55" s="251">
        <f>SUM('EXTRA-03 '!F55,'EXTRA-02 '!F55,'FOTON - (CLEUBERT) '!F55,'FÁBRICA '!F55,'EXTRA - (FERDINAND) '!F55,'STRADA - (FERDINAND) '!F55,'HR - (VALDENOR) '!F55)</f>
        <v>0</v>
      </c>
      <c r="F55" s="251">
        <f>SUM('EXTRA-03 '!G55,'EXTRA-02 '!G55,'FOTON - (CLEUBERT) '!G55,'FÁBRICA '!G55,'EXTRA - (FERDINAND) '!G55,'STRADA - (FERDINAND) '!G55,'HR - (VALDENOR) '!G55)</f>
        <v>0</v>
      </c>
      <c r="G55" s="251">
        <f>SUM('EXTRA-03 '!H55,'EXTRA-02 '!H55,'FOTON - (CLEUBERT) '!H55,'FÁBRICA '!H55,'EXTRA - (FERDINAND) '!H55,'STRADA - (FERDINAND) '!H55,'HR - (VALDENOR) '!H55)</f>
        <v>0</v>
      </c>
      <c r="H55" s="251">
        <f>SUM('EXTRA-03 '!I55,'EXTRA-02 '!I55,'FOTON - (CLEUBERT) '!I55,'FÁBRICA '!I55,'EXTRA - (FERDINAND) '!I55,'STRADA - (FERDINAND) '!I55,'HR - (VALDENOR) '!I55)</f>
        <v>0</v>
      </c>
      <c r="I55" s="251">
        <f>SUM('EXTRA-03 '!J55,'EXTRA-02 '!J55,'FOTON - (CLEUBERT) '!J55,'FÁBRICA '!J55,'EXTRA - (FERDINAND) '!J55,'STRADA - (FERDINAND) '!J55,'HR - (VALDENOR) '!J55)</f>
        <v>0</v>
      </c>
      <c r="J55" s="251">
        <f>SUM('EXTRA-03 '!K55,'EXTRA-02 '!K55,'FOTON - (CLEUBERT) '!K55,'FÁBRICA '!K55,'EXTRA - (FERDINAND) '!K55,'STRADA - (FERDINAND) '!K55,'HR - (VALDENOR) '!K55)</f>
        <v>0</v>
      </c>
      <c r="K55" s="251">
        <f>SUM('EXTRA-03 '!L55,'EXTRA-02 '!L55,'FOTON - (CLEUBERT) '!L55,'FÁBRICA '!L55,'EXTRA - (FERDINAND) '!L55,'STRADA - (FERDINAND) '!L55,'HR - (VALDENOR) '!L55)</f>
        <v>0</v>
      </c>
      <c r="L55" s="251">
        <f>SUM('EXTRA-03 '!M55,'EXTRA-02 '!M55,'FOTON - (CLEUBERT) '!M55,'FÁBRICA '!M55,'EXTRA - (FERDINAND) '!M55,'STRADA - (FERDINAND) '!M55,'HR - (VALDENOR) '!M55)</f>
        <v>0</v>
      </c>
      <c r="M55" s="251">
        <f>SUM('EXTRA-03 '!N55,'EXTRA-02 '!N55,'FOTON - (CLEUBERT) '!N55,'FÁBRICA '!N55,'EXTRA - (FERDINAND) '!N55,'STRADA - (FERDINAND) '!N55,'HR - (VALDENOR) '!N55)</f>
        <v>0</v>
      </c>
      <c r="N55" s="251">
        <f>SUM('EXTRA-03 '!O55,'EXTRA-02 '!O55,'FOTON - (CLEUBERT) '!O55,'FÁBRICA '!O55,'EXTRA - (FERDINAND) '!O55,'STRADA - (FERDINAND) '!O55,'HR - (VALDENOR) '!O55)</f>
        <v>0</v>
      </c>
      <c r="O55" s="251">
        <f>SUM('EXTRA-03 '!P55,'EXTRA-02 '!P55,'FOTON - (CLEUBERT) '!P55,'FÁBRICA '!P55,'EXTRA - (FERDINAND) '!P55,'STRADA - (FERDINAND) '!P55,'HR - (VALDENOR) '!P55)</f>
        <v>0</v>
      </c>
      <c r="P55" s="251">
        <f>SUM('EXTRA-03 '!Q55,'EXTRA-02 '!Q55,'FOTON - (CLEUBERT) '!Q55,'FÁBRICA '!Q55,'EXTRA - (FERDINAND) '!Q55,'STRADA - (FERDINAND) '!Q55,'HR - (VALDENOR) '!Q55)</f>
        <v>0</v>
      </c>
      <c r="Q55" s="251">
        <f>SUM('EXTRA-03 '!R55,'EXTRA-02 '!R55,'FOTON - (CLEUBERT) '!R55,'FÁBRICA '!R55,'EXTRA - (FERDINAND) '!R55,'STRADA - (FERDINAND) '!R55,'HR - (VALDENOR) '!R55)</f>
        <v>0</v>
      </c>
      <c r="R55" s="251">
        <f>SUM('EXTRA-03 '!S55,'EXTRA-02 '!S55,'FOTON - (CLEUBERT) '!S55,'FÁBRICA '!S55,'EXTRA - (FERDINAND) '!S55,'STRADA - (FERDINAND) '!S55,'HR - (VALDENOR) '!S55)</f>
        <v>0</v>
      </c>
      <c r="S55" s="251">
        <f>SUM('EXTRA-03 '!T55,'EXTRA-02 '!T55,'FOTON - (CLEUBERT) '!T55,'FÁBRICA '!T55,'EXTRA - (FERDINAND) '!T55,'STRADA - (FERDINAND) '!T55,'HR - (VALDENOR) '!T55)</f>
        <v>0</v>
      </c>
      <c r="T55" s="251">
        <f>SUM('EXTRA-03 '!U55,'EXTRA-02 '!U55,'FOTON - (CLEUBERT) '!U55,'FÁBRICA '!U55,'EXTRA - (FERDINAND) '!U55,'STRADA - (FERDINAND) '!U55,'HR - (VALDENOR) '!U55)</f>
        <v>0</v>
      </c>
      <c r="U55" s="251">
        <f>SUM('EXTRA-03 '!V55,'EXTRA-02 '!V55,'FOTON - (CLEUBERT) '!V55,'FÁBRICA '!V55,'EXTRA - (FERDINAND) '!V55,'STRADA - (FERDINAND) '!V55,'HR - (VALDENOR) '!V55)</f>
        <v>0</v>
      </c>
      <c r="V55" s="251">
        <f>SUM('EXTRA-03 '!W55,'EXTRA-02 '!W55,'FOTON - (CLEUBERT) '!W55,'FÁBRICA '!W55,'EXTRA - (FERDINAND) '!W55,'STRADA - (FERDINAND) '!W55,'HR - (VALDENOR) '!W55)</f>
        <v>0</v>
      </c>
      <c r="W55" s="251">
        <f>SUM('EXTRA-03 '!X55,'EXTRA-02 '!X55,'FOTON - (CLEUBERT) '!X55,'FÁBRICA '!X55,'EXTRA - (FERDINAND) '!X55,'STRADA - (FERDINAND) '!X55,'HR - (VALDENOR) '!X55)</f>
        <v>0</v>
      </c>
      <c r="X55" s="251">
        <f>SUM('EXTRA-03 '!Y55,'EXTRA-02 '!Y55,'FOTON - (CLEUBERT) '!Y55,'FÁBRICA '!Y55,'EXTRA - (FERDINAND) '!Y55,'STRADA - (FERDINAND) '!Y55,'HR - (VALDENOR) '!Y55)</f>
        <v>0</v>
      </c>
      <c r="Y55" s="251">
        <f>SUM('EXTRA-03 '!Z55,'EXTRA-02 '!Z55,'FOTON - (CLEUBERT) '!Z55,'FÁBRICA '!Z55,'EXTRA - (FERDINAND) '!Z55,'STRADA - (FERDINAND) '!Z55,'HR - (VALDENOR) '!Z55)</f>
        <v>0</v>
      </c>
      <c r="Z55" s="251">
        <f>SUM('EXTRA-03 '!AA55,'EXTRA-02 '!AA55,'FOTON - (CLEUBERT) '!AA55,'FÁBRICA '!AA55,'EXTRA - (FERDINAND) '!AA55,'STRADA - (FERDINAND) '!AA55,'HR - (VALDENOR) '!AA55)</f>
        <v>0</v>
      </c>
      <c r="AA55" s="251">
        <f>SUM('EXTRA-03 '!AB55,'EXTRA-02 '!AB55,'FOTON - (CLEUBERT) '!AB55,'FÁBRICA '!AB55,'EXTRA - (FERDINAND) '!AB55,'STRADA - (FERDINAND) '!AB55,'HR - (VALDENOR) '!AB55)</f>
        <v>0</v>
      </c>
      <c r="AB55" s="251">
        <f>SUM('EXTRA-03 '!AC55,'EXTRA-02 '!AC55,'FOTON - (CLEUBERT) '!AC55,'FÁBRICA '!AC55,'EXTRA - (FERDINAND) '!AC55,'STRADA - (FERDINAND) '!AC55,'HR - (VALDENOR) '!AC55)</f>
        <v>0</v>
      </c>
      <c r="AC55" s="251">
        <f>SUM('EXTRA-03 '!AD55,'EXTRA-02 '!AD55,'FOTON - (CLEUBERT) '!AD55,'FÁBRICA '!AD55,'EXTRA - (FERDINAND) '!AD55,'STRADA - (FERDINAND) '!AD55,'HR - (VALDENOR) '!AD55)</f>
        <v>0</v>
      </c>
      <c r="AD55" s="251">
        <f>SUM('EXTRA-03 '!AE55,'EXTRA-02 '!AE55,'FOTON - (CLEUBERT) '!AE55,'FÁBRICA '!AE55,'EXTRA - (FERDINAND) '!AE55,'STRADA - (FERDINAND) '!AE55,'HR - (VALDENOR) '!AE55)</f>
        <v>0</v>
      </c>
      <c r="AE55" s="251">
        <f>SUM('EXTRA-03 '!AF55,'EXTRA-02 '!AF55,'FOTON - (CLEUBERT) '!AF55,'FÁBRICA '!AF55,'EXTRA - (FERDINAND) '!AF55,'STRADA - (FERDINAND) '!AF55,'HR - (VALDENOR) '!AF55)</f>
        <v>0</v>
      </c>
      <c r="AF55" s="251">
        <f>SUM('EXTRA-03 '!AG55,'EXTRA-02 '!AG55,'FOTON - (CLEUBERT) '!AG55,'FÁBRICA '!AG55,'EXTRA - (FERDINAND) '!AG55,'STRADA - (FERDINAND) '!AG55,'HR - (VALDENOR) '!AG55)</f>
        <v>0</v>
      </c>
    </row>
    <row r="56" spans="1:32" x14ac:dyDescent="0.2">
      <c r="A56" s="658">
        <f>'HR - (VALDENOR) '!A56</f>
        <v>0</v>
      </c>
      <c r="B56" s="251">
        <f>SUM('EXTRA-03 '!C56,'EXTRA-02 '!C56,'FOTON - (CLEUBERT) '!C56,'FÁBRICA '!C56,'EXTRA - (FERDINAND) '!C56,'STRADA - (FERDINAND) '!C56,'HR - (VALDENOR) '!C56)</f>
        <v>0</v>
      </c>
      <c r="C56" s="251">
        <f>SUM('EXTRA-03 '!D56,'EXTRA-02 '!D56,'FOTON - (CLEUBERT) '!D56,'FÁBRICA '!D56,'EXTRA - (FERDINAND) '!D56,'STRADA - (FERDINAND) '!D56,'HR - (VALDENOR) '!D56)</f>
        <v>0</v>
      </c>
      <c r="D56" s="251">
        <f>SUM('EXTRA-03 '!E56,'EXTRA-02 '!E56,'FOTON - (CLEUBERT) '!E56,'FÁBRICA '!E56,'EXTRA - (FERDINAND) '!E56,'STRADA - (FERDINAND) '!E56,'HR - (VALDENOR) '!E56)</f>
        <v>0</v>
      </c>
      <c r="E56" s="251">
        <f>SUM('EXTRA-03 '!F56,'EXTRA-02 '!F56,'FOTON - (CLEUBERT) '!F56,'FÁBRICA '!F56,'EXTRA - (FERDINAND) '!F56,'STRADA - (FERDINAND) '!F56,'HR - (VALDENOR) '!F56)</f>
        <v>0</v>
      </c>
      <c r="F56" s="251">
        <f>SUM('EXTRA-03 '!G56,'EXTRA-02 '!G56,'FOTON - (CLEUBERT) '!G56,'FÁBRICA '!G56,'EXTRA - (FERDINAND) '!G56,'STRADA - (FERDINAND) '!G56,'HR - (VALDENOR) '!G56)</f>
        <v>0</v>
      </c>
      <c r="G56" s="251">
        <f>SUM('EXTRA-03 '!H56,'EXTRA-02 '!H56,'FOTON - (CLEUBERT) '!H56,'FÁBRICA '!H56,'EXTRA - (FERDINAND) '!H56,'STRADA - (FERDINAND) '!H56,'HR - (VALDENOR) '!H56)</f>
        <v>0</v>
      </c>
      <c r="H56" s="251">
        <f>SUM('EXTRA-03 '!I56,'EXTRA-02 '!I56,'FOTON - (CLEUBERT) '!I56,'FÁBRICA '!I56,'EXTRA - (FERDINAND) '!I56,'STRADA - (FERDINAND) '!I56,'HR - (VALDENOR) '!I56)</f>
        <v>0</v>
      </c>
      <c r="I56" s="251">
        <f>SUM('EXTRA-03 '!J56,'EXTRA-02 '!J56,'FOTON - (CLEUBERT) '!J56,'FÁBRICA '!J56,'EXTRA - (FERDINAND) '!J56,'STRADA - (FERDINAND) '!J56,'HR - (VALDENOR) '!J56)</f>
        <v>0</v>
      </c>
      <c r="J56" s="251">
        <f>SUM('EXTRA-03 '!K56,'EXTRA-02 '!K56,'FOTON - (CLEUBERT) '!K56,'FÁBRICA '!K56,'EXTRA - (FERDINAND) '!K56,'STRADA - (FERDINAND) '!K56,'HR - (VALDENOR) '!K56)</f>
        <v>0</v>
      </c>
      <c r="K56" s="251">
        <f>SUM('EXTRA-03 '!L56,'EXTRA-02 '!L56,'FOTON - (CLEUBERT) '!L56,'FÁBRICA '!L56,'EXTRA - (FERDINAND) '!L56,'STRADA - (FERDINAND) '!L56,'HR - (VALDENOR) '!L56)</f>
        <v>0</v>
      </c>
      <c r="L56" s="251">
        <f>SUM('EXTRA-03 '!M56,'EXTRA-02 '!M56,'FOTON - (CLEUBERT) '!M56,'FÁBRICA '!M56,'EXTRA - (FERDINAND) '!M56,'STRADA - (FERDINAND) '!M56,'HR - (VALDENOR) '!M56)</f>
        <v>0</v>
      </c>
      <c r="M56" s="251">
        <f>SUM('EXTRA-03 '!N56,'EXTRA-02 '!N56,'FOTON - (CLEUBERT) '!N56,'FÁBRICA '!N56,'EXTRA - (FERDINAND) '!N56,'STRADA - (FERDINAND) '!N56,'HR - (VALDENOR) '!N56)</f>
        <v>0</v>
      </c>
      <c r="N56" s="251">
        <f>SUM('EXTRA-03 '!O56,'EXTRA-02 '!O56,'FOTON - (CLEUBERT) '!O56,'FÁBRICA '!O56,'EXTRA - (FERDINAND) '!O56,'STRADA - (FERDINAND) '!O56,'HR - (VALDENOR) '!O56)</f>
        <v>0</v>
      </c>
      <c r="O56" s="251">
        <f>SUM('EXTRA-03 '!P56,'EXTRA-02 '!P56,'FOTON - (CLEUBERT) '!P56,'FÁBRICA '!P56,'EXTRA - (FERDINAND) '!P56,'STRADA - (FERDINAND) '!P56,'HR - (VALDENOR) '!P56)</f>
        <v>0</v>
      </c>
      <c r="P56" s="251">
        <f>SUM('EXTRA-03 '!Q56,'EXTRA-02 '!Q56,'FOTON - (CLEUBERT) '!Q56,'FÁBRICA '!Q56,'EXTRA - (FERDINAND) '!Q56,'STRADA - (FERDINAND) '!Q56,'HR - (VALDENOR) '!Q56)</f>
        <v>0</v>
      </c>
      <c r="Q56" s="251">
        <f>SUM('EXTRA-03 '!R56,'EXTRA-02 '!R56,'FOTON - (CLEUBERT) '!R56,'FÁBRICA '!R56,'EXTRA - (FERDINAND) '!R56,'STRADA - (FERDINAND) '!R56,'HR - (VALDENOR) '!R56)</f>
        <v>0</v>
      </c>
      <c r="R56" s="251">
        <f>SUM('EXTRA-03 '!S56,'EXTRA-02 '!S56,'FOTON - (CLEUBERT) '!S56,'FÁBRICA '!S56,'EXTRA - (FERDINAND) '!S56,'STRADA - (FERDINAND) '!S56,'HR - (VALDENOR) '!S56)</f>
        <v>0</v>
      </c>
      <c r="S56" s="251">
        <f>SUM('EXTRA-03 '!T56,'EXTRA-02 '!T56,'FOTON - (CLEUBERT) '!T56,'FÁBRICA '!T56,'EXTRA - (FERDINAND) '!T56,'STRADA - (FERDINAND) '!T56,'HR - (VALDENOR) '!T56)</f>
        <v>0</v>
      </c>
      <c r="T56" s="251">
        <f>SUM('EXTRA-03 '!U56,'EXTRA-02 '!U56,'FOTON - (CLEUBERT) '!U56,'FÁBRICA '!U56,'EXTRA - (FERDINAND) '!U56,'STRADA - (FERDINAND) '!U56,'HR - (VALDENOR) '!U56)</f>
        <v>0</v>
      </c>
      <c r="U56" s="251">
        <f>SUM('EXTRA-03 '!V56,'EXTRA-02 '!V56,'FOTON - (CLEUBERT) '!V56,'FÁBRICA '!V56,'EXTRA - (FERDINAND) '!V56,'STRADA - (FERDINAND) '!V56,'HR - (VALDENOR) '!V56)</f>
        <v>0</v>
      </c>
      <c r="V56" s="251">
        <f>SUM('EXTRA-03 '!W56,'EXTRA-02 '!W56,'FOTON - (CLEUBERT) '!W56,'FÁBRICA '!W56,'EXTRA - (FERDINAND) '!W56,'STRADA - (FERDINAND) '!W56,'HR - (VALDENOR) '!W56)</f>
        <v>0</v>
      </c>
      <c r="W56" s="251">
        <f>SUM('EXTRA-03 '!X56,'EXTRA-02 '!X56,'FOTON - (CLEUBERT) '!X56,'FÁBRICA '!X56,'EXTRA - (FERDINAND) '!X56,'STRADA - (FERDINAND) '!X56,'HR - (VALDENOR) '!X56)</f>
        <v>0</v>
      </c>
      <c r="X56" s="251">
        <f>SUM('EXTRA-03 '!Y56,'EXTRA-02 '!Y56,'FOTON - (CLEUBERT) '!Y56,'FÁBRICA '!Y56,'EXTRA - (FERDINAND) '!Y56,'STRADA - (FERDINAND) '!Y56,'HR - (VALDENOR) '!Y56)</f>
        <v>0</v>
      </c>
      <c r="Y56" s="251">
        <f>SUM('EXTRA-03 '!Z56,'EXTRA-02 '!Z56,'FOTON - (CLEUBERT) '!Z56,'FÁBRICA '!Z56,'EXTRA - (FERDINAND) '!Z56,'STRADA - (FERDINAND) '!Z56,'HR - (VALDENOR) '!Z56)</f>
        <v>0</v>
      </c>
      <c r="Z56" s="251">
        <f>SUM('EXTRA-03 '!AA56,'EXTRA-02 '!AA56,'FOTON - (CLEUBERT) '!AA56,'FÁBRICA '!AA56,'EXTRA - (FERDINAND) '!AA56,'STRADA - (FERDINAND) '!AA56,'HR - (VALDENOR) '!AA56)</f>
        <v>0</v>
      </c>
      <c r="AA56" s="251">
        <f>SUM('EXTRA-03 '!AB56,'EXTRA-02 '!AB56,'FOTON - (CLEUBERT) '!AB56,'FÁBRICA '!AB56,'EXTRA - (FERDINAND) '!AB56,'STRADA - (FERDINAND) '!AB56,'HR - (VALDENOR) '!AB56)</f>
        <v>0</v>
      </c>
      <c r="AB56" s="251">
        <f>SUM('EXTRA-03 '!AC56,'EXTRA-02 '!AC56,'FOTON - (CLEUBERT) '!AC56,'FÁBRICA '!AC56,'EXTRA - (FERDINAND) '!AC56,'STRADA - (FERDINAND) '!AC56,'HR - (VALDENOR) '!AC56)</f>
        <v>0</v>
      </c>
      <c r="AC56" s="251">
        <f>SUM('EXTRA-03 '!AD56,'EXTRA-02 '!AD56,'FOTON - (CLEUBERT) '!AD56,'FÁBRICA '!AD56,'EXTRA - (FERDINAND) '!AD56,'STRADA - (FERDINAND) '!AD56,'HR - (VALDENOR) '!AD56)</f>
        <v>0</v>
      </c>
      <c r="AD56" s="251">
        <f>SUM('EXTRA-03 '!AE56,'EXTRA-02 '!AE56,'FOTON - (CLEUBERT) '!AE56,'FÁBRICA '!AE56,'EXTRA - (FERDINAND) '!AE56,'STRADA - (FERDINAND) '!AE56,'HR - (VALDENOR) '!AE56)</f>
        <v>0</v>
      </c>
      <c r="AE56" s="251">
        <f>SUM('EXTRA-03 '!AF56,'EXTRA-02 '!AF56,'FOTON - (CLEUBERT) '!AF56,'FÁBRICA '!AF56,'EXTRA - (FERDINAND) '!AF56,'STRADA - (FERDINAND) '!AF56,'HR - (VALDENOR) '!AF56)</f>
        <v>0</v>
      </c>
      <c r="AF56" s="251">
        <f>SUM('EXTRA-03 '!AG56,'EXTRA-02 '!AG56,'FOTON - (CLEUBERT) '!AG56,'FÁBRICA '!AG56,'EXTRA - (FERDINAND) '!AG56,'STRADA - (FERDINAND) '!AG56,'HR - (VALDENOR) '!AG56)</f>
        <v>0</v>
      </c>
    </row>
    <row r="57" spans="1:32" x14ac:dyDescent="0.2">
      <c r="A57" s="658">
        <f>'HR - (VALDENOR) '!A57</f>
        <v>0</v>
      </c>
      <c r="B57" s="251">
        <f>SUM('EXTRA-03 '!C57,'EXTRA-02 '!C57,'FOTON - (CLEUBERT) '!C57,'FÁBRICA '!C57,'EXTRA - (FERDINAND) '!C57,'STRADA - (FERDINAND) '!C57,'HR - (VALDENOR) '!C57)</f>
        <v>0</v>
      </c>
      <c r="C57" s="251">
        <f>SUM('EXTRA-03 '!D57,'EXTRA-02 '!D57,'FOTON - (CLEUBERT) '!D57,'FÁBRICA '!D57,'EXTRA - (FERDINAND) '!D57,'STRADA - (FERDINAND) '!D57,'HR - (VALDENOR) '!D57)</f>
        <v>0</v>
      </c>
      <c r="D57" s="251">
        <f>SUM('EXTRA-03 '!E57,'EXTRA-02 '!E57,'FOTON - (CLEUBERT) '!E57,'FÁBRICA '!E57,'EXTRA - (FERDINAND) '!E57,'STRADA - (FERDINAND) '!E57,'HR - (VALDENOR) '!E57)</f>
        <v>0</v>
      </c>
      <c r="E57" s="251">
        <f>SUM('EXTRA-03 '!F57,'EXTRA-02 '!F57,'FOTON - (CLEUBERT) '!F57,'FÁBRICA '!F57,'EXTRA - (FERDINAND) '!F57,'STRADA - (FERDINAND) '!F57,'HR - (VALDENOR) '!F57)</f>
        <v>0</v>
      </c>
      <c r="F57" s="251">
        <f>SUM('EXTRA-03 '!G57,'EXTRA-02 '!G57,'FOTON - (CLEUBERT) '!G57,'FÁBRICA '!G57,'EXTRA - (FERDINAND) '!G57,'STRADA - (FERDINAND) '!G57,'HR - (VALDENOR) '!G57)</f>
        <v>0</v>
      </c>
      <c r="G57" s="251">
        <f>SUM('EXTRA-03 '!H57,'EXTRA-02 '!H57,'FOTON - (CLEUBERT) '!H57,'FÁBRICA '!H57,'EXTRA - (FERDINAND) '!H57,'STRADA - (FERDINAND) '!H57,'HR - (VALDENOR) '!H57)</f>
        <v>0</v>
      </c>
      <c r="H57" s="251">
        <f>SUM('EXTRA-03 '!I57,'EXTRA-02 '!I57,'FOTON - (CLEUBERT) '!I57,'FÁBRICA '!I57,'EXTRA - (FERDINAND) '!I57,'STRADA - (FERDINAND) '!I57,'HR - (VALDENOR) '!I57)</f>
        <v>0</v>
      </c>
      <c r="I57" s="251">
        <f>SUM('EXTRA-03 '!J57,'EXTRA-02 '!J57,'FOTON - (CLEUBERT) '!J57,'FÁBRICA '!J57,'EXTRA - (FERDINAND) '!J57,'STRADA - (FERDINAND) '!J57,'HR - (VALDENOR) '!J57)</f>
        <v>0</v>
      </c>
      <c r="J57" s="251">
        <f>SUM('EXTRA-03 '!K57,'EXTRA-02 '!K57,'FOTON - (CLEUBERT) '!K57,'FÁBRICA '!K57,'EXTRA - (FERDINAND) '!K57,'STRADA - (FERDINAND) '!K57,'HR - (VALDENOR) '!K57)</f>
        <v>0</v>
      </c>
      <c r="K57" s="251">
        <f>SUM('EXTRA-03 '!L57,'EXTRA-02 '!L57,'FOTON - (CLEUBERT) '!L57,'FÁBRICA '!L57,'EXTRA - (FERDINAND) '!L57,'STRADA - (FERDINAND) '!L57,'HR - (VALDENOR) '!L57)</f>
        <v>0</v>
      </c>
      <c r="L57" s="251">
        <f>SUM('EXTRA-03 '!M57,'EXTRA-02 '!M57,'FOTON - (CLEUBERT) '!M57,'FÁBRICA '!M57,'EXTRA - (FERDINAND) '!M57,'STRADA - (FERDINAND) '!M57,'HR - (VALDENOR) '!M57)</f>
        <v>0</v>
      </c>
      <c r="M57" s="251">
        <f>SUM('EXTRA-03 '!N57,'EXTRA-02 '!N57,'FOTON - (CLEUBERT) '!N57,'FÁBRICA '!N57,'EXTRA - (FERDINAND) '!N57,'STRADA - (FERDINAND) '!N57,'HR - (VALDENOR) '!N57)</f>
        <v>0</v>
      </c>
      <c r="N57" s="251">
        <f>SUM('EXTRA-03 '!O57,'EXTRA-02 '!O57,'FOTON - (CLEUBERT) '!O57,'FÁBRICA '!O57,'EXTRA - (FERDINAND) '!O57,'STRADA - (FERDINAND) '!O57,'HR - (VALDENOR) '!O57)</f>
        <v>0</v>
      </c>
      <c r="O57" s="251">
        <f>SUM('EXTRA-03 '!P57,'EXTRA-02 '!P57,'FOTON - (CLEUBERT) '!P57,'FÁBRICA '!P57,'EXTRA - (FERDINAND) '!P57,'STRADA - (FERDINAND) '!P57,'HR - (VALDENOR) '!P57)</f>
        <v>0</v>
      </c>
      <c r="P57" s="251">
        <f>SUM('EXTRA-03 '!Q57,'EXTRA-02 '!Q57,'FOTON - (CLEUBERT) '!Q57,'FÁBRICA '!Q57,'EXTRA - (FERDINAND) '!Q57,'STRADA - (FERDINAND) '!Q57,'HR - (VALDENOR) '!Q57)</f>
        <v>0</v>
      </c>
      <c r="Q57" s="251">
        <f>SUM('EXTRA-03 '!R57,'EXTRA-02 '!R57,'FOTON - (CLEUBERT) '!R57,'FÁBRICA '!R57,'EXTRA - (FERDINAND) '!R57,'STRADA - (FERDINAND) '!R57,'HR - (VALDENOR) '!R57)</f>
        <v>0</v>
      </c>
      <c r="R57" s="251">
        <f>SUM('EXTRA-03 '!S57,'EXTRA-02 '!S57,'FOTON - (CLEUBERT) '!S57,'FÁBRICA '!S57,'EXTRA - (FERDINAND) '!S57,'STRADA - (FERDINAND) '!S57,'HR - (VALDENOR) '!S57)</f>
        <v>0</v>
      </c>
      <c r="S57" s="251">
        <f>SUM('EXTRA-03 '!T57,'EXTRA-02 '!T57,'FOTON - (CLEUBERT) '!T57,'FÁBRICA '!T57,'EXTRA - (FERDINAND) '!T57,'STRADA - (FERDINAND) '!T57,'HR - (VALDENOR) '!T57)</f>
        <v>0</v>
      </c>
      <c r="T57" s="251">
        <f>SUM('EXTRA-03 '!U57,'EXTRA-02 '!U57,'FOTON - (CLEUBERT) '!U57,'FÁBRICA '!U57,'EXTRA - (FERDINAND) '!U57,'STRADA - (FERDINAND) '!U57,'HR - (VALDENOR) '!U57)</f>
        <v>0</v>
      </c>
      <c r="U57" s="251">
        <f>SUM('EXTRA-03 '!V57,'EXTRA-02 '!V57,'FOTON - (CLEUBERT) '!V57,'FÁBRICA '!V57,'EXTRA - (FERDINAND) '!V57,'STRADA - (FERDINAND) '!V57,'HR - (VALDENOR) '!V57)</f>
        <v>0</v>
      </c>
      <c r="V57" s="251">
        <f>SUM('EXTRA-03 '!W57,'EXTRA-02 '!W57,'FOTON - (CLEUBERT) '!W57,'FÁBRICA '!W57,'EXTRA - (FERDINAND) '!W57,'STRADA - (FERDINAND) '!W57,'HR - (VALDENOR) '!W57)</f>
        <v>0</v>
      </c>
      <c r="W57" s="251">
        <f>SUM('EXTRA-03 '!X57,'EXTRA-02 '!X57,'FOTON - (CLEUBERT) '!X57,'FÁBRICA '!X57,'EXTRA - (FERDINAND) '!X57,'STRADA - (FERDINAND) '!X57,'HR - (VALDENOR) '!X57)</f>
        <v>0</v>
      </c>
      <c r="X57" s="251">
        <f>SUM('EXTRA-03 '!Y57,'EXTRA-02 '!Y57,'FOTON - (CLEUBERT) '!Y57,'FÁBRICA '!Y57,'EXTRA - (FERDINAND) '!Y57,'STRADA - (FERDINAND) '!Y57,'HR - (VALDENOR) '!Y57)</f>
        <v>0</v>
      </c>
      <c r="Y57" s="251">
        <f>SUM('EXTRA-03 '!Z57,'EXTRA-02 '!Z57,'FOTON - (CLEUBERT) '!Z57,'FÁBRICA '!Z57,'EXTRA - (FERDINAND) '!Z57,'STRADA - (FERDINAND) '!Z57,'HR - (VALDENOR) '!Z57)</f>
        <v>0</v>
      </c>
      <c r="Z57" s="251">
        <f>SUM('EXTRA-03 '!AA57,'EXTRA-02 '!AA57,'FOTON - (CLEUBERT) '!AA57,'FÁBRICA '!AA57,'EXTRA - (FERDINAND) '!AA57,'STRADA - (FERDINAND) '!AA57,'HR - (VALDENOR) '!AA57)</f>
        <v>0</v>
      </c>
      <c r="AA57" s="251">
        <f>SUM('EXTRA-03 '!AB57,'EXTRA-02 '!AB57,'FOTON - (CLEUBERT) '!AB57,'FÁBRICA '!AB57,'EXTRA - (FERDINAND) '!AB57,'STRADA - (FERDINAND) '!AB57,'HR - (VALDENOR) '!AB57)</f>
        <v>0</v>
      </c>
      <c r="AB57" s="251">
        <f>SUM('EXTRA-03 '!AC57,'EXTRA-02 '!AC57,'FOTON - (CLEUBERT) '!AC57,'FÁBRICA '!AC57,'EXTRA - (FERDINAND) '!AC57,'STRADA - (FERDINAND) '!AC57,'HR - (VALDENOR) '!AC57)</f>
        <v>0</v>
      </c>
      <c r="AC57" s="251">
        <f>SUM('EXTRA-03 '!AD57,'EXTRA-02 '!AD57,'FOTON - (CLEUBERT) '!AD57,'FÁBRICA '!AD57,'EXTRA - (FERDINAND) '!AD57,'STRADA - (FERDINAND) '!AD57,'HR - (VALDENOR) '!AD57)</f>
        <v>0</v>
      </c>
      <c r="AD57" s="251">
        <f>SUM('EXTRA-03 '!AE57,'EXTRA-02 '!AE57,'FOTON - (CLEUBERT) '!AE57,'FÁBRICA '!AE57,'EXTRA - (FERDINAND) '!AE57,'STRADA - (FERDINAND) '!AE57,'HR - (VALDENOR) '!AE57)</f>
        <v>0</v>
      </c>
      <c r="AE57" s="251">
        <f>SUM('EXTRA-03 '!AF57,'EXTRA-02 '!AF57,'FOTON - (CLEUBERT) '!AF57,'FÁBRICA '!AF57,'EXTRA - (FERDINAND) '!AF57,'STRADA - (FERDINAND) '!AF57,'HR - (VALDENOR) '!AF57)</f>
        <v>0</v>
      </c>
      <c r="AF57" s="251">
        <f>SUM('EXTRA-03 '!AG57,'EXTRA-02 '!AG57,'FOTON - (CLEUBERT) '!AG57,'FÁBRICA '!AG57,'EXTRA - (FERDINAND) '!AG57,'STRADA - (FERDINAND) '!AG57,'HR - (VALDENOR) '!AG57)</f>
        <v>0</v>
      </c>
    </row>
    <row r="58" spans="1:32" x14ac:dyDescent="0.2">
      <c r="A58" s="658">
        <f>'HR - (VALDENOR) '!A58</f>
        <v>0</v>
      </c>
      <c r="B58" s="251">
        <f>SUM('EXTRA-03 '!C58,'EXTRA-02 '!C58,'FOTON - (CLEUBERT) '!C58,'FÁBRICA '!C58,'EXTRA - (FERDINAND) '!C58,'STRADA - (FERDINAND) '!C58,'HR - (VALDENOR) '!C58)</f>
        <v>0</v>
      </c>
      <c r="C58" s="251">
        <f>SUM('EXTRA-03 '!D58,'EXTRA-02 '!D58,'FOTON - (CLEUBERT) '!D58,'FÁBRICA '!D58,'EXTRA - (FERDINAND) '!D58,'STRADA - (FERDINAND) '!D58,'HR - (VALDENOR) '!D58)</f>
        <v>0</v>
      </c>
      <c r="D58" s="251">
        <f>SUM('EXTRA-03 '!E58,'EXTRA-02 '!E58,'FOTON - (CLEUBERT) '!E58,'FÁBRICA '!E58,'EXTRA - (FERDINAND) '!E58,'STRADA - (FERDINAND) '!E58,'HR - (VALDENOR) '!E58)</f>
        <v>0</v>
      </c>
      <c r="E58" s="251">
        <f>SUM('EXTRA-03 '!F58,'EXTRA-02 '!F58,'FOTON - (CLEUBERT) '!F58,'FÁBRICA '!F58,'EXTRA - (FERDINAND) '!F58,'STRADA - (FERDINAND) '!F58,'HR - (VALDENOR) '!F58)</f>
        <v>0</v>
      </c>
      <c r="F58" s="251">
        <f>SUM('EXTRA-03 '!G58,'EXTRA-02 '!G58,'FOTON - (CLEUBERT) '!G58,'FÁBRICA '!G58,'EXTRA - (FERDINAND) '!G58,'STRADA - (FERDINAND) '!G58,'HR - (VALDENOR) '!G58)</f>
        <v>0</v>
      </c>
      <c r="G58" s="251">
        <f>SUM('EXTRA-03 '!H58,'EXTRA-02 '!H58,'FOTON - (CLEUBERT) '!H58,'FÁBRICA '!H58,'EXTRA - (FERDINAND) '!H58,'STRADA - (FERDINAND) '!H58,'HR - (VALDENOR) '!H58)</f>
        <v>0</v>
      </c>
      <c r="H58" s="251">
        <f>SUM('EXTRA-03 '!I58,'EXTRA-02 '!I58,'FOTON - (CLEUBERT) '!I58,'FÁBRICA '!I58,'EXTRA - (FERDINAND) '!I58,'STRADA - (FERDINAND) '!I58,'HR - (VALDENOR) '!I58)</f>
        <v>0</v>
      </c>
      <c r="I58" s="251">
        <f>SUM('EXTRA-03 '!J58,'EXTRA-02 '!J58,'FOTON - (CLEUBERT) '!J58,'FÁBRICA '!J58,'EXTRA - (FERDINAND) '!J58,'STRADA - (FERDINAND) '!J58,'HR - (VALDENOR) '!J58)</f>
        <v>0</v>
      </c>
      <c r="J58" s="251">
        <f>SUM('EXTRA-03 '!K58,'EXTRA-02 '!K58,'FOTON - (CLEUBERT) '!K58,'FÁBRICA '!K58,'EXTRA - (FERDINAND) '!K58,'STRADA - (FERDINAND) '!K58,'HR - (VALDENOR) '!K58)</f>
        <v>0</v>
      </c>
      <c r="K58" s="251">
        <f>SUM('EXTRA-03 '!L58,'EXTRA-02 '!L58,'FOTON - (CLEUBERT) '!L58,'FÁBRICA '!L58,'EXTRA - (FERDINAND) '!L58,'STRADA - (FERDINAND) '!L58,'HR - (VALDENOR) '!L58)</f>
        <v>0</v>
      </c>
      <c r="L58" s="251">
        <f>SUM('EXTRA-03 '!M58,'EXTRA-02 '!M58,'FOTON - (CLEUBERT) '!M58,'FÁBRICA '!M58,'EXTRA - (FERDINAND) '!M58,'STRADA - (FERDINAND) '!M58,'HR - (VALDENOR) '!M58)</f>
        <v>0</v>
      </c>
      <c r="M58" s="251">
        <f>SUM('EXTRA-03 '!N58,'EXTRA-02 '!N58,'FOTON - (CLEUBERT) '!N58,'FÁBRICA '!N58,'EXTRA - (FERDINAND) '!N58,'STRADA - (FERDINAND) '!N58,'HR - (VALDENOR) '!N58)</f>
        <v>0</v>
      </c>
      <c r="N58" s="251">
        <f>SUM('EXTRA-03 '!O58,'EXTRA-02 '!O58,'FOTON - (CLEUBERT) '!O58,'FÁBRICA '!O58,'EXTRA - (FERDINAND) '!O58,'STRADA - (FERDINAND) '!O58,'HR - (VALDENOR) '!O58)</f>
        <v>0</v>
      </c>
      <c r="O58" s="251">
        <f>SUM('EXTRA-03 '!P58,'EXTRA-02 '!P58,'FOTON - (CLEUBERT) '!P58,'FÁBRICA '!P58,'EXTRA - (FERDINAND) '!P58,'STRADA - (FERDINAND) '!P58,'HR - (VALDENOR) '!P58)</f>
        <v>0</v>
      </c>
      <c r="P58" s="251">
        <f>SUM('EXTRA-03 '!Q58,'EXTRA-02 '!Q58,'FOTON - (CLEUBERT) '!Q58,'FÁBRICA '!Q58,'EXTRA - (FERDINAND) '!Q58,'STRADA - (FERDINAND) '!Q58,'HR - (VALDENOR) '!Q58)</f>
        <v>0</v>
      </c>
      <c r="Q58" s="251">
        <f>SUM('EXTRA-03 '!R58,'EXTRA-02 '!R58,'FOTON - (CLEUBERT) '!R58,'FÁBRICA '!R58,'EXTRA - (FERDINAND) '!R58,'STRADA - (FERDINAND) '!R58,'HR - (VALDENOR) '!R58)</f>
        <v>0</v>
      </c>
      <c r="R58" s="251">
        <f>SUM('EXTRA-03 '!S58,'EXTRA-02 '!S58,'FOTON - (CLEUBERT) '!S58,'FÁBRICA '!S58,'EXTRA - (FERDINAND) '!S58,'STRADA - (FERDINAND) '!S58,'HR - (VALDENOR) '!S58)</f>
        <v>0</v>
      </c>
      <c r="S58" s="251">
        <f>SUM('EXTRA-03 '!T58,'EXTRA-02 '!T58,'FOTON - (CLEUBERT) '!T58,'FÁBRICA '!T58,'EXTRA - (FERDINAND) '!T58,'STRADA - (FERDINAND) '!T58,'HR - (VALDENOR) '!T58)</f>
        <v>0</v>
      </c>
      <c r="T58" s="251">
        <f>SUM('EXTRA-03 '!U58,'EXTRA-02 '!U58,'FOTON - (CLEUBERT) '!U58,'FÁBRICA '!U58,'EXTRA - (FERDINAND) '!U58,'STRADA - (FERDINAND) '!U58,'HR - (VALDENOR) '!U58)</f>
        <v>0</v>
      </c>
      <c r="U58" s="251">
        <f>SUM('EXTRA-03 '!V58,'EXTRA-02 '!V58,'FOTON - (CLEUBERT) '!V58,'FÁBRICA '!V58,'EXTRA - (FERDINAND) '!V58,'STRADA - (FERDINAND) '!V58,'HR - (VALDENOR) '!V58)</f>
        <v>0</v>
      </c>
      <c r="V58" s="251">
        <f>SUM('EXTRA-03 '!W58,'EXTRA-02 '!W58,'FOTON - (CLEUBERT) '!W58,'FÁBRICA '!W58,'EXTRA - (FERDINAND) '!W58,'STRADA - (FERDINAND) '!W58,'HR - (VALDENOR) '!W58)</f>
        <v>0</v>
      </c>
      <c r="W58" s="251">
        <f>SUM('EXTRA-03 '!X58,'EXTRA-02 '!X58,'FOTON - (CLEUBERT) '!X58,'FÁBRICA '!X58,'EXTRA - (FERDINAND) '!X58,'STRADA - (FERDINAND) '!X58,'HR - (VALDENOR) '!X58)</f>
        <v>0</v>
      </c>
      <c r="X58" s="251">
        <f>SUM('EXTRA-03 '!Y58,'EXTRA-02 '!Y58,'FOTON - (CLEUBERT) '!Y58,'FÁBRICA '!Y58,'EXTRA - (FERDINAND) '!Y58,'STRADA - (FERDINAND) '!Y58,'HR - (VALDENOR) '!Y58)</f>
        <v>0</v>
      </c>
      <c r="Y58" s="251">
        <f>SUM('EXTRA-03 '!Z58,'EXTRA-02 '!Z58,'FOTON - (CLEUBERT) '!Z58,'FÁBRICA '!Z58,'EXTRA - (FERDINAND) '!Z58,'STRADA - (FERDINAND) '!Z58,'HR - (VALDENOR) '!Z58)</f>
        <v>0</v>
      </c>
      <c r="Z58" s="251">
        <f>SUM('EXTRA-03 '!AA58,'EXTRA-02 '!AA58,'FOTON - (CLEUBERT) '!AA58,'FÁBRICA '!AA58,'EXTRA - (FERDINAND) '!AA58,'STRADA - (FERDINAND) '!AA58,'HR - (VALDENOR) '!AA58)</f>
        <v>0</v>
      </c>
      <c r="AA58" s="251">
        <f>SUM('EXTRA-03 '!AB58,'EXTRA-02 '!AB58,'FOTON - (CLEUBERT) '!AB58,'FÁBRICA '!AB58,'EXTRA - (FERDINAND) '!AB58,'STRADA - (FERDINAND) '!AB58,'HR - (VALDENOR) '!AB58)</f>
        <v>0</v>
      </c>
      <c r="AB58" s="251">
        <f>SUM('EXTRA-03 '!AC58,'EXTRA-02 '!AC58,'FOTON - (CLEUBERT) '!AC58,'FÁBRICA '!AC58,'EXTRA - (FERDINAND) '!AC58,'STRADA - (FERDINAND) '!AC58,'HR - (VALDENOR) '!AC58)</f>
        <v>0</v>
      </c>
      <c r="AC58" s="251">
        <f>SUM('EXTRA-03 '!AD58,'EXTRA-02 '!AD58,'FOTON - (CLEUBERT) '!AD58,'FÁBRICA '!AD58,'EXTRA - (FERDINAND) '!AD58,'STRADA - (FERDINAND) '!AD58,'HR - (VALDENOR) '!AD58)</f>
        <v>0</v>
      </c>
      <c r="AD58" s="251">
        <f>SUM('EXTRA-03 '!AE58,'EXTRA-02 '!AE58,'FOTON - (CLEUBERT) '!AE58,'FÁBRICA '!AE58,'EXTRA - (FERDINAND) '!AE58,'STRADA - (FERDINAND) '!AE58,'HR - (VALDENOR) '!AE58)</f>
        <v>0</v>
      </c>
      <c r="AE58" s="251">
        <f>SUM('EXTRA-03 '!AF58,'EXTRA-02 '!AF58,'FOTON - (CLEUBERT) '!AF58,'FÁBRICA '!AF58,'EXTRA - (FERDINAND) '!AF58,'STRADA - (FERDINAND) '!AF58,'HR - (VALDENOR) '!AF58)</f>
        <v>0</v>
      </c>
      <c r="AF58" s="251">
        <f>SUM('EXTRA-03 '!AG58,'EXTRA-02 '!AG58,'FOTON - (CLEUBERT) '!AG58,'FÁBRICA '!AG58,'EXTRA - (FERDINAND) '!AG58,'STRADA - (FERDINAND) '!AG58,'HR - (VALDENOR) '!AG58)</f>
        <v>0</v>
      </c>
    </row>
    <row r="59" spans="1:32" x14ac:dyDescent="0.2">
      <c r="A59" s="658">
        <f>'HR - (VALDENOR) '!A59</f>
        <v>0</v>
      </c>
      <c r="B59" s="251">
        <f>SUM('EXTRA-03 '!C59,'EXTRA-02 '!C59,'FOTON - (CLEUBERT) '!C59,'FÁBRICA '!C59,'EXTRA - (FERDINAND) '!C59,'STRADA - (FERDINAND) '!C59,'HR - (VALDENOR) '!C59)</f>
        <v>0</v>
      </c>
      <c r="C59" s="251">
        <f>SUM('EXTRA-03 '!D59,'EXTRA-02 '!D59,'FOTON - (CLEUBERT) '!D59,'FÁBRICA '!D59,'EXTRA - (FERDINAND) '!D59,'STRADA - (FERDINAND) '!D59,'HR - (VALDENOR) '!D59)</f>
        <v>0</v>
      </c>
      <c r="D59" s="251">
        <f>SUM('EXTRA-03 '!E59,'EXTRA-02 '!E59,'FOTON - (CLEUBERT) '!E59,'FÁBRICA '!E59,'EXTRA - (FERDINAND) '!E59,'STRADA - (FERDINAND) '!E59,'HR - (VALDENOR) '!E59)</f>
        <v>0</v>
      </c>
      <c r="E59" s="251">
        <f>SUM('EXTRA-03 '!F59,'EXTRA-02 '!F59,'FOTON - (CLEUBERT) '!F59,'FÁBRICA '!F59,'EXTRA - (FERDINAND) '!F59,'STRADA - (FERDINAND) '!F59,'HR - (VALDENOR) '!F59)</f>
        <v>0</v>
      </c>
      <c r="F59" s="251">
        <f>SUM('EXTRA-03 '!G59,'EXTRA-02 '!G59,'FOTON - (CLEUBERT) '!G59,'FÁBRICA '!G59,'EXTRA - (FERDINAND) '!G59,'STRADA - (FERDINAND) '!G59,'HR - (VALDENOR) '!G59)</f>
        <v>0</v>
      </c>
      <c r="G59" s="251">
        <f>SUM('EXTRA-03 '!H59,'EXTRA-02 '!H59,'FOTON - (CLEUBERT) '!H59,'FÁBRICA '!H59,'EXTRA - (FERDINAND) '!H59,'STRADA - (FERDINAND) '!H59,'HR - (VALDENOR) '!H59)</f>
        <v>0</v>
      </c>
      <c r="H59" s="251">
        <f>SUM('EXTRA-03 '!I59,'EXTRA-02 '!I59,'FOTON - (CLEUBERT) '!I59,'FÁBRICA '!I59,'EXTRA - (FERDINAND) '!I59,'STRADA - (FERDINAND) '!I59,'HR - (VALDENOR) '!I59)</f>
        <v>0</v>
      </c>
      <c r="I59" s="251">
        <f>SUM('EXTRA-03 '!J59,'EXTRA-02 '!J59,'FOTON - (CLEUBERT) '!J59,'FÁBRICA '!J59,'EXTRA - (FERDINAND) '!J59,'STRADA - (FERDINAND) '!J59,'HR - (VALDENOR) '!J59)</f>
        <v>0</v>
      </c>
      <c r="J59" s="251">
        <f>SUM('EXTRA-03 '!K59,'EXTRA-02 '!K59,'FOTON - (CLEUBERT) '!K59,'FÁBRICA '!K59,'EXTRA - (FERDINAND) '!K59,'STRADA - (FERDINAND) '!K59,'HR - (VALDENOR) '!K59)</f>
        <v>0</v>
      </c>
      <c r="K59" s="251">
        <f>SUM('EXTRA-03 '!L59,'EXTRA-02 '!L59,'FOTON - (CLEUBERT) '!L59,'FÁBRICA '!L59,'EXTRA - (FERDINAND) '!L59,'STRADA - (FERDINAND) '!L59,'HR - (VALDENOR) '!L59)</f>
        <v>0</v>
      </c>
      <c r="L59" s="251">
        <f>SUM('EXTRA-03 '!M59,'EXTRA-02 '!M59,'FOTON - (CLEUBERT) '!M59,'FÁBRICA '!M59,'EXTRA - (FERDINAND) '!M59,'STRADA - (FERDINAND) '!M59,'HR - (VALDENOR) '!M59)</f>
        <v>0</v>
      </c>
      <c r="M59" s="251">
        <f>SUM('EXTRA-03 '!N59,'EXTRA-02 '!N59,'FOTON - (CLEUBERT) '!N59,'FÁBRICA '!N59,'EXTRA - (FERDINAND) '!N59,'STRADA - (FERDINAND) '!N59,'HR - (VALDENOR) '!N59)</f>
        <v>0</v>
      </c>
      <c r="N59" s="251">
        <f>SUM('EXTRA-03 '!O59,'EXTRA-02 '!O59,'FOTON - (CLEUBERT) '!O59,'FÁBRICA '!O59,'EXTRA - (FERDINAND) '!O59,'STRADA - (FERDINAND) '!O59,'HR - (VALDENOR) '!O59)</f>
        <v>0</v>
      </c>
      <c r="O59" s="251">
        <f>SUM('EXTRA-03 '!P59,'EXTRA-02 '!P59,'FOTON - (CLEUBERT) '!P59,'FÁBRICA '!P59,'EXTRA - (FERDINAND) '!P59,'STRADA - (FERDINAND) '!P59,'HR - (VALDENOR) '!P59)</f>
        <v>0</v>
      </c>
      <c r="P59" s="251">
        <f>SUM('EXTRA-03 '!Q59,'EXTRA-02 '!Q59,'FOTON - (CLEUBERT) '!Q59,'FÁBRICA '!Q59,'EXTRA - (FERDINAND) '!Q59,'STRADA - (FERDINAND) '!Q59,'HR - (VALDENOR) '!Q59)</f>
        <v>0</v>
      </c>
      <c r="Q59" s="251">
        <f>SUM('EXTRA-03 '!R59,'EXTRA-02 '!R59,'FOTON - (CLEUBERT) '!R59,'FÁBRICA '!R59,'EXTRA - (FERDINAND) '!R59,'STRADA - (FERDINAND) '!R59,'HR - (VALDENOR) '!R59)</f>
        <v>0</v>
      </c>
      <c r="R59" s="251">
        <f>SUM('EXTRA-03 '!S59,'EXTRA-02 '!S59,'FOTON - (CLEUBERT) '!S59,'FÁBRICA '!S59,'EXTRA - (FERDINAND) '!S59,'STRADA - (FERDINAND) '!S59,'HR - (VALDENOR) '!S59)</f>
        <v>0</v>
      </c>
      <c r="S59" s="251">
        <f>SUM('EXTRA-03 '!T59,'EXTRA-02 '!T59,'FOTON - (CLEUBERT) '!T59,'FÁBRICA '!T59,'EXTRA - (FERDINAND) '!T59,'STRADA - (FERDINAND) '!T59,'HR - (VALDENOR) '!T59)</f>
        <v>0</v>
      </c>
      <c r="T59" s="251">
        <f>SUM('EXTRA-03 '!U59,'EXTRA-02 '!U59,'FOTON - (CLEUBERT) '!U59,'FÁBRICA '!U59,'EXTRA - (FERDINAND) '!U59,'STRADA - (FERDINAND) '!U59,'HR - (VALDENOR) '!U59)</f>
        <v>0</v>
      </c>
      <c r="U59" s="251">
        <f>SUM('EXTRA-03 '!V59,'EXTRA-02 '!V59,'FOTON - (CLEUBERT) '!V59,'FÁBRICA '!V59,'EXTRA - (FERDINAND) '!V59,'STRADA - (FERDINAND) '!V59,'HR - (VALDENOR) '!V59)</f>
        <v>0</v>
      </c>
      <c r="V59" s="251">
        <f>SUM('EXTRA-03 '!W59,'EXTRA-02 '!W59,'FOTON - (CLEUBERT) '!W59,'FÁBRICA '!W59,'EXTRA - (FERDINAND) '!W59,'STRADA - (FERDINAND) '!W59,'HR - (VALDENOR) '!W59)</f>
        <v>0</v>
      </c>
      <c r="W59" s="251">
        <f>SUM('EXTRA-03 '!X59,'EXTRA-02 '!X59,'FOTON - (CLEUBERT) '!X59,'FÁBRICA '!X59,'EXTRA - (FERDINAND) '!X59,'STRADA - (FERDINAND) '!X59,'HR - (VALDENOR) '!X59)</f>
        <v>0</v>
      </c>
      <c r="X59" s="251">
        <f>SUM('EXTRA-03 '!Y59,'EXTRA-02 '!Y59,'FOTON - (CLEUBERT) '!Y59,'FÁBRICA '!Y59,'EXTRA - (FERDINAND) '!Y59,'STRADA - (FERDINAND) '!Y59,'HR - (VALDENOR) '!Y59)</f>
        <v>0</v>
      </c>
      <c r="Y59" s="251">
        <f>SUM('EXTRA-03 '!Z59,'EXTRA-02 '!Z59,'FOTON - (CLEUBERT) '!Z59,'FÁBRICA '!Z59,'EXTRA - (FERDINAND) '!Z59,'STRADA - (FERDINAND) '!Z59,'HR - (VALDENOR) '!Z59)</f>
        <v>0</v>
      </c>
      <c r="Z59" s="251">
        <f>SUM('EXTRA-03 '!AA59,'EXTRA-02 '!AA59,'FOTON - (CLEUBERT) '!AA59,'FÁBRICA '!AA59,'EXTRA - (FERDINAND) '!AA59,'STRADA - (FERDINAND) '!AA59,'HR - (VALDENOR) '!AA59)</f>
        <v>0</v>
      </c>
      <c r="AA59" s="251">
        <f>SUM('EXTRA-03 '!AB59,'EXTRA-02 '!AB59,'FOTON - (CLEUBERT) '!AB59,'FÁBRICA '!AB59,'EXTRA - (FERDINAND) '!AB59,'STRADA - (FERDINAND) '!AB59,'HR - (VALDENOR) '!AB59)</f>
        <v>0</v>
      </c>
      <c r="AB59" s="251">
        <f>SUM('EXTRA-03 '!AC59,'EXTRA-02 '!AC59,'FOTON - (CLEUBERT) '!AC59,'FÁBRICA '!AC59,'EXTRA - (FERDINAND) '!AC59,'STRADA - (FERDINAND) '!AC59,'HR - (VALDENOR) '!AC59)</f>
        <v>0</v>
      </c>
      <c r="AC59" s="251">
        <f>SUM('EXTRA-03 '!AD59,'EXTRA-02 '!AD59,'FOTON - (CLEUBERT) '!AD59,'FÁBRICA '!AD59,'EXTRA - (FERDINAND) '!AD59,'STRADA - (FERDINAND) '!AD59,'HR - (VALDENOR) '!AD59)</f>
        <v>0</v>
      </c>
      <c r="AD59" s="251">
        <f>SUM('EXTRA-03 '!AE59,'EXTRA-02 '!AE59,'FOTON - (CLEUBERT) '!AE59,'FÁBRICA '!AE59,'EXTRA - (FERDINAND) '!AE59,'STRADA - (FERDINAND) '!AE59,'HR - (VALDENOR) '!AE59)</f>
        <v>0</v>
      </c>
      <c r="AE59" s="251">
        <f>SUM('EXTRA-03 '!AF59,'EXTRA-02 '!AF59,'FOTON - (CLEUBERT) '!AF59,'FÁBRICA '!AF59,'EXTRA - (FERDINAND) '!AF59,'STRADA - (FERDINAND) '!AF59,'HR - (VALDENOR) '!AF59)</f>
        <v>0</v>
      </c>
      <c r="AF59" s="251">
        <f>SUM('EXTRA-03 '!AG59,'EXTRA-02 '!AG59,'FOTON - (CLEUBERT) '!AG59,'FÁBRICA '!AG59,'EXTRA - (FERDINAND) '!AG59,'STRADA - (FERDINAND) '!AG59,'HR - (VALDENOR) '!AG59)</f>
        <v>0</v>
      </c>
    </row>
    <row r="60" spans="1:32" x14ac:dyDescent="0.2">
      <c r="A60" s="658">
        <f>'HR - (VALDENOR) '!A60</f>
        <v>0</v>
      </c>
      <c r="B60" s="251">
        <f>SUM('EXTRA-03 '!C60,'EXTRA-02 '!C60,'FOTON - (CLEUBERT) '!C60,'FÁBRICA '!C60,'EXTRA - (FERDINAND) '!C60,'STRADA - (FERDINAND) '!C60,'HR - (VALDENOR) '!C60)</f>
        <v>0</v>
      </c>
      <c r="C60" s="251">
        <f>SUM('EXTRA-03 '!D60,'EXTRA-02 '!D60,'FOTON - (CLEUBERT) '!D60,'FÁBRICA '!D60,'EXTRA - (FERDINAND) '!D60,'STRADA - (FERDINAND) '!D60,'HR - (VALDENOR) '!D60)</f>
        <v>0</v>
      </c>
      <c r="D60" s="251">
        <f>SUM('EXTRA-03 '!E60,'EXTRA-02 '!E60,'FOTON - (CLEUBERT) '!E60,'FÁBRICA '!E60,'EXTRA - (FERDINAND) '!E60,'STRADA - (FERDINAND) '!E60,'HR - (VALDENOR) '!E60)</f>
        <v>0</v>
      </c>
      <c r="E60" s="251">
        <f>SUM('EXTRA-03 '!F60,'EXTRA-02 '!F60,'FOTON - (CLEUBERT) '!F60,'FÁBRICA '!F60,'EXTRA - (FERDINAND) '!F60,'STRADA - (FERDINAND) '!F60,'HR - (VALDENOR) '!F60)</f>
        <v>0</v>
      </c>
      <c r="F60" s="251">
        <f>SUM('EXTRA-03 '!G60,'EXTRA-02 '!G60,'FOTON - (CLEUBERT) '!G60,'FÁBRICA '!G60,'EXTRA - (FERDINAND) '!G60,'STRADA - (FERDINAND) '!G60,'HR - (VALDENOR) '!G60)</f>
        <v>0</v>
      </c>
      <c r="G60" s="251">
        <f>SUM('EXTRA-03 '!H60,'EXTRA-02 '!H60,'FOTON - (CLEUBERT) '!H60,'FÁBRICA '!H60,'EXTRA - (FERDINAND) '!H60,'STRADA - (FERDINAND) '!H60,'HR - (VALDENOR) '!H60)</f>
        <v>0</v>
      </c>
      <c r="H60" s="251">
        <f>SUM('EXTRA-03 '!I60,'EXTRA-02 '!I60,'FOTON - (CLEUBERT) '!I60,'FÁBRICA '!I60,'EXTRA - (FERDINAND) '!I60,'STRADA - (FERDINAND) '!I60,'HR - (VALDENOR) '!I60)</f>
        <v>0</v>
      </c>
      <c r="I60" s="251">
        <f>SUM('EXTRA-03 '!J60,'EXTRA-02 '!J60,'FOTON - (CLEUBERT) '!J60,'FÁBRICA '!J60,'EXTRA - (FERDINAND) '!J60,'STRADA - (FERDINAND) '!J60,'HR - (VALDENOR) '!J60)</f>
        <v>0</v>
      </c>
      <c r="J60" s="251">
        <f>SUM('EXTRA-03 '!K60,'EXTRA-02 '!K60,'FOTON - (CLEUBERT) '!K60,'FÁBRICA '!K60,'EXTRA - (FERDINAND) '!K60,'STRADA - (FERDINAND) '!K60,'HR - (VALDENOR) '!K60)</f>
        <v>0</v>
      </c>
      <c r="K60" s="251">
        <f>SUM('EXTRA-03 '!L60,'EXTRA-02 '!L60,'FOTON - (CLEUBERT) '!L60,'FÁBRICA '!L60,'EXTRA - (FERDINAND) '!L60,'STRADA - (FERDINAND) '!L60,'HR - (VALDENOR) '!L60)</f>
        <v>0</v>
      </c>
      <c r="L60" s="251">
        <f>SUM('EXTRA-03 '!M60,'EXTRA-02 '!M60,'FOTON - (CLEUBERT) '!M60,'FÁBRICA '!M60,'EXTRA - (FERDINAND) '!M60,'STRADA - (FERDINAND) '!M60,'HR - (VALDENOR) '!M60)</f>
        <v>0</v>
      </c>
      <c r="M60" s="251">
        <f>SUM('EXTRA-03 '!N60,'EXTRA-02 '!N60,'FOTON - (CLEUBERT) '!N60,'FÁBRICA '!N60,'EXTRA - (FERDINAND) '!N60,'STRADA - (FERDINAND) '!N60,'HR - (VALDENOR) '!N60)</f>
        <v>0</v>
      </c>
      <c r="N60" s="251">
        <f>SUM('EXTRA-03 '!O60,'EXTRA-02 '!O60,'FOTON - (CLEUBERT) '!O60,'FÁBRICA '!O60,'EXTRA - (FERDINAND) '!O60,'STRADA - (FERDINAND) '!O60,'HR - (VALDENOR) '!O60)</f>
        <v>0</v>
      </c>
      <c r="O60" s="251">
        <f>SUM('EXTRA-03 '!P60,'EXTRA-02 '!P60,'FOTON - (CLEUBERT) '!P60,'FÁBRICA '!P60,'EXTRA - (FERDINAND) '!P60,'STRADA - (FERDINAND) '!P60,'HR - (VALDENOR) '!P60)</f>
        <v>0</v>
      </c>
      <c r="P60" s="251">
        <f>SUM('EXTRA-03 '!Q60,'EXTRA-02 '!Q60,'FOTON - (CLEUBERT) '!Q60,'FÁBRICA '!Q60,'EXTRA - (FERDINAND) '!Q60,'STRADA - (FERDINAND) '!Q60,'HR - (VALDENOR) '!Q60)</f>
        <v>0</v>
      </c>
      <c r="Q60" s="251">
        <f>SUM('EXTRA-03 '!R60,'EXTRA-02 '!R60,'FOTON - (CLEUBERT) '!R60,'FÁBRICA '!R60,'EXTRA - (FERDINAND) '!R60,'STRADA - (FERDINAND) '!R60,'HR - (VALDENOR) '!R60)</f>
        <v>0</v>
      </c>
      <c r="R60" s="251">
        <f>SUM('EXTRA-03 '!S60,'EXTRA-02 '!S60,'FOTON - (CLEUBERT) '!S60,'FÁBRICA '!S60,'EXTRA - (FERDINAND) '!S60,'STRADA - (FERDINAND) '!S60,'HR - (VALDENOR) '!S60)</f>
        <v>0</v>
      </c>
      <c r="S60" s="251">
        <f>SUM('EXTRA-03 '!T60,'EXTRA-02 '!T60,'FOTON - (CLEUBERT) '!T60,'FÁBRICA '!T60,'EXTRA - (FERDINAND) '!T60,'STRADA - (FERDINAND) '!T60,'HR - (VALDENOR) '!T60)</f>
        <v>0</v>
      </c>
      <c r="T60" s="251">
        <f>SUM('EXTRA-03 '!U60,'EXTRA-02 '!U60,'FOTON - (CLEUBERT) '!U60,'FÁBRICA '!U60,'EXTRA - (FERDINAND) '!U60,'STRADA - (FERDINAND) '!U60,'HR - (VALDENOR) '!U60)</f>
        <v>0</v>
      </c>
      <c r="U60" s="251">
        <f>SUM('EXTRA-03 '!V60,'EXTRA-02 '!V60,'FOTON - (CLEUBERT) '!V60,'FÁBRICA '!V60,'EXTRA - (FERDINAND) '!V60,'STRADA - (FERDINAND) '!V60,'HR - (VALDENOR) '!V60)</f>
        <v>0</v>
      </c>
      <c r="V60" s="251">
        <f>SUM('EXTRA-03 '!W60,'EXTRA-02 '!W60,'FOTON - (CLEUBERT) '!W60,'FÁBRICA '!W60,'EXTRA - (FERDINAND) '!W60,'STRADA - (FERDINAND) '!W60,'HR - (VALDENOR) '!W60)</f>
        <v>0</v>
      </c>
      <c r="W60" s="251">
        <f>SUM('EXTRA-03 '!X60,'EXTRA-02 '!X60,'FOTON - (CLEUBERT) '!X60,'FÁBRICA '!X60,'EXTRA - (FERDINAND) '!X60,'STRADA - (FERDINAND) '!X60,'HR - (VALDENOR) '!X60)</f>
        <v>0</v>
      </c>
      <c r="X60" s="251">
        <f>SUM('EXTRA-03 '!Y60,'EXTRA-02 '!Y60,'FOTON - (CLEUBERT) '!Y60,'FÁBRICA '!Y60,'EXTRA - (FERDINAND) '!Y60,'STRADA - (FERDINAND) '!Y60,'HR - (VALDENOR) '!Y60)</f>
        <v>0</v>
      </c>
      <c r="Y60" s="251">
        <f>SUM('EXTRA-03 '!Z60,'EXTRA-02 '!Z60,'FOTON - (CLEUBERT) '!Z60,'FÁBRICA '!Z60,'EXTRA - (FERDINAND) '!Z60,'STRADA - (FERDINAND) '!Z60,'HR - (VALDENOR) '!Z60)</f>
        <v>0</v>
      </c>
      <c r="Z60" s="251">
        <f>SUM('EXTRA-03 '!AA60,'EXTRA-02 '!AA60,'FOTON - (CLEUBERT) '!AA60,'FÁBRICA '!AA60,'EXTRA - (FERDINAND) '!AA60,'STRADA - (FERDINAND) '!AA60,'HR - (VALDENOR) '!AA60)</f>
        <v>0</v>
      </c>
      <c r="AA60" s="251">
        <f>SUM('EXTRA-03 '!AB60,'EXTRA-02 '!AB60,'FOTON - (CLEUBERT) '!AB60,'FÁBRICA '!AB60,'EXTRA - (FERDINAND) '!AB60,'STRADA - (FERDINAND) '!AB60,'HR - (VALDENOR) '!AB60)</f>
        <v>0</v>
      </c>
      <c r="AB60" s="251">
        <f>SUM('EXTRA-03 '!AC60,'EXTRA-02 '!AC60,'FOTON - (CLEUBERT) '!AC60,'FÁBRICA '!AC60,'EXTRA - (FERDINAND) '!AC60,'STRADA - (FERDINAND) '!AC60,'HR - (VALDENOR) '!AC60)</f>
        <v>0</v>
      </c>
      <c r="AC60" s="251">
        <f>SUM('EXTRA-03 '!AD60,'EXTRA-02 '!AD60,'FOTON - (CLEUBERT) '!AD60,'FÁBRICA '!AD60,'EXTRA - (FERDINAND) '!AD60,'STRADA - (FERDINAND) '!AD60,'HR - (VALDENOR) '!AD60)</f>
        <v>0</v>
      </c>
      <c r="AD60" s="251">
        <f>SUM('EXTRA-03 '!AE60,'EXTRA-02 '!AE60,'FOTON - (CLEUBERT) '!AE60,'FÁBRICA '!AE60,'EXTRA - (FERDINAND) '!AE60,'STRADA - (FERDINAND) '!AE60,'HR - (VALDENOR) '!AE60)</f>
        <v>0</v>
      </c>
      <c r="AE60" s="251">
        <f>SUM('EXTRA-03 '!AF60,'EXTRA-02 '!AF60,'FOTON - (CLEUBERT) '!AF60,'FÁBRICA '!AF60,'EXTRA - (FERDINAND) '!AF60,'STRADA - (FERDINAND) '!AF60,'HR - (VALDENOR) '!AF60)</f>
        <v>0</v>
      </c>
      <c r="AF60" s="251">
        <f>SUM('EXTRA-03 '!AG60,'EXTRA-02 '!AG60,'FOTON - (CLEUBERT) '!AG60,'FÁBRICA '!AG60,'EXTRA - (FERDINAND) '!AG60,'STRADA - (FERDINAND) '!AG60,'HR - (VALDENOR) '!AG60)</f>
        <v>0</v>
      </c>
    </row>
    <row r="61" spans="1:32" x14ac:dyDescent="0.2">
      <c r="A61" s="658">
        <f>'HR - (VALDENOR) '!A61</f>
        <v>0</v>
      </c>
      <c r="B61" s="251">
        <f>SUM('EXTRA-03 '!C61,'EXTRA-02 '!C61,'FOTON - (CLEUBERT) '!C61,'FÁBRICA '!C61,'EXTRA - (FERDINAND) '!C61,'STRADA - (FERDINAND) '!C61,'HR - (VALDENOR) '!C61)</f>
        <v>0</v>
      </c>
      <c r="C61" s="251">
        <f>SUM('EXTRA-03 '!D61,'EXTRA-02 '!D61,'FOTON - (CLEUBERT) '!D61,'FÁBRICA '!D61,'EXTRA - (FERDINAND) '!D61,'STRADA - (FERDINAND) '!D61,'HR - (VALDENOR) '!D61)</f>
        <v>0</v>
      </c>
      <c r="D61" s="251">
        <f>SUM('EXTRA-03 '!E61,'EXTRA-02 '!E61,'FOTON - (CLEUBERT) '!E61,'FÁBRICA '!E61,'EXTRA - (FERDINAND) '!E61,'STRADA - (FERDINAND) '!E61,'HR - (VALDENOR) '!E61)</f>
        <v>0</v>
      </c>
      <c r="E61" s="251">
        <f>SUM('EXTRA-03 '!F61,'EXTRA-02 '!F61,'FOTON - (CLEUBERT) '!F61,'FÁBRICA '!F61,'EXTRA - (FERDINAND) '!F61,'STRADA - (FERDINAND) '!F61,'HR - (VALDENOR) '!F61)</f>
        <v>0</v>
      </c>
      <c r="F61" s="251">
        <f>SUM('EXTRA-03 '!G61,'EXTRA-02 '!G61,'FOTON - (CLEUBERT) '!G61,'FÁBRICA '!G61,'EXTRA - (FERDINAND) '!G61,'STRADA - (FERDINAND) '!G61,'HR - (VALDENOR) '!G61)</f>
        <v>0</v>
      </c>
      <c r="G61" s="251">
        <f>SUM('EXTRA-03 '!H61,'EXTRA-02 '!H61,'FOTON - (CLEUBERT) '!H61,'FÁBRICA '!H61,'EXTRA - (FERDINAND) '!H61,'STRADA - (FERDINAND) '!H61,'HR - (VALDENOR) '!H61)</f>
        <v>0</v>
      </c>
      <c r="H61" s="251">
        <f>SUM('EXTRA-03 '!I61,'EXTRA-02 '!I61,'FOTON - (CLEUBERT) '!I61,'FÁBRICA '!I61,'EXTRA - (FERDINAND) '!I61,'STRADA - (FERDINAND) '!I61,'HR - (VALDENOR) '!I61)</f>
        <v>0</v>
      </c>
      <c r="I61" s="251">
        <f>SUM('EXTRA-03 '!J61,'EXTRA-02 '!J61,'FOTON - (CLEUBERT) '!J61,'FÁBRICA '!J61,'EXTRA - (FERDINAND) '!J61,'STRADA - (FERDINAND) '!J61,'HR - (VALDENOR) '!J61)</f>
        <v>0</v>
      </c>
      <c r="J61" s="251">
        <f>SUM('EXTRA-03 '!K61,'EXTRA-02 '!K61,'FOTON - (CLEUBERT) '!K61,'FÁBRICA '!K61,'EXTRA - (FERDINAND) '!K61,'STRADA - (FERDINAND) '!K61,'HR - (VALDENOR) '!K61)</f>
        <v>0</v>
      </c>
      <c r="K61" s="251">
        <f>SUM('EXTRA-03 '!L61,'EXTRA-02 '!L61,'FOTON - (CLEUBERT) '!L61,'FÁBRICA '!L61,'EXTRA - (FERDINAND) '!L61,'STRADA - (FERDINAND) '!L61,'HR - (VALDENOR) '!L61)</f>
        <v>0</v>
      </c>
      <c r="L61" s="251">
        <f>SUM('EXTRA-03 '!M61,'EXTRA-02 '!M61,'FOTON - (CLEUBERT) '!M61,'FÁBRICA '!M61,'EXTRA - (FERDINAND) '!M61,'STRADA - (FERDINAND) '!M61,'HR - (VALDENOR) '!M61)</f>
        <v>0</v>
      </c>
      <c r="M61" s="251">
        <f>SUM('EXTRA-03 '!N61,'EXTRA-02 '!N61,'FOTON - (CLEUBERT) '!N61,'FÁBRICA '!N61,'EXTRA - (FERDINAND) '!N61,'STRADA - (FERDINAND) '!N61,'HR - (VALDENOR) '!N61)</f>
        <v>0</v>
      </c>
      <c r="N61" s="251">
        <f>SUM('EXTRA-03 '!O61,'EXTRA-02 '!O61,'FOTON - (CLEUBERT) '!O61,'FÁBRICA '!O61,'EXTRA - (FERDINAND) '!O61,'STRADA - (FERDINAND) '!O61,'HR - (VALDENOR) '!O61)</f>
        <v>0</v>
      </c>
      <c r="O61" s="251">
        <f>SUM('EXTRA-03 '!P61,'EXTRA-02 '!P61,'FOTON - (CLEUBERT) '!P61,'FÁBRICA '!P61,'EXTRA - (FERDINAND) '!P61,'STRADA - (FERDINAND) '!P61,'HR - (VALDENOR) '!P61)</f>
        <v>0</v>
      </c>
      <c r="P61" s="251">
        <f>SUM('EXTRA-03 '!Q61,'EXTRA-02 '!Q61,'FOTON - (CLEUBERT) '!Q61,'FÁBRICA '!Q61,'EXTRA - (FERDINAND) '!Q61,'STRADA - (FERDINAND) '!Q61,'HR - (VALDENOR) '!Q61)</f>
        <v>0</v>
      </c>
      <c r="Q61" s="251">
        <f>SUM('EXTRA-03 '!R61,'EXTRA-02 '!R61,'FOTON - (CLEUBERT) '!R61,'FÁBRICA '!R61,'EXTRA - (FERDINAND) '!R61,'STRADA - (FERDINAND) '!R61,'HR - (VALDENOR) '!R61)</f>
        <v>0</v>
      </c>
      <c r="R61" s="251">
        <f>SUM('EXTRA-03 '!S61,'EXTRA-02 '!S61,'FOTON - (CLEUBERT) '!S61,'FÁBRICA '!S61,'EXTRA - (FERDINAND) '!S61,'STRADA - (FERDINAND) '!S61,'HR - (VALDENOR) '!S61)</f>
        <v>0</v>
      </c>
      <c r="S61" s="251">
        <f>SUM('EXTRA-03 '!T61,'EXTRA-02 '!T61,'FOTON - (CLEUBERT) '!T61,'FÁBRICA '!T61,'EXTRA - (FERDINAND) '!T61,'STRADA - (FERDINAND) '!T61,'HR - (VALDENOR) '!T61)</f>
        <v>0</v>
      </c>
      <c r="T61" s="251">
        <f>SUM('EXTRA-03 '!U61,'EXTRA-02 '!U61,'FOTON - (CLEUBERT) '!U61,'FÁBRICA '!U61,'EXTRA - (FERDINAND) '!U61,'STRADA - (FERDINAND) '!U61,'HR - (VALDENOR) '!U61)</f>
        <v>0</v>
      </c>
      <c r="U61" s="251">
        <f>SUM('EXTRA-03 '!V61,'EXTRA-02 '!V61,'FOTON - (CLEUBERT) '!V61,'FÁBRICA '!V61,'EXTRA - (FERDINAND) '!V61,'STRADA - (FERDINAND) '!V61,'HR - (VALDENOR) '!V61)</f>
        <v>0</v>
      </c>
      <c r="V61" s="251">
        <f>SUM('EXTRA-03 '!W61,'EXTRA-02 '!W61,'FOTON - (CLEUBERT) '!W61,'FÁBRICA '!W61,'EXTRA - (FERDINAND) '!W61,'STRADA - (FERDINAND) '!W61,'HR - (VALDENOR) '!W61)</f>
        <v>0</v>
      </c>
      <c r="W61" s="251">
        <f>SUM('EXTRA-03 '!X61,'EXTRA-02 '!X61,'FOTON - (CLEUBERT) '!X61,'FÁBRICA '!X61,'EXTRA - (FERDINAND) '!X61,'STRADA - (FERDINAND) '!X61,'HR - (VALDENOR) '!X61)</f>
        <v>0</v>
      </c>
      <c r="X61" s="251">
        <f>SUM('EXTRA-03 '!Y61,'EXTRA-02 '!Y61,'FOTON - (CLEUBERT) '!Y61,'FÁBRICA '!Y61,'EXTRA - (FERDINAND) '!Y61,'STRADA - (FERDINAND) '!Y61,'HR - (VALDENOR) '!Y61)</f>
        <v>0</v>
      </c>
      <c r="Y61" s="251">
        <f>SUM('EXTRA-03 '!Z61,'EXTRA-02 '!Z61,'FOTON - (CLEUBERT) '!Z61,'FÁBRICA '!Z61,'EXTRA - (FERDINAND) '!Z61,'STRADA - (FERDINAND) '!Z61,'HR - (VALDENOR) '!Z61)</f>
        <v>0</v>
      </c>
      <c r="Z61" s="251">
        <f>SUM('EXTRA-03 '!AA61,'EXTRA-02 '!AA61,'FOTON - (CLEUBERT) '!AA61,'FÁBRICA '!AA61,'EXTRA - (FERDINAND) '!AA61,'STRADA - (FERDINAND) '!AA61,'HR - (VALDENOR) '!AA61)</f>
        <v>0</v>
      </c>
      <c r="AA61" s="251">
        <f>SUM('EXTRA-03 '!AB61,'EXTRA-02 '!AB61,'FOTON - (CLEUBERT) '!AB61,'FÁBRICA '!AB61,'EXTRA - (FERDINAND) '!AB61,'STRADA - (FERDINAND) '!AB61,'HR - (VALDENOR) '!AB61)</f>
        <v>0</v>
      </c>
      <c r="AB61" s="251">
        <f>SUM('EXTRA-03 '!AC61,'EXTRA-02 '!AC61,'FOTON - (CLEUBERT) '!AC61,'FÁBRICA '!AC61,'EXTRA - (FERDINAND) '!AC61,'STRADA - (FERDINAND) '!AC61,'HR - (VALDENOR) '!AC61)</f>
        <v>0</v>
      </c>
      <c r="AC61" s="251">
        <f>SUM('EXTRA-03 '!AD61,'EXTRA-02 '!AD61,'FOTON - (CLEUBERT) '!AD61,'FÁBRICA '!AD61,'EXTRA - (FERDINAND) '!AD61,'STRADA - (FERDINAND) '!AD61,'HR - (VALDENOR) '!AD61)</f>
        <v>0</v>
      </c>
      <c r="AD61" s="251">
        <f>SUM('EXTRA-03 '!AE61,'EXTRA-02 '!AE61,'FOTON - (CLEUBERT) '!AE61,'FÁBRICA '!AE61,'EXTRA - (FERDINAND) '!AE61,'STRADA - (FERDINAND) '!AE61,'HR - (VALDENOR) '!AE61)</f>
        <v>0</v>
      </c>
      <c r="AE61" s="251">
        <f>SUM('EXTRA-03 '!AF61,'EXTRA-02 '!AF61,'FOTON - (CLEUBERT) '!AF61,'FÁBRICA '!AF61,'EXTRA - (FERDINAND) '!AF61,'STRADA - (FERDINAND) '!AF61,'HR - (VALDENOR) '!AF61)</f>
        <v>0</v>
      </c>
      <c r="AF61" s="251">
        <f>SUM('EXTRA-03 '!AG61,'EXTRA-02 '!AG61,'FOTON - (CLEUBERT) '!AG61,'FÁBRICA '!AG61,'EXTRA - (FERDINAND) '!AG61,'STRADA - (FERDINAND) '!AG61,'HR - (VALDENOR) '!AG61)</f>
        <v>0</v>
      </c>
    </row>
    <row r="62" spans="1:32" x14ac:dyDescent="0.2">
      <c r="A62" s="658">
        <f>'HR - (VALDENOR) '!A62</f>
        <v>0</v>
      </c>
      <c r="B62" s="251">
        <f>SUM('EXTRA-03 '!C62,'EXTRA-02 '!C62,'FOTON - (CLEUBERT) '!C62,'FÁBRICA '!C62,'EXTRA - (FERDINAND) '!C62,'STRADA - (FERDINAND) '!C62,'HR - (VALDENOR) '!C62)</f>
        <v>0</v>
      </c>
      <c r="C62" s="251">
        <f>SUM('EXTRA-03 '!D62,'EXTRA-02 '!D62,'FOTON - (CLEUBERT) '!D62,'FÁBRICA '!D62,'EXTRA - (FERDINAND) '!D62,'STRADA - (FERDINAND) '!D62,'HR - (VALDENOR) '!D62)</f>
        <v>0</v>
      </c>
      <c r="D62" s="251">
        <f>SUM('EXTRA-03 '!E62,'EXTRA-02 '!E62,'FOTON - (CLEUBERT) '!E62,'FÁBRICA '!E62,'EXTRA - (FERDINAND) '!E62,'STRADA - (FERDINAND) '!E62,'HR - (VALDENOR) '!E62)</f>
        <v>0</v>
      </c>
      <c r="E62" s="251">
        <f>SUM('EXTRA-03 '!F62,'EXTRA-02 '!F62,'FOTON - (CLEUBERT) '!F62,'FÁBRICA '!F62,'EXTRA - (FERDINAND) '!F62,'STRADA - (FERDINAND) '!F62,'HR - (VALDENOR) '!F62)</f>
        <v>0</v>
      </c>
      <c r="F62" s="251">
        <f>SUM('EXTRA-03 '!G62,'EXTRA-02 '!G62,'FOTON - (CLEUBERT) '!G62,'FÁBRICA '!G62,'EXTRA - (FERDINAND) '!G62,'STRADA - (FERDINAND) '!G62,'HR - (VALDENOR) '!G62)</f>
        <v>0</v>
      </c>
      <c r="G62" s="251">
        <f>SUM('EXTRA-03 '!H62,'EXTRA-02 '!H62,'FOTON - (CLEUBERT) '!H62,'FÁBRICA '!H62,'EXTRA - (FERDINAND) '!H62,'STRADA - (FERDINAND) '!H62,'HR - (VALDENOR) '!H62)</f>
        <v>0</v>
      </c>
      <c r="H62" s="251">
        <f>SUM('EXTRA-03 '!I62,'EXTRA-02 '!I62,'FOTON - (CLEUBERT) '!I62,'FÁBRICA '!I62,'EXTRA - (FERDINAND) '!I62,'STRADA - (FERDINAND) '!I62,'HR - (VALDENOR) '!I62)</f>
        <v>0</v>
      </c>
      <c r="I62" s="251">
        <f>SUM('EXTRA-03 '!J62,'EXTRA-02 '!J62,'FOTON - (CLEUBERT) '!J62,'FÁBRICA '!J62,'EXTRA - (FERDINAND) '!J62,'STRADA - (FERDINAND) '!J62,'HR - (VALDENOR) '!J62)</f>
        <v>0</v>
      </c>
      <c r="J62" s="251">
        <f>SUM('EXTRA-03 '!K62,'EXTRA-02 '!K62,'FOTON - (CLEUBERT) '!K62,'FÁBRICA '!K62,'EXTRA - (FERDINAND) '!K62,'STRADA - (FERDINAND) '!K62,'HR - (VALDENOR) '!K62)</f>
        <v>0</v>
      </c>
      <c r="K62" s="251">
        <f>SUM('EXTRA-03 '!L62,'EXTRA-02 '!L62,'FOTON - (CLEUBERT) '!L62,'FÁBRICA '!L62,'EXTRA - (FERDINAND) '!L62,'STRADA - (FERDINAND) '!L62,'HR - (VALDENOR) '!L62)</f>
        <v>0</v>
      </c>
      <c r="L62" s="251">
        <f>SUM('EXTRA-03 '!M62,'EXTRA-02 '!M62,'FOTON - (CLEUBERT) '!M62,'FÁBRICA '!M62,'EXTRA - (FERDINAND) '!M62,'STRADA - (FERDINAND) '!M62,'HR - (VALDENOR) '!M62)</f>
        <v>0</v>
      </c>
      <c r="M62" s="251">
        <f>SUM('EXTRA-03 '!N62,'EXTRA-02 '!N62,'FOTON - (CLEUBERT) '!N62,'FÁBRICA '!N62,'EXTRA - (FERDINAND) '!N62,'STRADA - (FERDINAND) '!N62,'HR - (VALDENOR) '!N62)</f>
        <v>0</v>
      </c>
      <c r="N62" s="251">
        <f>SUM('EXTRA-03 '!O62,'EXTRA-02 '!O62,'FOTON - (CLEUBERT) '!O62,'FÁBRICA '!O62,'EXTRA - (FERDINAND) '!O62,'STRADA - (FERDINAND) '!O62,'HR - (VALDENOR) '!O62)</f>
        <v>0</v>
      </c>
      <c r="O62" s="251">
        <f>SUM('EXTRA-03 '!P62,'EXTRA-02 '!P62,'FOTON - (CLEUBERT) '!P62,'FÁBRICA '!P62,'EXTRA - (FERDINAND) '!P62,'STRADA - (FERDINAND) '!P62,'HR - (VALDENOR) '!P62)</f>
        <v>0</v>
      </c>
      <c r="P62" s="251">
        <f>SUM('EXTRA-03 '!Q62,'EXTRA-02 '!Q62,'FOTON - (CLEUBERT) '!Q62,'FÁBRICA '!Q62,'EXTRA - (FERDINAND) '!Q62,'STRADA - (FERDINAND) '!Q62,'HR - (VALDENOR) '!Q62)</f>
        <v>0</v>
      </c>
      <c r="Q62" s="251">
        <f>SUM('EXTRA-03 '!R62,'EXTRA-02 '!R62,'FOTON - (CLEUBERT) '!R62,'FÁBRICA '!R62,'EXTRA - (FERDINAND) '!R62,'STRADA - (FERDINAND) '!R62,'HR - (VALDENOR) '!R62)</f>
        <v>0</v>
      </c>
      <c r="R62" s="251">
        <f>SUM('EXTRA-03 '!S62,'EXTRA-02 '!S62,'FOTON - (CLEUBERT) '!S62,'FÁBRICA '!S62,'EXTRA - (FERDINAND) '!S62,'STRADA - (FERDINAND) '!S62,'HR - (VALDENOR) '!S62)</f>
        <v>0</v>
      </c>
      <c r="S62" s="251">
        <f>SUM('EXTRA-03 '!T62,'EXTRA-02 '!T62,'FOTON - (CLEUBERT) '!T62,'FÁBRICA '!T62,'EXTRA - (FERDINAND) '!T62,'STRADA - (FERDINAND) '!T62,'HR - (VALDENOR) '!T62)</f>
        <v>0</v>
      </c>
      <c r="T62" s="251">
        <f>SUM('EXTRA-03 '!U62,'EXTRA-02 '!U62,'FOTON - (CLEUBERT) '!U62,'FÁBRICA '!U62,'EXTRA - (FERDINAND) '!U62,'STRADA - (FERDINAND) '!U62,'HR - (VALDENOR) '!U62)</f>
        <v>0</v>
      </c>
      <c r="U62" s="251">
        <f>SUM('EXTRA-03 '!V62,'EXTRA-02 '!V62,'FOTON - (CLEUBERT) '!V62,'FÁBRICA '!V62,'EXTRA - (FERDINAND) '!V62,'STRADA - (FERDINAND) '!V62,'HR - (VALDENOR) '!V62)</f>
        <v>0</v>
      </c>
      <c r="V62" s="251">
        <f>SUM('EXTRA-03 '!W62,'EXTRA-02 '!W62,'FOTON - (CLEUBERT) '!W62,'FÁBRICA '!W62,'EXTRA - (FERDINAND) '!W62,'STRADA - (FERDINAND) '!W62,'HR - (VALDENOR) '!W62)</f>
        <v>0</v>
      </c>
      <c r="W62" s="251">
        <f>SUM('EXTRA-03 '!X62,'EXTRA-02 '!X62,'FOTON - (CLEUBERT) '!X62,'FÁBRICA '!X62,'EXTRA - (FERDINAND) '!X62,'STRADA - (FERDINAND) '!X62,'HR - (VALDENOR) '!X62)</f>
        <v>0</v>
      </c>
      <c r="X62" s="251">
        <f>SUM('EXTRA-03 '!Y62,'EXTRA-02 '!Y62,'FOTON - (CLEUBERT) '!Y62,'FÁBRICA '!Y62,'EXTRA - (FERDINAND) '!Y62,'STRADA - (FERDINAND) '!Y62,'HR - (VALDENOR) '!Y62)</f>
        <v>0</v>
      </c>
      <c r="Y62" s="251">
        <f>SUM('EXTRA-03 '!Z62,'EXTRA-02 '!Z62,'FOTON - (CLEUBERT) '!Z62,'FÁBRICA '!Z62,'EXTRA - (FERDINAND) '!Z62,'STRADA - (FERDINAND) '!Z62,'HR - (VALDENOR) '!Z62)</f>
        <v>0</v>
      </c>
      <c r="Z62" s="251">
        <f>SUM('EXTRA-03 '!AA62,'EXTRA-02 '!AA62,'FOTON - (CLEUBERT) '!AA62,'FÁBRICA '!AA62,'EXTRA - (FERDINAND) '!AA62,'STRADA - (FERDINAND) '!AA62,'HR - (VALDENOR) '!AA62)</f>
        <v>0</v>
      </c>
      <c r="AA62" s="251">
        <f>SUM('EXTRA-03 '!AB62,'EXTRA-02 '!AB62,'FOTON - (CLEUBERT) '!AB62,'FÁBRICA '!AB62,'EXTRA - (FERDINAND) '!AB62,'STRADA - (FERDINAND) '!AB62,'HR - (VALDENOR) '!AB62)</f>
        <v>0</v>
      </c>
      <c r="AB62" s="251">
        <f>SUM('EXTRA-03 '!AC62,'EXTRA-02 '!AC62,'FOTON - (CLEUBERT) '!AC62,'FÁBRICA '!AC62,'EXTRA - (FERDINAND) '!AC62,'STRADA - (FERDINAND) '!AC62,'HR - (VALDENOR) '!AC62)</f>
        <v>0</v>
      </c>
      <c r="AC62" s="251">
        <f>SUM('EXTRA-03 '!AD62,'EXTRA-02 '!AD62,'FOTON - (CLEUBERT) '!AD62,'FÁBRICA '!AD62,'EXTRA - (FERDINAND) '!AD62,'STRADA - (FERDINAND) '!AD62,'HR - (VALDENOR) '!AD62)</f>
        <v>0</v>
      </c>
      <c r="AD62" s="251">
        <f>SUM('EXTRA-03 '!AE62,'EXTRA-02 '!AE62,'FOTON - (CLEUBERT) '!AE62,'FÁBRICA '!AE62,'EXTRA - (FERDINAND) '!AE62,'STRADA - (FERDINAND) '!AE62,'HR - (VALDENOR) '!AE62)</f>
        <v>0</v>
      </c>
      <c r="AE62" s="251">
        <f>SUM('EXTRA-03 '!AF62,'EXTRA-02 '!AF62,'FOTON - (CLEUBERT) '!AF62,'FÁBRICA '!AF62,'EXTRA - (FERDINAND) '!AF62,'STRADA - (FERDINAND) '!AF62,'HR - (VALDENOR) '!AF62)</f>
        <v>0</v>
      </c>
      <c r="AF62" s="251">
        <f>SUM('EXTRA-03 '!AG62,'EXTRA-02 '!AG62,'FOTON - (CLEUBERT) '!AG62,'FÁBRICA '!AG62,'EXTRA - (FERDINAND) '!AG62,'STRADA - (FERDINAND) '!AG62,'HR - (VALDENOR) '!AG62)</f>
        <v>0</v>
      </c>
    </row>
    <row r="63" spans="1:32" x14ac:dyDescent="0.2">
      <c r="A63" s="658">
        <f>'HR - (VALDENOR) '!A63</f>
        <v>0</v>
      </c>
      <c r="B63" s="251">
        <f>SUM('EXTRA-03 '!C63,'EXTRA-02 '!C63,'FOTON - (CLEUBERT) '!C63,'FÁBRICA '!C63,'EXTRA - (FERDINAND) '!C63,'STRADA - (FERDINAND) '!C63,'HR - (VALDENOR) '!C63)</f>
        <v>0</v>
      </c>
      <c r="C63" s="251">
        <f>SUM('EXTRA-03 '!D63,'EXTRA-02 '!D63,'FOTON - (CLEUBERT) '!D63,'FÁBRICA '!D63,'EXTRA - (FERDINAND) '!D63,'STRADA - (FERDINAND) '!D63,'HR - (VALDENOR) '!D63)</f>
        <v>0</v>
      </c>
      <c r="D63" s="251">
        <f>SUM('EXTRA-03 '!E63,'EXTRA-02 '!E63,'FOTON - (CLEUBERT) '!E63,'FÁBRICA '!E63,'EXTRA - (FERDINAND) '!E63,'STRADA - (FERDINAND) '!E63,'HR - (VALDENOR) '!E63)</f>
        <v>0</v>
      </c>
      <c r="E63" s="251">
        <f>SUM('EXTRA-03 '!F63,'EXTRA-02 '!F63,'FOTON - (CLEUBERT) '!F63,'FÁBRICA '!F63,'EXTRA - (FERDINAND) '!F63,'STRADA - (FERDINAND) '!F63,'HR - (VALDENOR) '!F63)</f>
        <v>0</v>
      </c>
      <c r="F63" s="251">
        <f>SUM('EXTRA-03 '!G63,'EXTRA-02 '!G63,'FOTON - (CLEUBERT) '!G63,'FÁBRICA '!G63,'EXTRA - (FERDINAND) '!G63,'STRADA - (FERDINAND) '!G63,'HR - (VALDENOR) '!G63)</f>
        <v>0</v>
      </c>
      <c r="G63" s="251">
        <f>SUM('EXTRA-03 '!H63,'EXTRA-02 '!H63,'FOTON - (CLEUBERT) '!H63,'FÁBRICA '!H63,'EXTRA - (FERDINAND) '!H63,'STRADA - (FERDINAND) '!H63,'HR - (VALDENOR) '!H63)</f>
        <v>0</v>
      </c>
      <c r="H63" s="251">
        <f>SUM('EXTRA-03 '!I63,'EXTRA-02 '!I63,'FOTON - (CLEUBERT) '!I63,'FÁBRICA '!I63,'EXTRA - (FERDINAND) '!I63,'STRADA - (FERDINAND) '!I63,'HR - (VALDENOR) '!I63)</f>
        <v>0</v>
      </c>
      <c r="I63" s="251">
        <f>SUM('EXTRA-03 '!J63,'EXTRA-02 '!J63,'FOTON - (CLEUBERT) '!J63,'FÁBRICA '!J63,'EXTRA - (FERDINAND) '!J63,'STRADA - (FERDINAND) '!J63,'HR - (VALDENOR) '!J63)</f>
        <v>0</v>
      </c>
      <c r="J63" s="251">
        <f>SUM('EXTRA-03 '!K63,'EXTRA-02 '!K63,'FOTON - (CLEUBERT) '!K63,'FÁBRICA '!K63,'EXTRA - (FERDINAND) '!K63,'STRADA - (FERDINAND) '!K63,'HR - (VALDENOR) '!K63)</f>
        <v>0</v>
      </c>
      <c r="K63" s="251">
        <f>SUM('EXTRA-03 '!L63,'EXTRA-02 '!L63,'FOTON - (CLEUBERT) '!L63,'FÁBRICA '!L63,'EXTRA - (FERDINAND) '!L63,'STRADA - (FERDINAND) '!L63,'HR - (VALDENOR) '!L63)</f>
        <v>0</v>
      </c>
      <c r="L63" s="251">
        <f>SUM('EXTRA-03 '!M63,'EXTRA-02 '!M63,'FOTON - (CLEUBERT) '!M63,'FÁBRICA '!M63,'EXTRA - (FERDINAND) '!M63,'STRADA - (FERDINAND) '!M63,'HR - (VALDENOR) '!M63)</f>
        <v>0</v>
      </c>
      <c r="M63" s="251">
        <f>SUM('EXTRA-03 '!N63,'EXTRA-02 '!N63,'FOTON - (CLEUBERT) '!N63,'FÁBRICA '!N63,'EXTRA - (FERDINAND) '!N63,'STRADA - (FERDINAND) '!N63,'HR - (VALDENOR) '!N63)</f>
        <v>0</v>
      </c>
      <c r="N63" s="251">
        <f>SUM('EXTRA-03 '!O63,'EXTRA-02 '!O63,'FOTON - (CLEUBERT) '!O63,'FÁBRICA '!O63,'EXTRA - (FERDINAND) '!O63,'STRADA - (FERDINAND) '!O63,'HR - (VALDENOR) '!O63)</f>
        <v>0</v>
      </c>
      <c r="O63" s="251">
        <f>SUM('EXTRA-03 '!P63,'EXTRA-02 '!P63,'FOTON - (CLEUBERT) '!P63,'FÁBRICA '!P63,'EXTRA - (FERDINAND) '!P63,'STRADA - (FERDINAND) '!P63,'HR - (VALDENOR) '!P63)</f>
        <v>0</v>
      </c>
      <c r="P63" s="251">
        <f>SUM('EXTRA-03 '!Q63,'EXTRA-02 '!Q63,'FOTON - (CLEUBERT) '!Q63,'FÁBRICA '!Q63,'EXTRA - (FERDINAND) '!Q63,'STRADA - (FERDINAND) '!Q63,'HR - (VALDENOR) '!Q63)</f>
        <v>0</v>
      </c>
      <c r="Q63" s="251">
        <f>SUM('EXTRA-03 '!R63,'EXTRA-02 '!R63,'FOTON - (CLEUBERT) '!R63,'FÁBRICA '!R63,'EXTRA - (FERDINAND) '!R63,'STRADA - (FERDINAND) '!R63,'HR - (VALDENOR) '!R63)</f>
        <v>0</v>
      </c>
      <c r="R63" s="251">
        <f>SUM('EXTRA-03 '!S63,'EXTRA-02 '!S63,'FOTON - (CLEUBERT) '!S63,'FÁBRICA '!S63,'EXTRA - (FERDINAND) '!S63,'STRADA - (FERDINAND) '!S63,'HR - (VALDENOR) '!S63)</f>
        <v>0</v>
      </c>
      <c r="S63" s="251">
        <f>SUM('EXTRA-03 '!T63,'EXTRA-02 '!T63,'FOTON - (CLEUBERT) '!T63,'FÁBRICA '!T63,'EXTRA - (FERDINAND) '!T63,'STRADA - (FERDINAND) '!T63,'HR - (VALDENOR) '!T63)</f>
        <v>0</v>
      </c>
      <c r="T63" s="251">
        <f>SUM('EXTRA-03 '!U63,'EXTRA-02 '!U63,'FOTON - (CLEUBERT) '!U63,'FÁBRICA '!U63,'EXTRA - (FERDINAND) '!U63,'STRADA - (FERDINAND) '!U63,'HR - (VALDENOR) '!U63)</f>
        <v>0</v>
      </c>
      <c r="U63" s="251">
        <f>SUM('EXTRA-03 '!V63,'EXTRA-02 '!V63,'FOTON - (CLEUBERT) '!V63,'FÁBRICA '!V63,'EXTRA - (FERDINAND) '!V63,'STRADA - (FERDINAND) '!V63,'HR - (VALDENOR) '!V63)</f>
        <v>0</v>
      </c>
      <c r="V63" s="251">
        <f>SUM('EXTRA-03 '!W63,'EXTRA-02 '!W63,'FOTON - (CLEUBERT) '!W63,'FÁBRICA '!W63,'EXTRA - (FERDINAND) '!W63,'STRADA - (FERDINAND) '!W63,'HR - (VALDENOR) '!W63)</f>
        <v>0</v>
      </c>
      <c r="W63" s="251">
        <f>SUM('EXTRA-03 '!X63,'EXTRA-02 '!X63,'FOTON - (CLEUBERT) '!X63,'FÁBRICA '!X63,'EXTRA - (FERDINAND) '!X63,'STRADA - (FERDINAND) '!X63,'HR - (VALDENOR) '!X63)</f>
        <v>0</v>
      </c>
      <c r="X63" s="251">
        <f>SUM('EXTRA-03 '!Y63,'EXTRA-02 '!Y63,'FOTON - (CLEUBERT) '!Y63,'FÁBRICA '!Y63,'EXTRA - (FERDINAND) '!Y63,'STRADA - (FERDINAND) '!Y63,'HR - (VALDENOR) '!Y63)</f>
        <v>0</v>
      </c>
      <c r="Y63" s="251">
        <f>SUM('EXTRA-03 '!Z63,'EXTRA-02 '!Z63,'FOTON - (CLEUBERT) '!Z63,'FÁBRICA '!Z63,'EXTRA - (FERDINAND) '!Z63,'STRADA - (FERDINAND) '!Z63,'HR - (VALDENOR) '!Z63)</f>
        <v>0</v>
      </c>
      <c r="Z63" s="251">
        <f>SUM('EXTRA-03 '!AA63,'EXTRA-02 '!AA63,'FOTON - (CLEUBERT) '!AA63,'FÁBRICA '!AA63,'EXTRA - (FERDINAND) '!AA63,'STRADA - (FERDINAND) '!AA63,'HR - (VALDENOR) '!AA63)</f>
        <v>0</v>
      </c>
      <c r="AA63" s="251">
        <f>SUM('EXTRA-03 '!AB63,'EXTRA-02 '!AB63,'FOTON - (CLEUBERT) '!AB63,'FÁBRICA '!AB63,'EXTRA - (FERDINAND) '!AB63,'STRADA - (FERDINAND) '!AB63,'HR - (VALDENOR) '!AB63)</f>
        <v>0</v>
      </c>
      <c r="AB63" s="251">
        <f>SUM('EXTRA-03 '!AC63,'EXTRA-02 '!AC63,'FOTON - (CLEUBERT) '!AC63,'FÁBRICA '!AC63,'EXTRA - (FERDINAND) '!AC63,'STRADA - (FERDINAND) '!AC63,'HR - (VALDENOR) '!AC63)</f>
        <v>0</v>
      </c>
      <c r="AC63" s="251">
        <f>SUM('EXTRA-03 '!AD63,'EXTRA-02 '!AD63,'FOTON - (CLEUBERT) '!AD63,'FÁBRICA '!AD63,'EXTRA - (FERDINAND) '!AD63,'STRADA - (FERDINAND) '!AD63,'HR - (VALDENOR) '!AD63)</f>
        <v>0</v>
      </c>
      <c r="AD63" s="251">
        <f>SUM('EXTRA-03 '!AE63,'EXTRA-02 '!AE63,'FOTON - (CLEUBERT) '!AE63,'FÁBRICA '!AE63,'EXTRA - (FERDINAND) '!AE63,'STRADA - (FERDINAND) '!AE63,'HR - (VALDENOR) '!AE63)</f>
        <v>0</v>
      </c>
      <c r="AE63" s="251">
        <f>SUM('EXTRA-03 '!AF63,'EXTRA-02 '!AF63,'FOTON - (CLEUBERT) '!AF63,'FÁBRICA '!AF63,'EXTRA - (FERDINAND) '!AF63,'STRADA - (FERDINAND) '!AF63,'HR - (VALDENOR) '!AF63)</f>
        <v>0</v>
      </c>
      <c r="AF63" s="251">
        <f>SUM('EXTRA-03 '!AG63,'EXTRA-02 '!AG63,'FOTON - (CLEUBERT) '!AG63,'FÁBRICA '!AG63,'EXTRA - (FERDINAND) '!AG63,'STRADA - (FERDINAND) '!AG63,'HR - (VALDENOR) '!AG63)</f>
        <v>0</v>
      </c>
    </row>
    <row r="64" spans="1:32" x14ac:dyDescent="0.2">
      <c r="A64" s="658">
        <f>'HR - (VALDENOR) '!A64</f>
        <v>0</v>
      </c>
      <c r="B64" s="251">
        <f>SUM('EXTRA-03 '!C64,'EXTRA-02 '!C64,'FOTON - (CLEUBERT) '!C64,'FÁBRICA '!C64,'EXTRA - (FERDINAND) '!C64,'STRADA - (FERDINAND) '!C64,'HR - (VALDENOR) '!C64)</f>
        <v>0</v>
      </c>
      <c r="C64" s="251">
        <f>SUM('EXTRA-03 '!D64,'EXTRA-02 '!D64,'FOTON - (CLEUBERT) '!D64,'FÁBRICA '!D64,'EXTRA - (FERDINAND) '!D64,'STRADA - (FERDINAND) '!D64,'HR - (VALDENOR) '!D64)</f>
        <v>0</v>
      </c>
      <c r="D64" s="251">
        <f>SUM('EXTRA-03 '!E64,'EXTRA-02 '!E64,'FOTON - (CLEUBERT) '!E64,'FÁBRICA '!E64,'EXTRA - (FERDINAND) '!E64,'STRADA - (FERDINAND) '!E64,'HR - (VALDENOR) '!E64)</f>
        <v>0</v>
      </c>
      <c r="E64" s="251">
        <f>SUM('EXTRA-03 '!F64,'EXTRA-02 '!F64,'FOTON - (CLEUBERT) '!F64,'FÁBRICA '!F64,'EXTRA - (FERDINAND) '!F64,'STRADA - (FERDINAND) '!F64,'HR - (VALDENOR) '!F64)</f>
        <v>0</v>
      </c>
      <c r="F64" s="251">
        <f>SUM('EXTRA-03 '!G64,'EXTRA-02 '!G64,'FOTON - (CLEUBERT) '!G64,'FÁBRICA '!G64,'EXTRA - (FERDINAND) '!G64,'STRADA - (FERDINAND) '!G64,'HR - (VALDENOR) '!G64)</f>
        <v>0</v>
      </c>
      <c r="G64" s="251">
        <f>SUM('EXTRA-03 '!H64,'EXTRA-02 '!H64,'FOTON - (CLEUBERT) '!H64,'FÁBRICA '!H64,'EXTRA - (FERDINAND) '!H64,'STRADA - (FERDINAND) '!H64,'HR - (VALDENOR) '!H64)</f>
        <v>0</v>
      </c>
      <c r="H64" s="251">
        <f>SUM('EXTRA-03 '!I64,'EXTRA-02 '!I64,'FOTON - (CLEUBERT) '!I64,'FÁBRICA '!I64,'EXTRA - (FERDINAND) '!I64,'STRADA - (FERDINAND) '!I64,'HR - (VALDENOR) '!I64)</f>
        <v>0</v>
      </c>
      <c r="I64" s="251">
        <f>SUM('EXTRA-03 '!J64,'EXTRA-02 '!J64,'FOTON - (CLEUBERT) '!J64,'FÁBRICA '!J64,'EXTRA - (FERDINAND) '!J64,'STRADA - (FERDINAND) '!J64,'HR - (VALDENOR) '!J64)</f>
        <v>0</v>
      </c>
      <c r="J64" s="251">
        <f>SUM('EXTRA-03 '!K64,'EXTRA-02 '!K64,'FOTON - (CLEUBERT) '!K64,'FÁBRICA '!K64,'EXTRA - (FERDINAND) '!K64,'STRADA - (FERDINAND) '!K64,'HR - (VALDENOR) '!K64)</f>
        <v>0</v>
      </c>
      <c r="K64" s="251">
        <f>SUM('EXTRA-03 '!L64,'EXTRA-02 '!L64,'FOTON - (CLEUBERT) '!L64,'FÁBRICA '!L64,'EXTRA - (FERDINAND) '!L64,'STRADA - (FERDINAND) '!L64,'HR - (VALDENOR) '!L64)</f>
        <v>0</v>
      </c>
      <c r="L64" s="251">
        <f>SUM('EXTRA-03 '!M64,'EXTRA-02 '!M64,'FOTON - (CLEUBERT) '!M64,'FÁBRICA '!M64,'EXTRA - (FERDINAND) '!M64,'STRADA - (FERDINAND) '!M64,'HR - (VALDENOR) '!M64)</f>
        <v>0</v>
      </c>
      <c r="M64" s="251">
        <f>SUM('EXTRA-03 '!N64,'EXTRA-02 '!N64,'FOTON - (CLEUBERT) '!N64,'FÁBRICA '!N64,'EXTRA - (FERDINAND) '!N64,'STRADA - (FERDINAND) '!N64,'HR - (VALDENOR) '!N64)</f>
        <v>0</v>
      </c>
      <c r="N64" s="251">
        <f>SUM('EXTRA-03 '!O64,'EXTRA-02 '!O64,'FOTON - (CLEUBERT) '!O64,'FÁBRICA '!O64,'EXTRA - (FERDINAND) '!O64,'STRADA - (FERDINAND) '!O64,'HR - (VALDENOR) '!O64)</f>
        <v>0</v>
      </c>
      <c r="O64" s="251">
        <f>SUM('EXTRA-03 '!P64,'EXTRA-02 '!P64,'FOTON - (CLEUBERT) '!P64,'FÁBRICA '!P64,'EXTRA - (FERDINAND) '!P64,'STRADA - (FERDINAND) '!P64,'HR - (VALDENOR) '!P64)</f>
        <v>0</v>
      </c>
      <c r="P64" s="251">
        <f>SUM('EXTRA-03 '!Q64,'EXTRA-02 '!Q64,'FOTON - (CLEUBERT) '!Q64,'FÁBRICA '!Q64,'EXTRA - (FERDINAND) '!Q64,'STRADA - (FERDINAND) '!Q64,'HR - (VALDENOR) '!Q64)</f>
        <v>0</v>
      </c>
      <c r="Q64" s="251">
        <f>SUM('EXTRA-03 '!R64,'EXTRA-02 '!R64,'FOTON - (CLEUBERT) '!R64,'FÁBRICA '!R64,'EXTRA - (FERDINAND) '!R64,'STRADA - (FERDINAND) '!R64,'HR - (VALDENOR) '!R64)</f>
        <v>0</v>
      </c>
      <c r="R64" s="251">
        <f>SUM('EXTRA-03 '!S64,'EXTRA-02 '!S64,'FOTON - (CLEUBERT) '!S64,'FÁBRICA '!S64,'EXTRA - (FERDINAND) '!S64,'STRADA - (FERDINAND) '!S64,'HR - (VALDENOR) '!S64)</f>
        <v>0</v>
      </c>
      <c r="S64" s="251">
        <f>SUM('EXTRA-03 '!T64,'EXTRA-02 '!T64,'FOTON - (CLEUBERT) '!T64,'FÁBRICA '!T64,'EXTRA - (FERDINAND) '!T64,'STRADA - (FERDINAND) '!T64,'HR - (VALDENOR) '!T64)</f>
        <v>0</v>
      </c>
      <c r="T64" s="251">
        <f>SUM('EXTRA-03 '!U64,'EXTRA-02 '!U64,'FOTON - (CLEUBERT) '!U64,'FÁBRICA '!U64,'EXTRA - (FERDINAND) '!U64,'STRADA - (FERDINAND) '!U64,'HR - (VALDENOR) '!U64)</f>
        <v>0</v>
      </c>
      <c r="U64" s="251">
        <f>SUM('EXTRA-03 '!V64,'EXTRA-02 '!V64,'FOTON - (CLEUBERT) '!V64,'FÁBRICA '!V64,'EXTRA - (FERDINAND) '!V64,'STRADA - (FERDINAND) '!V64,'HR - (VALDENOR) '!V64)</f>
        <v>0</v>
      </c>
      <c r="V64" s="251">
        <f>SUM('EXTRA-03 '!W64,'EXTRA-02 '!W64,'FOTON - (CLEUBERT) '!W64,'FÁBRICA '!W64,'EXTRA - (FERDINAND) '!W64,'STRADA - (FERDINAND) '!W64,'HR - (VALDENOR) '!W64)</f>
        <v>0</v>
      </c>
      <c r="W64" s="251">
        <f>SUM('EXTRA-03 '!X64,'EXTRA-02 '!X64,'FOTON - (CLEUBERT) '!X64,'FÁBRICA '!X64,'EXTRA - (FERDINAND) '!X64,'STRADA - (FERDINAND) '!X64,'HR - (VALDENOR) '!X64)</f>
        <v>0</v>
      </c>
      <c r="X64" s="251">
        <f>SUM('EXTRA-03 '!Y64,'EXTRA-02 '!Y64,'FOTON - (CLEUBERT) '!Y64,'FÁBRICA '!Y64,'EXTRA - (FERDINAND) '!Y64,'STRADA - (FERDINAND) '!Y64,'HR - (VALDENOR) '!Y64)</f>
        <v>0</v>
      </c>
      <c r="Y64" s="251">
        <f>SUM('EXTRA-03 '!Z64,'EXTRA-02 '!Z64,'FOTON - (CLEUBERT) '!Z64,'FÁBRICA '!Z64,'EXTRA - (FERDINAND) '!Z64,'STRADA - (FERDINAND) '!Z64,'HR - (VALDENOR) '!Z64)</f>
        <v>0</v>
      </c>
      <c r="Z64" s="251">
        <f>SUM('EXTRA-03 '!AA64,'EXTRA-02 '!AA64,'FOTON - (CLEUBERT) '!AA64,'FÁBRICA '!AA64,'EXTRA - (FERDINAND) '!AA64,'STRADA - (FERDINAND) '!AA64,'HR - (VALDENOR) '!AA64)</f>
        <v>0</v>
      </c>
      <c r="AA64" s="251">
        <f>SUM('EXTRA-03 '!AB64,'EXTRA-02 '!AB64,'FOTON - (CLEUBERT) '!AB64,'FÁBRICA '!AB64,'EXTRA - (FERDINAND) '!AB64,'STRADA - (FERDINAND) '!AB64,'HR - (VALDENOR) '!AB64)</f>
        <v>0</v>
      </c>
      <c r="AB64" s="251">
        <f>SUM('EXTRA-03 '!AC64,'EXTRA-02 '!AC64,'FOTON - (CLEUBERT) '!AC64,'FÁBRICA '!AC64,'EXTRA - (FERDINAND) '!AC64,'STRADA - (FERDINAND) '!AC64,'HR - (VALDENOR) '!AC64)</f>
        <v>0</v>
      </c>
      <c r="AC64" s="251">
        <f>SUM('EXTRA-03 '!AD64,'EXTRA-02 '!AD64,'FOTON - (CLEUBERT) '!AD64,'FÁBRICA '!AD64,'EXTRA - (FERDINAND) '!AD64,'STRADA - (FERDINAND) '!AD64,'HR - (VALDENOR) '!AD64)</f>
        <v>0</v>
      </c>
      <c r="AD64" s="251">
        <f>SUM('EXTRA-03 '!AE64,'EXTRA-02 '!AE64,'FOTON - (CLEUBERT) '!AE64,'FÁBRICA '!AE64,'EXTRA - (FERDINAND) '!AE64,'STRADA - (FERDINAND) '!AE64,'HR - (VALDENOR) '!AE64)</f>
        <v>0</v>
      </c>
      <c r="AE64" s="251">
        <f>SUM('EXTRA-03 '!AF64,'EXTRA-02 '!AF64,'FOTON - (CLEUBERT) '!AF64,'FÁBRICA '!AF64,'EXTRA - (FERDINAND) '!AF64,'STRADA - (FERDINAND) '!AF64,'HR - (VALDENOR) '!AF64)</f>
        <v>0</v>
      </c>
      <c r="AF64" s="251">
        <f>SUM('EXTRA-03 '!AG64,'EXTRA-02 '!AG64,'FOTON - (CLEUBERT) '!AG64,'FÁBRICA '!AG64,'EXTRA - (FERDINAND) '!AG64,'STRADA - (FERDINAND) '!AG64,'HR - (VALDENOR) '!AG64)</f>
        <v>0</v>
      </c>
    </row>
    <row r="65" spans="1:32" x14ac:dyDescent="0.2">
      <c r="A65" s="658">
        <f>'HR - (VALDENOR) '!A65</f>
        <v>0</v>
      </c>
      <c r="B65" s="251">
        <f>SUM('EXTRA-03 '!C65,'EXTRA-02 '!C65,'FOTON - (CLEUBERT) '!C65,'FÁBRICA '!C65,'EXTRA - (FERDINAND) '!C65,'STRADA - (FERDINAND) '!C65,'HR - (VALDENOR) '!C65)</f>
        <v>0</v>
      </c>
      <c r="C65" s="251">
        <f>SUM('EXTRA-03 '!D65,'EXTRA-02 '!D65,'FOTON - (CLEUBERT) '!D65,'FÁBRICA '!D65,'EXTRA - (FERDINAND) '!D65,'STRADA - (FERDINAND) '!D65,'HR - (VALDENOR) '!D65)</f>
        <v>0</v>
      </c>
      <c r="D65" s="251">
        <f>SUM('EXTRA-03 '!E65,'EXTRA-02 '!E65,'FOTON - (CLEUBERT) '!E65,'FÁBRICA '!E65,'EXTRA - (FERDINAND) '!E65,'STRADA - (FERDINAND) '!E65,'HR - (VALDENOR) '!E65)</f>
        <v>0</v>
      </c>
      <c r="E65" s="251">
        <f>SUM('EXTRA-03 '!F65,'EXTRA-02 '!F65,'FOTON - (CLEUBERT) '!F65,'FÁBRICA '!F65,'EXTRA - (FERDINAND) '!F65,'STRADA - (FERDINAND) '!F65,'HR - (VALDENOR) '!F65)</f>
        <v>0</v>
      </c>
      <c r="F65" s="251">
        <f>SUM('EXTRA-03 '!G65,'EXTRA-02 '!G65,'FOTON - (CLEUBERT) '!G65,'FÁBRICA '!G65,'EXTRA - (FERDINAND) '!G65,'STRADA - (FERDINAND) '!G65,'HR - (VALDENOR) '!G65)</f>
        <v>0</v>
      </c>
      <c r="G65" s="251">
        <f>SUM('EXTRA-03 '!H65,'EXTRA-02 '!H65,'FOTON - (CLEUBERT) '!H65,'FÁBRICA '!H65,'EXTRA - (FERDINAND) '!H65,'STRADA - (FERDINAND) '!H65,'HR - (VALDENOR) '!H65)</f>
        <v>0</v>
      </c>
      <c r="H65" s="251">
        <f>SUM('EXTRA-03 '!I65,'EXTRA-02 '!I65,'FOTON - (CLEUBERT) '!I65,'FÁBRICA '!I65,'EXTRA - (FERDINAND) '!I65,'STRADA - (FERDINAND) '!I65,'HR - (VALDENOR) '!I65)</f>
        <v>0</v>
      </c>
      <c r="I65" s="251">
        <f>SUM('EXTRA-03 '!J65,'EXTRA-02 '!J65,'FOTON - (CLEUBERT) '!J65,'FÁBRICA '!J65,'EXTRA - (FERDINAND) '!J65,'STRADA - (FERDINAND) '!J65,'HR - (VALDENOR) '!J65)</f>
        <v>0</v>
      </c>
      <c r="J65" s="251">
        <f>SUM('EXTRA-03 '!K65,'EXTRA-02 '!K65,'FOTON - (CLEUBERT) '!K65,'FÁBRICA '!K65,'EXTRA - (FERDINAND) '!K65,'STRADA - (FERDINAND) '!K65,'HR - (VALDENOR) '!K65)</f>
        <v>0</v>
      </c>
      <c r="K65" s="251">
        <f>SUM('EXTRA-03 '!L65,'EXTRA-02 '!L65,'FOTON - (CLEUBERT) '!L65,'FÁBRICA '!L65,'EXTRA - (FERDINAND) '!L65,'STRADA - (FERDINAND) '!L65,'HR - (VALDENOR) '!L65)</f>
        <v>0</v>
      </c>
      <c r="L65" s="251">
        <f>SUM('EXTRA-03 '!M65,'EXTRA-02 '!M65,'FOTON - (CLEUBERT) '!M65,'FÁBRICA '!M65,'EXTRA - (FERDINAND) '!M65,'STRADA - (FERDINAND) '!M65,'HR - (VALDENOR) '!M65)</f>
        <v>0</v>
      </c>
      <c r="M65" s="251">
        <f>SUM('EXTRA-03 '!N65,'EXTRA-02 '!N65,'FOTON - (CLEUBERT) '!N65,'FÁBRICA '!N65,'EXTRA - (FERDINAND) '!N65,'STRADA - (FERDINAND) '!N65,'HR - (VALDENOR) '!N65)</f>
        <v>0</v>
      </c>
      <c r="N65" s="251">
        <f>SUM('EXTRA-03 '!O65,'EXTRA-02 '!O65,'FOTON - (CLEUBERT) '!O65,'FÁBRICA '!O65,'EXTRA - (FERDINAND) '!O65,'STRADA - (FERDINAND) '!O65,'HR - (VALDENOR) '!O65)</f>
        <v>0</v>
      </c>
      <c r="O65" s="251">
        <f>SUM('EXTRA-03 '!P65,'EXTRA-02 '!P65,'FOTON - (CLEUBERT) '!P65,'FÁBRICA '!P65,'EXTRA - (FERDINAND) '!P65,'STRADA - (FERDINAND) '!P65,'HR - (VALDENOR) '!P65)</f>
        <v>0</v>
      </c>
      <c r="P65" s="251">
        <f>SUM('EXTRA-03 '!Q65,'EXTRA-02 '!Q65,'FOTON - (CLEUBERT) '!Q65,'FÁBRICA '!Q65,'EXTRA - (FERDINAND) '!Q65,'STRADA - (FERDINAND) '!Q65,'HR - (VALDENOR) '!Q65)</f>
        <v>0</v>
      </c>
      <c r="Q65" s="251">
        <f>SUM('EXTRA-03 '!R65,'EXTRA-02 '!R65,'FOTON - (CLEUBERT) '!R65,'FÁBRICA '!R65,'EXTRA - (FERDINAND) '!R65,'STRADA - (FERDINAND) '!R65,'HR - (VALDENOR) '!R65)</f>
        <v>0</v>
      </c>
      <c r="R65" s="251">
        <f>SUM('EXTRA-03 '!S65,'EXTRA-02 '!S65,'FOTON - (CLEUBERT) '!S65,'FÁBRICA '!S65,'EXTRA - (FERDINAND) '!S65,'STRADA - (FERDINAND) '!S65,'HR - (VALDENOR) '!S65)</f>
        <v>0</v>
      </c>
      <c r="S65" s="251">
        <f>SUM('EXTRA-03 '!T65,'EXTRA-02 '!T65,'FOTON - (CLEUBERT) '!T65,'FÁBRICA '!T65,'EXTRA - (FERDINAND) '!T65,'STRADA - (FERDINAND) '!T65,'HR - (VALDENOR) '!T65)</f>
        <v>0</v>
      </c>
      <c r="T65" s="251">
        <f>SUM('EXTRA-03 '!U65,'EXTRA-02 '!U65,'FOTON - (CLEUBERT) '!U65,'FÁBRICA '!U65,'EXTRA - (FERDINAND) '!U65,'STRADA - (FERDINAND) '!U65,'HR - (VALDENOR) '!U65)</f>
        <v>0</v>
      </c>
      <c r="U65" s="251">
        <f>SUM('EXTRA-03 '!V65,'EXTRA-02 '!V65,'FOTON - (CLEUBERT) '!V65,'FÁBRICA '!V65,'EXTRA - (FERDINAND) '!V65,'STRADA - (FERDINAND) '!V65,'HR - (VALDENOR) '!V65)</f>
        <v>0</v>
      </c>
      <c r="V65" s="251">
        <f>SUM('EXTRA-03 '!W65,'EXTRA-02 '!W65,'FOTON - (CLEUBERT) '!W65,'FÁBRICA '!W65,'EXTRA - (FERDINAND) '!W65,'STRADA - (FERDINAND) '!W65,'HR - (VALDENOR) '!W65)</f>
        <v>0</v>
      </c>
      <c r="W65" s="251">
        <f>SUM('EXTRA-03 '!X65,'EXTRA-02 '!X65,'FOTON - (CLEUBERT) '!X65,'FÁBRICA '!X65,'EXTRA - (FERDINAND) '!X65,'STRADA - (FERDINAND) '!X65,'HR - (VALDENOR) '!X65)</f>
        <v>0</v>
      </c>
      <c r="X65" s="251">
        <f>SUM('EXTRA-03 '!Y65,'EXTRA-02 '!Y65,'FOTON - (CLEUBERT) '!Y65,'FÁBRICA '!Y65,'EXTRA - (FERDINAND) '!Y65,'STRADA - (FERDINAND) '!Y65,'HR - (VALDENOR) '!Y65)</f>
        <v>0</v>
      </c>
      <c r="Y65" s="251">
        <f>SUM('EXTRA-03 '!Z65,'EXTRA-02 '!Z65,'FOTON - (CLEUBERT) '!Z65,'FÁBRICA '!Z65,'EXTRA - (FERDINAND) '!Z65,'STRADA - (FERDINAND) '!Z65,'HR - (VALDENOR) '!Z65)</f>
        <v>0</v>
      </c>
      <c r="Z65" s="251">
        <f>SUM('EXTRA-03 '!AA65,'EXTRA-02 '!AA65,'FOTON - (CLEUBERT) '!AA65,'FÁBRICA '!AA65,'EXTRA - (FERDINAND) '!AA65,'STRADA - (FERDINAND) '!AA65,'HR - (VALDENOR) '!AA65)</f>
        <v>0</v>
      </c>
      <c r="AA65" s="251">
        <f>SUM('EXTRA-03 '!AB65,'EXTRA-02 '!AB65,'FOTON - (CLEUBERT) '!AB65,'FÁBRICA '!AB65,'EXTRA - (FERDINAND) '!AB65,'STRADA - (FERDINAND) '!AB65,'HR - (VALDENOR) '!AB65)</f>
        <v>0</v>
      </c>
      <c r="AB65" s="251">
        <f>SUM('EXTRA-03 '!AC65,'EXTRA-02 '!AC65,'FOTON - (CLEUBERT) '!AC65,'FÁBRICA '!AC65,'EXTRA - (FERDINAND) '!AC65,'STRADA - (FERDINAND) '!AC65,'HR - (VALDENOR) '!AC65)</f>
        <v>0</v>
      </c>
      <c r="AC65" s="251">
        <f>SUM('EXTRA-03 '!AD65,'EXTRA-02 '!AD65,'FOTON - (CLEUBERT) '!AD65,'FÁBRICA '!AD65,'EXTRA - (FERDINAND) '!AD65,'STRADA - (FERDINAND) '!AD65,'HR - (VALDENOR) '!AD65)</f>
        <v>0</v>
      </c>
      <c r="AD65" s="251">
        <f>SUM('EXTRA-03 '!AE65,'EXTRA-02 '!AE65,'FOTON - (CLEUBERT) '!AE65,'FÁBRICA '!AE65,'EXTRA - (FERDINAND) '!AE65,'STRADA - (FERDINAND) '!AE65,'HR - (VALDENOR) '!AE65)</f>
        <v>0</v>
      </c>
      <c r="AE65" s="251">
        <f>SUM('EXTRA-03 '!AF65,'EXTRA-02 '!AF65,'FOTON - (CLEUBERT) '!AF65,'FÁBRICA '!AF65,'EXTRA - (FERDINAND) '!AF65,'STRADA - (FERDINAND) '!AF65,'HR - (VALDENOR) '!AF65)</f>
        <v>0</v>
      </c>
      <c r="AF65" s="251">
        <f>SUM('EXTRA-03 '!AG65,'EXTRA-02 '!AG65,'FOTON - (CLEUBERT) '!AG65,'FÁBRICA '!AG65,'EXTRA - (FERDINAND) '!AG65,'STRADA - (FERDINAND) '!AG65,'HR - (VALDENOR) '!AG65)</f>
        <v>0</v>
      </c>
    </row>
    <row r="66" spans="1:32" x14ac:dyDescent="0.2">
      <c r="A66" s="658">
        <f>'HR - (VALDENOR) '!A66</f>
        <v>0</v>
      </c>
      <c r="B66" s="251">
        <f>SUM('EXTRA-03 '!C66,'EXTRA-02 '!C66,'FOTON - (CLEUBERT) '!C66,'FÁBRICA '!C66,'EXTRA - (FERDINAND) '!C66,'STRADA - (FERDINAND) '!C66,'HR - (VALDENOR) '!C66)</f>
        <v>0</v>
      </c>
      <c r="C66" s="251">
        <f>SUM('EXTRA-03 '!D66,'EXTRA-02 '!D66,'FOTON - (CLEUBERT) '!D66,'FÁBRICA '!D66,'EXTRA - (FERDINAND) '!D66,'STRADA - (FERDINAND) '!D66,'HR - (VALDENOR) '!D66)</f>
        <v>0</v>
      </c>
      <c r="D66" s="251">
        <f>SUM('EXTRA-03 '!E66,'EXTRA-02 '!E66,'FOTON - (CLEUBERT) '!E66,'FÁBRICA '!E66,'EXTRA - (FERDINAND) '!E66,'STRADA - (FERDINAND) '!E66,'HR - (VALDENOR) '!E66)</f>
        <v>0</v>
      </c>
      <c r="E66" s="251">
        <f>SUM('EXTRA-03 '!F66,'EXTRA-02 '!F66,'FOTON - (CLEUBERT) '!F66,'FÁBRICA '!F66,'EXTRA - (FERDINAND) '!F66,'STRADA - (FERDINAND) '!F66,'HR - (VALDENOR) '!F66)</f>
        <v>0</v>
      </c>
      <c r="F66" s="251">
        <f>SUM('EXTRA-03 '!G66,'EXTRA-02 '!G66,'FOTON - (CLEUBERT) '!G66,'FÁBRICA '!G66,'EXTRA - (FERDINAND) '!G66,'STRADA - (FERDINAND) '!G66,'HR - (VALDENOR) '!G66)</f>
        <v>0</v>
      </c>
      <c r="G66" s="251">
        <f>SUM('EXTRA-03 '!H66,'EXTRA-02 '!H66,'FOTON - (CLEUBERT) '!H66,'FÁBRICA '!H66,'EXTRA - (FERDINAND) '!H66,'STRADA - (FERDINAND) '!H66,'HR - (VALDENOR) '!H66)</f>
        <v>0</v>
      </c>
      <c r="H66" s="251">
        <f>SUM('EXTRA-03 '!I66,'EXTRA-02 '!I66,'FOTON - (CLEUBERT) '!I66,'FÁBRICA '!I66,'EXTRA - (FERDINAND) '!I66,'STRADA - (FERDINAND) '!I66,'HR - (VALDENOR) '!I66)</f>
        <v>0</v>
      </c>
      <c r="I66" s="251">
        <f>SUM('EXTRA-03 '!J66,'EXTRA-02 '!J66,'FOTON - (CLEUBERT) '!J66,'FÁBRICA '!J66,'EXTRA - (FERDINAND) '!J66,'STRADA - (FERDINAND) '!J66,'HR - (VALDENOR) '!J66)</f>
        <v>0</v>
      </c>
      <c r="J66" s="251">
        <f>SUM('EXTRA-03 '!K66,'EXTRA-02 '!K66,'FOTON - (CLEUBERT) '!K66,'FÁBRICA '!K66,'EXTRA - (FERDINAND) '!K66,'STRADA - (FERDINAND) '!K66,'HR - (VALDENOR) '!K66)</f>
        <v>0</v>
      </c>
      <c r="K66" s="251">
        <f>SUM('EXTRA-03 '!L66,'EXTRA-02 '!L66,'FOTON - (CLEUBERT) '!L66,'FÁBRICA '!L66,'EXTRA - (FERDINAND) '!L66,'STRADA - (FERDINAND) '!L66,'HR - (VALDENOR) '!L66)</f>
        <v>0</v>
      </c>
      <c r="L66" s="251">
        <f>SUM('EXTRA-03 '!M66,'EXTRA-02 '!M66,'FOTON - (CLEUBERT) '!M66,'FÁBRICA '!M66,'EXTRA - (FERDINAND) '!M66,'STRADA - (FERDINAND) '!M66,'HR - (VALDENOR) '!M66)</f>
        <v>0</v>
      </c>
      <c r="M66" s="251">
        <f>SUM('EXTRA-03 '!N66,'EXTRA-02 '!N66,'FOTON - (CLEUBERT) '!N66,'FÁBRICA '!N66,'EXTRA - (FERDINAND) '!N66,'STRADA - (FERDINAND) '!N66,'HR - (VALDENOR) '!N66)</f>
        <v>0</v>
      </c>
      <c r="N66" s="251">
        <f>SUM('EXTRA-03 '!O66,'EXTRA-02 '!O66,'FOTON - (CLEUBERT) '!O66,'FÁBRICA '!O66,'EXTRA - (FERDINAND) '!O66,'STRADA - (FERDINAND) '!O66,'HR - (VALDENOR) '!O66)</f>
        <v>0</v>
      </c>
      <c r="O66" s="251">
        <f>SUM('EXTRA-03 '!P66,'EXTRA-02 '!P66,'FOTON - (CLEUBERT) '!P66,'FÁBRICA '!P66,'EXTRA - (FERDINAND) '!P66,'STRADA - (FERDINAND) '!P66,'HR - (VALDENOR) '!P66)</f>
        <v>0</v>
      </c>
      <c r="P66" s="251">
        <f>SUM('EXTRA-03 '!Q66,'EXTRA-02 '!Q66,'FOTON - (CLEUBERT) '!Q66,'FÁBRICA '!Q66,'EXTRA - (FERDINAND) '!Q66,'STRADA - (FERDINAND) '!Q66,'HR - (VALDENOR) '!Q66)</f>
        <v>0</v>
      </c>
      <c r="Q66" s="251">
        <f>SUM('EXTRA-03 '!R66,'EXTRA-02 '!R66,'FOTON - (CLEUBERT) '!R66,'FÁBRICA '!R66,'EXTRA - (FERDINAND) '!R66,'STRADA - (FERDINAND) '!R66,'HR - (VALDENOR) '!R66)</f>
        <v>0</v>
      </c>
      <c r="R66" s="251">
        <f>SUM('EXTRA-03 '!S66,'EXTRA-02 '!S66,'FOTON - (CLEUBERT) '!S66,'FÁBRICA '!S66,'EXTRA - (FERDINAND) '!S66,'STRADA - (FERDINAND) '!S66,'HR - (VALDENOR) '!S66)</f>
        <v>0</v>
      </c>
      <c r="S66" s="251">
        <f>SUM('EXTRA-03 '!T66,'EXTRA-02 '!T66,'FOTON - (CLEUBERT) '!T66,'FÁBRICA '!T66,'EXTRA - (FERDINAND) '!T66,'STRADA - (FERDINAND) '!T66,'HR - (VALDENOR) '!T66)</f>
        <v>0</v>
      </c>
      <c r="T66" s="251">
        <f>SUM('EXTRA-03 '!U66,'EXTRA-02 '!U66,'FOTON - (CLEUBERT) '!U66,'FÁBRICA '!U66,'EXTRA - (FERDINAND) '!U66,'STRADA - (FERDINAND) '!U66,'HR - (VALDENOR) '!U66)</f>
        <v>0</v>
      </c>
      <c r="U66" s="251">
        <f>SUM('EXTRA-03 '!V66,'EXTRA-02 '!V66,'FOTON - (CLEUBERT) '!V66,'FÁBRICA '!V66,'EXTRA - (FERDINAND) '!V66,'STRADA - (FERDINAND) '!V66,'HR - (VALDENOR) '!V66)</f>
        <v>0</v>
      </c>
      <c r="V66" s="251">
        <f>SUM('EXTRA-03 '!W66,'EXTRA-02 '!W66,'FOTON - (CLEUBERT) '!W66,'FÁBRICA '!W66,'EXTRA - (FERDINAND) '!W66,'STRADA - (FERDINAND) '!W66,'HR - (VALDENOR) '!W66)</f>
        <v>0</v>
      </c>
      <c r="W66" s="251">
        <f>SUM('EXTRA-03 '!X66,'EXTRA-02 '!X66,'FOTON - (CLEUBERT) '!X66,'FÁBRICA '!X66,'EXTRA - (FERDINAND) '!X66,'STRADA - (FERDINAND) '!X66,'HR - (VALDENOR) '!X66)</f>
        <v>0</v>
      </c>
      <c r="X66" s="251">
        <f>SUM('EXTRA-03 '!Y66,'EXTRA-02 '!Y66,'FOTON - (CLEUBERT) '!Y66,'FÁBRICA '!Y66,'EXTRA - (FERDINAND) '!Y66,'STRADA - (FERDINAND) '!Y66,'HR - (VALDENOR) '!Y66)</f>
        <v>0</v>
      </c>
      <c r="Y66" s="251">
        <f>SUM('EXTRA-03 '!Z66,'EXTRA-02 '!Z66,'FOTON - (CLEUBERT) '!Z66,'FÁBRICA '!Z66,'EXTRA - (FERDINAND) '!Z66,'STRADA - (FERDINAND) '!Z66,'HR - (VALDENOR) '!Z66)</f>
        <v>0</v>
      </c>
      <c r="Z66" s="251">
        <f>SUM('EXTRA-03 '!AA66,'EXTRA-02 '!AA66,'FOTON - (CLEUBERT) '!AA66,'FÁBRICA '!AA66,'EXTRA - (FERDINAND) '!AA66,'STRADA - (FERDINAND) '!AA66,'HR - (VALDENOR) '!AA66)</f>
        <v>0</v>
      </c>
      <c r="AA66" s="251">
        <f>SUM('EXTRA-03 '!AB66,'EXTRA-02 '!AB66,'FOTON - (CLEUBERT) '!AB66,'FÁBRICA '!AB66,'EXTRA - (FERDINAND) '!AB66,'STRADA - (FERDINAND) '!AB66,'HR - (VALDENOR) '!AB66)</f>
        <v>0</v>
      </c>
      <c r="AB66" s="251">
        <f>SUM('EXTRA-03 '!AC66,'EXTRA-02 '!AC66,'FOTON - (CLEUBERT) '!AC66,'FÁBRICA '!AC66,'EXTRA - (FERDINAND) '!AC66,'STRADA - (FERDINAND) '!AC66,'HR - (VALDENOR) '!AC66)</f>
        <v>0</v>
      </c>
      <c r="AC66" s="251">
        <f>SUM('EXTRA-03 '!AD66,'EXTRA-02 '!AD66,'FOTON - (CLEUBERT) '!AD66,'FÁBRICA '!AD66,'EXTRA - (FERDINAND) '!AD66,'STRADA - (FERDINAND) '!AD66,'HR - (VALDENOR) '!AD66)</f>
        <v>0</v>
      </c>
      <c r="AD66" s="251">
        <f>SUM('EXTRA-03 '!AE66,'EXTRA-02 '!AE66,'FOTON - (CLEUBERT) '!AE66,'FÁBRICA '!AE66,'EXTRA - (FERDINAND) '!AE66,'STRADA - (FERDINAND) '!AE66,'HR - (VALDENOR) '!AE66)</f>
        <v>0</v>
      </c>
      <c r="AE66" s="251">
        <f>SUM('EXTRA-03 '!AF66,'EXTRA-02 '!AF66,'FOTON - (CLEUBERT) '!AF66,'FÁBRICA '!AF66,'EXTRA - (FERDINAND) '!AF66,'STRADA - (FERDINAND) '!AF66,'HR - (VALDENOR) '!AF66)</f>
        <v>0</v>
      </c>
      <c r="AF66" s="251">
        <f>SUM('EXTRA-03 '!AG66,'EXTRA-02 '!AG66,'FOTON - (CLEUBERT) '!AG66,'FÁBRICA '!AG66,'EXTRA - (FERDINAND) '!AG66,'STRADA - (FERDINAND) '!AG66,'HR - (VALDENOR) '!AG66)</f>
        <v>0</v>
      </c>
    </row>
    <row r="67" spans="1:32" x14ac:dyDescent="0.2">
      <c r="A67" s="658">
        <f>'HR - (VALDENOR) '!A67</f>
        <v>0</v>
      </c>
      <c r="B67" s="251">
        <f>SUM('EXTRA-03 '!C67,'EXTRA-02 '!C67,'FOTON - (CLEUBERT) '!C67,'FÁBRICA '!C67,'EXTRA - (FERDINAND) '!C67,'STRADA - (FERDINAND) '!C67,'HR - (VALDENOR) '!C67)</f>
        <v>0</v>
      </c>
      <c r="C67" s="251">
        <f>SUM('EXTRA-03 '!D67,'EXTRA-02 '!D67,'FOTON - (CLEUBERT) '!D67,'FÁBRICA '!D67,'EXTRA - (FERDINAND) '!D67,'STRADA - (FERDINAND) '!D67,'HR - (VALDENOR) '!D67)</f>
        <v>0</v>
      </c>
      <c r="D67" s="251">
        <f>SUM('EXTRA-03 '!E67,'EXTRA-02 '!E67,'FOTON - (CLEUBERT) '!E67,'FÁBRICA '!E67,'EXTRA - (FERDINAND) '!E67,'STRADA - (FERDINAND) '!E67,'HR - (VALDENOR) '!E67)</f>
        <v>0</v>
      </c>
      <c r="E67" s="251">
        <f>SUM('EXTRA-03 '!F67,'EXTRA-02 '!F67,'FOTON - (CLEUBERT) '!F67,'FÁBRICA '!F67,'EXTRA - (FERDINAND) '!F67,'STRADA - (FERDINAND) '!F67,'HR - (VALDENOR) '!F67)</f>
        <v>0</v>
      </c>
      <c r="F67" s="251">
        <f>SUM('EXTRA-03 '!G67,'EXTRA-02 '!G67,'FOTON - (CLEUBERT) '!G67,'FÁBRICA '!G67,'EXTRA - (FERDINAND) '!G67,'STRADA - (FERDINAND) '!G67,'HR - (VALDENOR) '!G67)</f>
        <v>0</v>
      </c>
      <c r="G67" s="251">
        <f>SUM('EXTRA-03 '!H67,'EXTRA-02 '!H67,'FOTON - (CLEUBERT) '!H67,'FÁBRICA '!H67,'EXTRA - (FERDINAND) '!H67,'STRADA - (FERDINAND) '!H67,'HR - (VALDENOR) '!H67)</f>
        <v>0</v>
      </c>
      <c r="H67" s="251">
        <f>SUM('EXTRA-03 '!I67,'EXTRA-02 '!I67,'FOTON - (CLEUBERT) '!I67,'FÁBRICA '!I67,'EXTRA - (FERDINAND) '!I67,'STRADA - (FERDINAND) '!I67,'HR - (VALDENOR) '!I67)</f>
        <v>0</v>
      </c>
      <c r="I67" s="251">
        <f>SUM('EXTRA-03 '!J67,'EXTRA-02 '!J67,'FOTON - (CLEUBERT) '!J67,'FÁBRICA '!J67,'EXTRA - (FERDINAND) '!J67,'STRADA - (FERDINAND) '!J67,'HR - (VALDENOR) '!J67)</f>
        <v>0</v>
      </c>
      <c r="J67" s="251">
        <f>SUM('EXTRA-03 '!K67,'EXTRA-02 '!K67,'FOTON - (CLEUBERT) '!K67,'FÁBRICA '!K67,'EXTRA - (FERDINAND) '!K67,'STRADA - (FERDINAND) '!K67,'HR - (VALDENOR) '!K67)</f>
        <v>0</v>
      </c>
      <c r="K67" s="251">
        <f>SUM('EXTRA-03 '!L67,'EXTRA-02 '!L67,'FOTON - (CLEUBERT) '!L67,'FÁBRICA '!L67,'EXTRA - (FERDINAND) '!L67,'STRADA - (FERDINAND) '!L67,'HR - (VALDENOR) '!L67)</f>
        <v>0</v>
      </c>
      <c r="L67" s="251">
        <f>SUM('EXTRA-03 '!M67,'EXTRA-02 '!M67,'FOTON - (CLEUBERT) '!M67,'FÁBRICA '!M67,'EXTRA - (FERDINAND) '!M67,'STRADA - (FERDINAND) '!M67,'HR - (VALDENOR) '!M67)</f>
        <v>0</v>
      </c>
      <c r="M67" s="251">
        <f>SUM('EXTRA-03 '!N67,'EXTRA-02 '!N67,'FOTON - (CLEUBERT) '!N67,'FÁBRICA '!N67,'EXTRA - (FERDINAND) '!N67,'STRADA - (FERDINAND) '!N67,'HR - (VALDENOR) '!N67)</f>
        <v>0</v>
      </c>
      <c r="N67" s="251">
        <f>SUM('EXTRA-03 '!O67,'EXTRA-02 '!O67,'FOTON - (CLEUBERT) '!O67,'FÁBRICA '!O67,'EXTRA - (FERDINAND) '!O67,'STRADA - (FERDINAND) '!O67,'HR - (VALDENOR) '!O67)</f>
        <v>0</v>
      </c>
      <c r="O67" s="251">
        <f>SUM('EXTRA-03 '!P67,'EXTRA-02 '!P67,'FOTON - (CLEUBERT) '!P67,'FÁBRICA '!P67,'EXTRA - (FERDINAND) '!P67,'STRADA - (FERDINAND) '!P67,'HR - (VALDENOR) '!P67)</f>
        <v>0</v>
      </c>
      <c r="P67" s="251">
        <f>SUM('EXTRA-03 '!Q67,'EXTRA-02 '!Q67,'FOTON - (CLEUBERT) '!Q67,'FÁBRICA '!Q67,'EXTRA - (FERDINAND) '!Q67,'STRADA - (FERDINAND) '!Q67,'HR - (VALDENOR) '!Q67)</f>
        <v>0</v>
      </c>
      <c r="Q67" s="251">
        <f>SUM('EXTRA-03 '!R67,'EXTRA-02 '!R67,'FOTON - (CLEUBERT) '!R67,'FÁBRICA '!R67,'EXTRA - (FERDINAND) '!R67,'STRADA - (FERDINAND) '!R67,'HR - (VALDENOR) '!R67)</f>
        <v>0</v>
      </c>
      <c r="R67" s="251">
        <f>SUM('EXTRA-03 '!S67,'EXTRA-02 '!S67,'FOTON - (CLEUBERT) '!S67,'FÁBRICA '!S67,'EXTRA - (FERDINAND) '!S67,'STRADA - (FERDINAND) '!S67,'HR - (VALDENOR) '!S67)</f>
        <v>0</v>
      </c>
      <c r="S67" s="251">
        <f>SUM('EXTRA-03 '!T67,'EXTRA-02 '!T67,'FOTON - (CLEUBERT) '!T67,'FÁBRICA '!T67,'EXTRA - (FERDINAND) '!T67,'STRADA - (FERDINAND) '!T67,'HR - (VALDENOR) '!T67)</f>
        <v>0</v>
      </c>
      <c r="T67" s="251">
        <f>SUM('EXTRA-03 '!U67,'EXTRA-02 '!U67,'FOTON - (CLEUBERT) '!U67,'FÁBRICA '!U67,'EXTRA - (FERDINAND) '!U67,'STRADA - (FERDINAND) '!U67,'HR - (VALDENOR) '!U67)</f>
        <v>0</v>
      </c>
      <c r="U67" s="251">
        <f>SUM('EXTRA-03 '!V67,'EXTRA-02 '!V67,'FOTON - (CLEUBERT) '!V67,'FÁBRICA '!V67,'EXTRA - (FERDINAND) '!V67,'STRADA - (FERDINAND) '!V67,'HR - (VALDENOR) '!V67)</f>
        <v>0</v>
      </c>
      <c r="V67" s="251">
        <f>SUM('EXTRA-03 '!W67,'EXTRA-02 '!W67,'FOTON - (CLEUBERT) '!W67,'FÁBRICA '!W67,'EXTRA - (FERDINAND) '!W67,'STRADA - (FERDINAND) '!W67,'HR - (VALDENOR) '!W67)</f>
        <v>0</v>
      </c>
      <c r="W67" s="251">
        <f>SUM('EXTRA-03 '!X67,'EXTRA-02 '!X67,'FOTON - (CLEUBERT) '!X67,'FÁBRICA '!X67,'EXTRA - (FERDINAND) '!X67,'STRADA - (FERDINAND) '!X67,'HR - (VALDENOR) '!X67)</f>
        <v>0</v>
      </c>
      <c r="X67" s="251">
        <f>SUM('EXTRA-03 '!Y67,'EXTRA-02 '!Y67,'FOTON - (CLEUBERT) '!Y67,'FÁBRICA '!Y67,'EXTRA - (FERDINAND) '!Y67,'STRADA - (FERDINAND) '!Y67,'HR - (VALDENOR) '!Y67)</f>
        <v>0</v>
      </c>
      <c r="Y67" s="251">
        <f>SUM('EXTRA-03 '!Z67,'EXTRA-02 '!Z67,'FOTON - (CLEUBERT) '!Z67,'FÁBRICA '!Z67,'EXTRA - (FERDINAND) '!Z67,'STRADA - (FERDINAND) '!Z67,'HR - (VALDENOR) '!Z67)</f>
        <v>0</v>
      </c>
      <c r="Z67" s="251">
        <f>SUM('EXTRA-03 '!AA67,'EXTRA-02 '!AA67,'FOTON - (CLEUBERT) '!AA67,'FÁBRICA '!AA67,'EXTRA - (FERDINAND) '!AA67,'STRADA - (FERDINAND) '!AA67,'HR - (VALDENOR) '!AA67)</f>
        <v>0</v>
      </c>
      <c r="AA67" s="251">
        <f>SUM('EXTRA-03 '!AB67,'EXTRA-02 '!AB67,'FOTON - (CLEUBERT) '!AB67,'FÁBRICA '!AB67,'EXTRA - (FERDINAND) '!AB67,'STRADA - (FERDINAND) '!AB67,'HR - (VALDENOR) '!AB67)</f>
        <v>0</v>
      </c>
      <c r="AB67" s="251">
        <f>SUM('EXTRA-03 '!AC67,'EXTRA-02 '!AC67,'FOTON - (CLEUBERT) '!AC67,'FÁBRICA '!AC67,'EXTRA - (FERDINAND) '!AC67,'STRADA - (FERDINAND) '!AC67,'HR - (VALDENOR) '!AC67)</f>
        <v>0</v>
      </c>
      <c r="AC67" s="251">
        <f>SUM('EXTRA-03 '!AD67,'EXTRA-02 '!AD67,'FOTON - (CLEUBERT) '!AD67,'FÁBRICA '!AD67,'EXTRA - (FERDINAND) '!AD67,'STRADA - (FERDINAND) '!AD67,'HR - (VALDENOR) '!AD67)</f>
        <v>0</v>
      </c>
      <c r="AD67" s="251">
        <f>SUM('EXTRA-03 '!AE67,'EXTRA-02 '!AE67,'FOTON - (CLEUBERT) '!AE67,'FÁBRICA '!AE67,'EXTRA - (FERDINAND) '!AE67,'STRADA - (FERDINAND) '!AE67,'HR - (VALDENOR) '!AE67)</f>
        <v>0</v>
      </c>
      <c r="AE67" s="251">
        <f>SUM('EXTRA-03 '!AF67,'EXTRA-02 '!AF67,'FOTON - (CLEUBERT) '!AF67,'FÁBRICA '!AF67,'EXTRA - (FERDINAND) '!AF67,'STRADA - (FERDINAND) '!AF67,'HR - (VALDENOR) '!AF67)</f>
        <v>0</v>
      </c>
      <c r="AF67" s="251">
        <f>SUM('EXTRA-03 '!AG67,'EXTRA-02 '!AG67,'FOTON - (CLEUBERT) '!AG67,'FÁBRICA '!AG67,'EXTRA - (FERDINAND) '!AG67,'STRADA - (FERDINAND) '!AG67,'HR - (VALDENOR) '!AG67)</f>
        <v>0</v>
      </c>
    </row>
    <row r="68" spans="1:32" x14ac:dyDescent="0.2">
      <c r="A68" s="658">
        <f>'HR - (VALDENOR) '!A68</f>
        <v>0</v>
      </c>
      <c r="B68" s="251">
        <f>SUM('EXTRA-03 '!C68,'EXTRA-02 '!C68,'FOTON - (CLEUBERT) '!C68,'FÁBRICA '!C68,'EXTRA - (FERDINAND) '!C68,'STRADA - (FERDINAND) '!C68,'HR - (VALDENOR) '!C68)</f>
        <v>0</v>
      </c>
      <c r="C68" s="251">
        <f>SUM('EXTRA-03 '!D68,'EXTRA-02 '!D68,'FOTON - (CLEUBERT) '!D68,'FÁBRICA '!D68,'EXTRA - (FERDINAND) '!D68,'STRADA - (FERDINAND) '!D68,'HR - (VALDENOR) '!D68)</f>
        <v>0</v>
      </c>
      <c r="D68" s="251">
        <f>SUM('EXTRA-03 '!E68,'EXTRA-02 '!E68,'FOTON - (CLEUBERT) '!E68,'FÁBRICA '!E68,'EXTRA - (FERDINAND) '!E68,'STRADA - (FERDINAND) '!E68,'HR - (VALDENOR) '!E68)</f>
        <v>0</v>
      </c>
      <c r="E68" s="251">
        <f>SUM('EXTRA-03 '!F68,'EXTRA-02 '!F68,'FOTON - (CLEUBERT) '!F68,'FÁBRICA '!F68,'EXTRA - (FERDINAND) '!F68,'STRADA - (FERDINAND) '!F68,'HR - (VALDENOR) '!F68)</f>
        <v>0</v>
      </c>
      <c r="F68" s="251">
        <f>SUM('EXTRA-03 '!G68,'EXTRA-02 '!G68,'FOTON - (CLEUBERT) '!G68,'FÁBRICA '!G68,'EXTRA - (FERDINAND) '!G68,'STRADA - (FERDINAND) '!G68,'HR - (VALDENOR) '!G68)</f>
        <v>0</v>
      </c>
      <c r="G68" s="251">
        <f>SUM('EXTRA-03 '!H68,'EXTRA-02 '!H68,'FOTON - (CLEUBERT) '!H68,'FÁBRICA '!H68,'EXTRA - (FERDINAND) '!H68,'STRADA - (FERDINAND) '!H68,'HR - (VALDENOR) '!H68)</f>
        <v>0</v>
      </c>
      <c r="H68" s="251">
        <f>SUM('EXTRA-03 '!I68,'EXTRA-02 '!I68,'FOTON - (CLEUBERT) '!I68,'FÁBRICA '!I68,'EXTRA - (FERDINAND) '!I68,'STRADA - (FERDINAND) '!I68,'HR - (VALDENOR) '!I68)</f>
        <v>0</v>
      </c>
      <c r="I68" s="251">
        <f>SUM('EXTRA-03 '!J68,'EXTRA-02 '!J68,'FOTON - (CLEUBERT) '!J68,'FÁBRICA '!J68,'EXTRA - (FERDINAND) '!J68,'STRADA - (FERDINAND) '!J68,'HR - (VALDENOR) '!J68)</f>
        <v>0</v>
      </c>
      <c r="J68" s="251">
        <f>SUM('EXTRA-03 '!K68,'EXTRA-02 '!K68,'FOTON - (CLEUBERT) '!K68,'FÁBRICA '!K68,'EXTRA - (FERDINAND) '!K68,'STRADA - (FERDINAND) '!K68,'HR - (VALDENOR) '!K68)</f>
        <v>0</v>
      </c>
      <c r="K68" s="251">
        <f>SUM('EXTRA-03 '!L68,'EXTRA-02 '!L68,'FOTON - (CLEUBERT) '!L68,'FÁBRICA '!L68,'EXTRA - (FERDINAND) '!L68,'STRADA - (FERDINAND) '!L68,'HR - (VALDENOR) '!L68)</f>
        <v>0</v>
      </c>
      <c r="L68" s="251">
        <f>SUM('EXTRA-03 '!M68,'EXTRA-02 '!M68,'FOTON - (CLEUBERT) '!M68,'FÁBRICA '!M68,'EXTRA - (FERDINAND) '!M68,'STRADA - (FERDINAND) '!M68,'HR - (VALDENOR) '!M68)</f>
        <v>0</v>
      </c>
      <c r="M68" s="251">
        <f>SUM('EXTRA-03 '!N68,'EXTRA-02 '!N68,'FOTON - (CLEUBERT) '!N68,'FÁBRICA '!N68,'EXTRA - (FERDINAND) '!N68,'STRADA - (FERDINAND) '!N68,'HR - (VALDENOR) '!N68)</f>
        <v>0</v>
      </c>
      <c r="N68" s="251">
        <f>SUM('EXTRA-03 '!O68,'EXTRA-02 '!O68,'FOTON - (CLEUBERT) '!O68,'FÁBRICA '!O68,'EXTRA - (FERDINAND) '!O68,'STRADA - (FERDINAND) '!O68,'HR - (VALDENOR) '!O68)</f>
        <v>0</v>
      </c>
      <c r="O68" s="251">
        <f>SUM('EXTRA-03 '!P68,'EXTRA-02 '!P68,'FOTON - (CLEUBERT) '!P68,'FÁBRICA '!P68,'EXTRA - (FERDINAND) '!P68,'STRADA - (FERDINAND) '!P68,'HR - (VALDENOR) '!P68)</f>
        <v>0</v>
      </c>
      <c r="P68" s="251">
        <f>SUM('EXTRA-03 '!Q68,'EXTRA-02 '!Q68,'FOTON - (CLEUBERT) '!Q68,'FÁBRICA '!Q68,'EXTRA - (FERDINAND) '!Q68,'STRADA - (FERDINAND) '!Q68,'HR - (VALDENOR) '!Q68)</f>
        <v>0</v>
      </c>
      <c r="Q68" s="251">
        <f>SUM('EXTRA-03 '!R68,'EXTRA-02 '!R68,'FOTON - (CLEUBERT) '!R68,'FÁBRICA '!R68,'EXTRA - (FERDINAND) '!R68,'STRADA - (FERDINAND) '!R68,'HR - (VALDENOR) '!R68)</f>
        <v>0</v>
      </c>
      <c r="R68" s="251">
        <f>SUM('EXTRA-03 '!S68,'EXTRA-02 '!S68,'FOTON - (CLEUBERT) '!S68,'FÁBRICA '!S68,'EXTRA - (FERDINAND) '!S68,'STRADA - (FERDINAND) '!S68,'HR - (VALDENOR) '!S68)</f>
        <v>0</v>
      </c>
      <c r="S68" s="251">
        <f>SUM('EXTRA-03 '!T68,'EXTRA-02 '!T68,'FOTON - (CLEUBERT) '!T68,'FÁBRICA '!T68,'EXTRA - (FERDINAND) '!T68,'STRADA - (FERDINAND) '!T68,'HR - (VALDENOR) '!T68)</f>
        <v>0</v>
      </c>
      <c r="T68" s="251">
        <f>SUM('EXTRA-03 '!U68,'EXTRA-02 '!U68,'FOTON - (CLEUBERT) '!U68,'FÁBRICA '!U68,'EXTRA - (FERDINAND) '!U68,'STRADA - (FERDINAND) '!U68,'HR - (VALDENOR) '!U68)</f>
        <v>0</v>
      </c>
      <c r="U68" s="251">
        <f>SUM('EXTRA-03 '!V68,'EXTRA-02 '!V68,'FOTON - (CLEUBERT) '!V68,'FÁBRICA '!V68,'EXTRA - (FERDINAND) '!V68,'STRADA - (FERDINAND) '!V68,'HR - (VALDENOR) '!V68)</f>
        <v>0</v>
      </c>
      <c r="V68" s="251">
        <f>SUM('EXTRA-03 '!W68,'EXTRA-02 '!W68,'FOTON - (CLEUBERT) '!W68,'FÁBRICA '!W68,'EXTRA - (FERDINAND) '!W68,'STRADA - (FERDINAND) '!W68,'HR - (VALDENOR) '!W68)</f>
        <v>0</v>
      </c>
      <c r="W68" s="251">
        <f>SUM('EXTRA-03 '!X68,'EXTRA-02 '!X68,'FOTON - (CLEUBERT) '!X68,'FÁBRICA '!X68,'EXTRA - (FERDINAND) '!X68,'STRADA - (FERDINAND) '!X68,'HR - (VALDENOR) '!X68)</f>
        <v>0</v>
      </c>
      <c r="X68" s="251">
        <f>SUM('EXTRA-03 '!Y68,'EXTRA-02 '!Y68,'FOTON - (CLEUBERT) '!Y68,'FÁBRICA '!Y68,'EXTRA - (FERDINAND) '!Y68,'STRADA - (FERDINAND) '!Y68,'HR - (VALDENOR) '!Y68)</f>
        <v>0</v>
      </c>
      <c r="Y68" s="251">
        <f>SUM('EXTRA-03 '!Z68,'EXTRA-02 '!Z68,'FOTON - (CLEUBERT) '!Z68,'FÁBRICA '!Z68,'EXTRA - (FERDINAND) '!Z68,'STRADA - (FERDINAND) '!Z68,'HR - (VALDENOR) '!Z68)</f>
        <v>0</v>
      </c>
      <c r="Z68" s="251">
        <f>SUM('EXTRA-03 '!AA68,'EXTRA-02 '!AA68,'FOTON - (CLEUBERT) '!AA68,'FÁBRICA '!AA68,'EXTRA - (FERDINAND) '!AA68,'STRADA - (FERDINAND) '!AA68,'HR - (VALDENOR) '!AA68)</f>
        <v>0</v>
      </c>
      <c r="AA68" s="251">
        <f>SUM('EXTRA-03 '!AB68,'EXTRA-02 '!AB68,'FOTON - (CLEUBERT) '!AB68,'FÁBRICA '!AB68,'EXTRA - (FERDINAND) '!AB68,'STRADA - (FERDINAND) '!AB68,'HR - (VALDENOR) '!AB68)</f>
        <v>0</v>
      </c>
      <c r="AB68" s="251">
        <f>SUM('EXTRA-03 '!AC68,'EXTRA-02 '!AC68,'FOTON - (CLEUBERT) '!AC68,'FÁBRICA '!AC68,'EXTRA - (FERDINAND) '!AC68,'STRADA - (FERDINAND) '!AC68,'HR - (VALDENOR) '!AC68)</f>
        <v>0</v>
      </c>
      <c r="AC68" s="251">
        <f>SUM('EXTRA-03 '!AD68,'EXTRA-02 '!AD68,'FOTON - (CLEUBERT) '!AD68,'FÁBRICA '!AD68,'EXTRA - (FERDINAND) '!AD68,'STRADA - (FERDINAND) '!AD68,'HR - (VALDENOR) '!AD68)</f>
        <v>0</v>
      </c>
      <c r="AD68" s="251">
        <f>SUM('EXTRA-03 '!AE68,'EXTRA-02 '!AE68,'FOTON - (CLEUBERT) '!AE68,'FÁBRICA '!AE68,'EXTRA - (FERDINAND) '!AE68,'STRADA - (FERDINAND) '!AE68,'HR - (VALDENOR) '!AE68)</f>
        <v>0</v>
      </c>
      <c r="AE68" s="251">
        <f>SUM('EXTRA-03 '!AF68,'EXTRA-02 '!AF68,'FOTON - (CLEUBERT) '!AF68,'FÁBRICA '!AF68,'EXTRA - (FERDINAND) '!AF68,'STRADA - (FERDINAND) '!AF68,'HR - (VALDENOR) '!AF68)</f>
        <v>0</v>
      </c>
      <c r="AF68" s="251">
        <f>SUM('EXTRA-03 '!AG68,'EXTRA-02 '!AG68,'FOTON - (CLEUBERT) '!AG68,'FÁBRICA '!AG68,'EXTRA - (FERDINAND) '!AG68,'STRADA - (FERDINAND) '!AG68,'HR - (VALDENOR) '!AG68)</f>
        <v>0</v>
      </c>
    </row>
    <row r="69" spans="1:32" x14ac:dyDescent="0.2">
      <c r="A69" s="658">
        <f>'HR - (VALDENOR) '!A69</f>
        <v>0</v>
      </c>
      <c r="B69" s="251">
        <f>SUM('EXTRA-03 '!C69,'EXTRA-02 '!C69,'FOTON - (CLEUBERT) '!C69,'FÁBRICA '!C69,'EXTRA - (FERDINAND) '!C69,'STRADA - (FERDINAND) '!C69,'HR - (VALDENOR) '!C69)</f>
        <v>0</v>
      </c>
      <c r="C69" s="251">
        <f>SUM('EXTRA-03 '!D69,'EXTRA-02 '!D69,'FOTON - (CLEUBERT) '!D69,'FÁBRICA '!D69,'EXTRA - (FERDINAND) '!D69,'STRADA - (FERDINAND) '!D69,'HR - (VALDENOR) '!D69)</f>
        <v>0</v>
      </c>
      <c r="D69" s="251">
        <f>SUM('EXTRA-03 '!E69,'EXTRA-02 '!E69,'FOTON - (CLEUBERT) '!E69,'FÁBRICA '!E69,'EXTRA - (FERDINAND) '!E69,'STRADA - (FERDINAND) '!E69,'HR - (VALDENOR) '!E69)</f>
        <v>0</v>
      </c>
      <c r="E69" s="251">
        <f>SUM('EXTRA-03 '!F69,'EXTRA-02 '!F69,'FOTON - (CLEUBERT) '!F69,'FÁBRICA '!F69,'EXTRA - (FERDINAND) '!F69,'STRADA - (FERDINAND) '!F69,'HR - (VALDENOR) '!F69)</f>
        <v>0</v>
      </c>
      <c r="F69" s="251">
        <f>SUM('EXTRA-03 '!G69,'EXTRA-02 '!G69,'FOTON - (CLEUBERT) '!G69,'FÁBRICA '!G69,'EXTRA - (FERDINAND) '!G69,'STRADA - (FERDINAND) '!G69,'HR - (VALDENOR) '!G69)</f>
        <v>0</v>
      </c>
      <c r="G69" s="251">
        <f>SUM('EXTRA-03 '!H69,'EXTRA-02 '!H69,'FOTON - (CLEUBERT) '!H69,'FÁBRICA '!H69,'EXTRA - (FERDINAND) '!H69,'STRADA - (FERDINAND) '!H69,'HR - (VALDENOR) '!H69)</f>
        <v>0</v>
      </c>
      <c r="H69" s="251">
        <f>SUM('EXTRA-03 '!I69,'EXTRA-02 '!I69,'FOTON - (CLEUBERT) '!I69,'FÁBRICA '!I69,'EXTRA - (FERDINAND) '!I69,'STRADA - (FERDINAND) '!I69,'HR - (VALDENOR) '!I69)</f>
        <v>0</v>
      </c>
      <c r="I69" s="251">
        <f>SUM('EXTRA-03 '!J69,'EXTRA-02 '!J69,'FOTON - (CLEUBERT) '!J69,'FÁBRICA '!J69,'EXTRA - (FERDINAND) '!J69,'STRADA - (FERDINAND) '!J69,'HR - (VALDENOR) '!J69)</f>
        <v>0</v>
      </c>
      <c r="J69" s="251">
        <f>SUM('EXTRA-03 '!K69,'EXTRA-02 '!K69,'FOTON - (CLEUBERT) '!K69,'FÁBRICA '!K69,'EXTRA - (FERDINAND) '!K69,'STRADA - (FERDINAND) '!K69,'HR - (VALDENOR) '!K69)</f>
        <v>0</v>
      </c>
      <c r="K69" s="251">
        <f>SUM('EXTRA-03 '!L69,'EXTRA-02 '!L69,'FOTON - (CLEUBERT) '!L69,'FÁBRICA '!L69,'EXTRA - (FERDINAND) '!L69,'STRADA - (FERDINAND) '!L69,'HR - (VALDENOR) '!L69)</f>
        <v>0</v>
      </c>
      <c r="L69" s="251">
        <f>SUM('EXTRA-03 '!M69,'EXTRA-02 '!M69,'FOTON - (CLEUBERT) '!M69,'FÁBRICA '!M69,'EXTRA - (FERDINAND) '!M69,'STRADA - (FERDINAND) '!M69,'HR - (VALDENOR) '!M69)</f>
        <v>0</v>
      </c>
      <c r="M69" s="251">
        <f>SUM('EXTRA-03 '!N69,'EXTRA-02 '!N69,'FOTON - (CLEUBERT) '!N69,'FÁBRICA '!N69,'EXTRA - (FERDINAND) '!N69,'STRADA - (FERDINAND) '!N69,'HR - (VALDENOR) '!N69)</f>
        <v>0</v>
      </c>
      <c r="N69" s="251">
        <f>SUM('EXTRA-03 '!O69,'EXTRA-02 '!O69,'FOTON - (CLEUBERT) '!O69,'FÁBRICA '!O69,'EXTRA - (FERDINAND) '!O69,'STRADA - (FERDINAND) '!O69,'HR - (VALDENOR) '!O69)</f>
        <v>0</v>
      </c>
      <c r="O69" s="251">
        <f>SUM('EXTRA-03 '!P69,'EXTRA-02 '!P69,'FOTON - (CLEUBERT) '!P69,'FÁBRICA '!P69,'EXTRA - (FERDINAND) '!P69,'STRADA - (FERDINAND) '!P69,'HR - (VALDENOR) '!P69)</f>
        <v>0</v>
      </c>
      <c r="P69" s="251">
        <f>SUM('EXTRA-03 '!Q69,'EXTRA-02 '!Q69,'FOTON - (CLEUBERT) '!Q69,'FÁBRICA '!Q69,'EXTRA - (FERDINAND) '!Q69,'STRADA - (FERDINAND) '!Q69,'HR - (VALDENOR) '!Q69)</f>
        <v>0</v>
      </c>
      <c r="Q69" s="251">
        <f>SUM('EXTRA-03 '!R69,'EXTRA-02 '!R69,'FOTON - (CLEUBERT) '!R69,'FÁBRICA '!R69,'EXTRA - (FERDINAND) '!R69,'STRADA - (FERDINAND) '!R69,'HR - (VALDENOR) '!R69)</f>
        <v>0</v>
      </c>
      <c r="R69" s="251">
        <f>SUM('EXTRA-03 '!S69,'EXTRA-02 '!S69,'FOTON - (CLEUBERT) '!S69,'FÁBRICA '!S69,'EXTRA - (FERDINAND) '!S69,'STRADA - (FERDINAND) '!S69,'HR - (VALDENOR) '!S69)</f>
        <v>0</v>
      </c>
      <c r="S69" s="251">
        <f>SUM('EXTRA-03 '!T69,'EXTRA-02 '!T69,'FOTON - (CLEUBERT) '!T69,'FÁBRICA '!T69,'EXTRA - (FERDINAND) '!T69,'STRADA - (FERDINAND) '!T69,'HR - (VALDENOR) '!T69)</f>
        <v>0</v>
      </c>
      <c r="T69" s="251">
        <f>SUM('EXTRA-03 '!U69,'EXTRA-02 '!U69,'FOTON - (CLEUBERT) '!U69,'FÁBRICA '!U69,'EXTRA - (FERDINAND) '!U69,'STRADA - (FERDINAND) '!U69,'HR - (VALDENOR) '!U69)</f>
        <v>0</v>
      </c>
      <c r="U69" s="251">
        <f>SUM('EXTRA-03 '!V69,'EXTRA-02 '!V69,'FOTON - (CLEUBERT) '!V69,'FÁBRICA '!V69,'EXTRA - (FERDINAND) '!V69,'STRADA - (FERDINAND) '!V69,'HR - (VALDENOR) '!V69)</f>
        <v>0</v>
      </c>
      <c r="V69" s="251">
        <f>SUM('EXTRA-03 '!W69,'EXTRA-02 '!W69,'FOTON - (CLEUBERT) '!W69,'FÁBRICA '!W69,'EXTRA - (FERDINAND) '!W69,'STRADA - (FERDINAND) '!W69,'HR - (VALDENOR) '!W69)</f>
        <v>0</v>
      </c>
      <c r="W69" s="251">
        <f>SUM('EXTRA-03 '!X69,'EXTRA-02 '!X69,'FOTON - (CLEUBERT) '!X69,'FÁBRICA '!X69,'EXTRA - (FERDINAND) '!X69,'STRADA - (FERDINAND) '!X69,'HR - (VALDENOR) '!X69)</f>
        <v>0</v>
      </c>
      <c r="X69" s="251">
        <f>SUM('EXTRA-03 '!Y69,'EXTRA-02 '!Y69,'FOTON - (CLEUBERT) '!Y69,'FÁBRICA '!Y69,'EXTRA - (FERDINAND) '!Y69,'STRADA - (FERDINAND) '!Y69,'HR - (VALDENOR) '!Y69)</f>
        <v>0</v>
      </c>
      <c r="Y69" s="251">
        <f>SUM('EXTRA-03 '!Z69,'EXTRA-02 '!Z69,'FOTON - (CLEUBERT) '!Z69,'FÁBRICA '!Z69,'EXTRA - (FERDINAND) '!Z69,'STRADA - (FERDINAND) '!Z69,'HR - (VALDENOR) '!Z69)</f>
        <v>0</v>
      </c>
      <c r="Z69" s="251">
        <f>SUM('EXTRA-03 '!AA69,'EXTRA-02 '!AA69,'FOTON - (CLEUBERT) '!AA69,'FÁBRICA '!AA69,'EXTRA - (FERDINAND) '!AA69,'STRADA - (FERDINAND) '!AA69,'HR - (VALDENOR) '!AA69)</f>
        <v>0</v>
      </c>
      <c r="AA69" s="251">
        <f>SUM('EXTRA-03 '!AB69,'EXTRA-02 '!AB69,'FOTON - (CLEUBERT) '!AB69,'FÁBRICA '!AB69,'EXTRA - (FERDINAND) '!AB69,'STRADA - (FERDINAND) '!AB69,'HR - (VALDENOR) '!AB69)</f>
        <v>0</v>
      </c>
      <c r="AB69" s="251">
        <f>SUM('EXTRA-03 '!AC69,'EXTRA-02 '!AC69,'FOTON - (CLEUBERT) '!AC69,'FÁBRICA '!AC69,'EXTRA - (FERDINAND) '!AC69,'STRADA - (FERDINAND) '!AC69,'HR - (VALDENOR) '!AC69)</f>
        <v>0</v>
      </c>
      <c r="AC69" s="251">
        <f>SUM('EXTRA-03 '!AD69,'EXTRA-02 '!AD69,'FOTON - (CLEUBERT) '!AD69,'FÁBRICA '!AD69,'EXTRA - (FERDINAND) '!AD69,'STRADA - (FERDINAND) '!AD69,'HR - (VALDENOR) '!AD69)</f>
        <v>0</v>
      </c>
      <c r="AD69" s="251">
        <f>SUM('EXTRA-03 '!AE69,'EXTRA-02 '!AE69,'FOTON - (CLEUBERT) '!AE69,'FÁBRICA '!AE69,'EXTRA - (FERDINAND) '!AE69,'STRADA - (FERDINAND) '!AE69,'HR - (VALDENOR) '!AE69)</f>
        <v>0</v>
      </c>
      <c r="AE69" s="251">
        <f>SUM('EXTRA-03 '!AF69,'EXTRA-02 '!AF69,'FOTON - (CLEUBERT) '!AF69,'FÁBRICA '!AF69,'EXTRA - (FERDINAND) '!AF69,'STRADA - (FERDINAND) '!AF69,'HR - (VALDENOR) '!AF69)</f>
        <v>0</v>
      </c>
      <c r="AF69" s="251">
        <f>SUM('EXTRA-03 '!AG69,'EXTRA-02 '!AG69,'FOTON - (CLEUBERT) '!AG69,'FÁBRICA '!AG69,'EXTRA - (FERDINAND) '!AG69,'STRADA - (FERDINAND) '!AG69,'HR - (VALDENOR) '!AG69)</f>
        <v>0</v>
      </c>
    </row>
    <row r="70" spans="1:32" x14ac:dyDescent="0.2">
      <c r="A70" s="658">
        <f>'HR - (VALDENOR) '!A70</f>
        <v>0</v>
      </c>
      <c r="B70" s="251">
        <f>SUM('EXTRA-03 '!C70,'EXTRA-02 '!C70,'FOTON - (CLEUBERT) '!C70,'FÁBRICA '!C70,'EXTRA - (FERDINAND) '!C70,'STRADA - (FERDINAND) '!C70,'HR - (VALDENOR) '!C70)</f>
        <v>0</v>
      </c>
      <c r="C70" s="251">
        <f>SUM('EXTRA-03 '!D70,'EXTRA-02 '!D70,'FOTON - (CLEUBERT) '!D70,'FÁBRICA '!D70,'EXTRA - (FERDINAND) '!D70,'STRADA - (FERDINAND) '!D70,'HR - (VALDENOR) '!D70)</f>
        <v>0</v>
      </c>
      <c r="D70" s="251">
        <f>SUM('EXTRA-03 '!E70,'EXTRA-02 '!E70,'FOTON - (CLEUBERT) '!E70,'FÁBRICA '!E70,'EXTRA - (FERDINAND) '!E70,'STRADA - (FERDINAND) '!E70,'HR - (VALDENOR) '!E70)</f>
        <v>0</v>
      </c>
      <c r="E70" s="251">
        <f>SUM('EXTRA-03 '!F70,'EXTRA-02 '!F70,'FOTON - (CLEUBERT) '!F70,'FÁBRICA '!F70,'EXTRA - (FERDINAND) '!F70,'STRADA - (FERDINAND) '!F70,'HR - (VALDENOR) '!F70)</f>
        <v>0</v>
      </c>
      <c r="F70" s="251">
        <f>SUM('EXTRA-03 '!G70,'EXTRA-02 '!G70,'FOTON - (CLEUBERT) '!G70,'FÁBRICA '!G70,'EXTRA - (FERDINAND) '!G70,'STRADA - (FERDINAND) '!G70,'HR - (VALDENOR) '!G70)</f>
        <v>0</v>
      </c>
      <c r="G70" s="251">
        <f>SUM('EXTRA-03 '!H70,'EXTRA-02 '!H70,'FOTON - (CLEUBERT) '!H70,'FÁBRICA '!H70,'EXTRA - (FERDINAND) '!H70,'STRADA - (FERDINAND) '!H70,'HR - (VALDENOR) '!H70)</f>
        <v>0</v>
      </c>
      <c r="H70" s="251">
        <f>SUM('EXTRA-03 '!I70,'EXTRA-02 '!I70,'FOTON - (CLEUBERT) '!I70,'FÁBRICA '!I70,'EXTRA - (FERDINAND) '!I70,'STRADA - (FERDINAND) '!I70,'HR - (VALDENOR) '!I70)</f>
        <v>0</v>
      </c>
      <c r="I70" s="251">
        <f>SUM('EXTRA-03 '!J70,'EXTRA-02 '!J70,'FOTON - (CLEUBERT) '!J70,'FÁBRICA '!J70,'EXTRA - (FERDINAND) '!J70,'STRADA - (FERDINAND) '!J70,'HR - (VALDENOR) '!J70)</f>
        <v>0</v>
      </c>
      <c r="J70" s="251">
        <f>SUM('EXTRA-03 '!K70,'EXTRA-02 '!K70,'FOTON - (CLEUBERT) '!K70,'FÁBRICA '!K70,'EXTRA - (FERDINAND) '!K70,'STRADA - (FERDINAND) '!K70,'HR - (VALDENOR) '!K70)</f>
        <v>0</v>
      </c>
      <c r="K70" s="251">
        <f>SUM('EXTRA-03 '!L70,'EXTRA-02 '!L70,'FOTON - (CLEUBERT) '!L70,'FÁBRICA '!L70,'EXTRA - (FERDINAND) '!L70,'STRADA - (FERDINAND) '!L70,'HR - (VALDENOR) '!L70)</f>
        <v>0</v>
      </c>
      <c r="L70" s="251">
        <f>SUM('EXTRA-03 '!M70,'EXTRA-02 '!M70,'FOTON - (CLEUBERT) '!M70,'FÁBRICA '!M70,'EXTRA - (FERDINAND) '!M70,'STRADA - (FERDINAND) '!M70,'HR - (VALDENOR) '!M70)</f>
        <v>0</v>
      </c>
      <c r="M70" s="251">
        <f>SUM('EXTRA-03 '!N70,'EXTRA-02 '!N70,'FOTON - (CLEUBERT) '!N70,'FÁBRICA '!N70,'EXTRA - (FERDINAND) '!N70,'STRADA - (FERDINAND) '!N70,'HR - (VALDENOR) '!N70)</f>
        <v>0</v>
      </c>
      <c r="N70" s="251">
        <f>SUM('EXTRA-03 '!O70,'EXTRA-02 '!O70,'FOTON - (CLEUBERT) '!O70,'FÁBRICA '!O70,'EXTRA - (FERDINAND) '!O70,'STRADA - (FERDINAND) '!O70,'HR - (VALDENOR) '!O70)</f>
        <v>0</v>
      </c>
      <c r="O70" s="251">
        <f>SUM('EXTRA-03 '!P70,'EXTRA-02 '!P70,'FOTON - (CLEUBERT) '!P70,'FÁBRICA '!P70,'EXTRA - (FERDINAND) '!P70,'STRADA - (FERDINAND) '!P70,'HR - (VALDENOR) '!P70)</f>
        <v>0</v>
      </c>
      <c r="P70" s="251">
        <f>SUM('EXTRA-03 '!Q70,'EXTRA-02 '!Q70,'FOTON - (CLEUBERT) '!Q70,'FÁBRICA '!Q70,'EXTRA - (FERDINAND) '!Q70,'STRADA - (FERDINAND) '!Q70,'HR - (VALDENOR) '!Q70)</f>
        <v>0</v>
      </c>
      <c r="Q70" s="251">
        <f>SUM('EXTRA-03 '!R70,'EXTRA-02 '!R70,'FOTON - (CLEUBERT) '!R70,'FÁBRICA '!R70,'EXTRA - (FERDINAND) '!R70,'STRADA - (FERDINAND) '!R70,'HR - (VALDENOR) '!R70)</f>
        <v>0</v>
      </c>
      <c r="R70" s="251">
        <f>SUM('EXTRA-03 '!S70,'EXTRA-02 '!S70,'FOTON - (CLEUBERT) '!S70,'FÁBRICA '!S70,'EXTRA - (FERDINAND) '!S70,'STRADA - (FERDINAND) '!S70,'HR - (VALDENOR) '!S70)</f>
        <v>0</v>
      </c>
      <c r="S70" s="251">
        <f>SUM('EXTRA-03 '!T70,'EXTRA-02 '!T70,'FOTON - (CLEUBERT) '!T70,'FÁBRICA '!T70,'EXTRA - (FERDINAND) '!T70,'STRADA - (FERDINAND) '!T70,'HR - (VALDENOR) '!T70)</f>
        <v>0</v>
      </c>
      <c r="T70" s="251">
        <f>SUM('EXTRA-03 '!U70,'EXTRA-02 '!U70,'FOTON - (CLEUBERT) '!U70,'FÁBRICA '!U70,'EXTRA - (FERDINAND) '!U70,'STRADA - (FERDINAND) '!U70,'HR - (VALDENOR) '!U70)</f>
        <v>0</v>
      </c>
      <c r="U70" s="251">
        <f>SUM('EXTRA-03 '!V70,'EXTRA-02 '!V70,'FOTON - (CLEUBERT) '!V70,'FÁBRICA '!V70,'EXTRA - (FERDINAND) '!V70,'STRADA - (FERDINAND) '!V70,'HR - (VALDENOR) '!V70)</f>
        <v>0</v>
      </c>
      <c r="V70" s="251">
        <f>SUM('EXTRA-03 '!W70,'EXTRA-02 '!W70,'FOTON - (CLEUBERT) '!W70,'FÁBRICA '!W70,'EXTRA - (FERDINAND) '!W70,'STRADA - (FERDINAND) '!W70,'HR - (VALDENOR) '!W70)</f>
        <v>0</v>
      </c>
      <c r="W70" s="251">
        <f>SUM('EXTRA-03 '!X70,'EXTRA-02 '!X70,'FOTON - (CLEUBERT) '!X70,'FÁBRICA '!X70,'EXTRA - (FERDINAND) '!X70,'STRADA - (FERDINAND) '!X70,'HR - (VALDENOR) '!X70)</f>
        <v>0</v>
      </c>
      <c r="X70" s="251">
        <f>SUM('EXTRA-03 '!Y70,'EXTRA-02 '!Y70,'FOTON - (CLEUBERT) '!Y70,'FÁBRICA '!Y70,'EXTRA - (FERDINAND) '!Y70,'STRADA - (FERDINAND) '!Y70,'HR - (VALDENOR) '!Y70)</f>
        <v>0</v>
      </c>
      <c r="Y70" s="251">
        <f>SUM('EXTRA-03 '!Z70,'EXTRA-02 '!Z70,'FOTON - (CLEUBERT) '!Z70,'FÁBRICA '!Z70,'EXTRA - (FERDINAND) '!Z70,'STRADA - (FERDINAND) '!Z70,'HR - (VALDENOR) '!Z70)</f>
        <v>0</v>
      </c>
      <c r="Z70" s="251">
        <f>SUM('EXTRA-03 '!AA70,'EXTRA-02 '!AA70,'FOTON - (CLEUBERT) '!AA70,'FÁBRICA '!AA70,'EXTRA - (FERDINAND) '!AA70,'STRADA - (FERDINAND) '!AA70,'HR - (VALDENOR) '!AA70)</f>
        <v>0</v>
      </c>
      <c r="AA70" s="251">
        <f>SUM('EXTRA-03 '!AB70,'EXTRA-02 '!AB70,'FOTON - (CLEUBERT) '!AB70,'FÁBRICA '!AB70,'EXTRA - (FERDINAND) '!AB70,'STRADA - (FERDINAND) '!AB70,'HR - (VALDENOR) '!AB70)</f>
        <v>0</v>
      </c>
      <c r="AB70" s="251">
        <f>SUM('EXTRA-03 '!AC70,'EXTRA-02 '!AC70,'FOTON - (CLEUBERT) '!AC70,'FÁBRICA '!AC70,'EXTRA - (FERDINAND) '!AC70,'STRADA - (FERDINAND) '!AC70,'HR - (VALDENOR) '!AC70)</f>
        <v>0</v>
      </c>
      <c r="AC70" s="251">
        <f>SUM('EXTRA-03 '!AD70,'EXTRA-02 '!AD70,'FOTON - (CLEUBERT) '!AD70,'FÁBRICA '!AD70,'EXTRA - (FERDINAND) '!AD70,'STRADA - (FERDINAND) '!AD70,'HR - (VALDENOR) '!AD70)</f>
        <v>0</v>
      </c>
      <c r="AD70" s="251">
        <f>SUM('EXTRA-03 '!AE70,'EXTRA-02 '!AE70,'FOTON - (CLEUBERT) '!AE70,'FÁBRICA '!AE70,'EXTRA - (FERDINAND) '!AE70,'STRADA - (FERDINAND) '!AE70,'HR - (VALDENOR) '!AE70)</f>
        <v>0</v>
      </c>
      <c r="AE70" s="251">
        <f>SUM('EXTRA-03 '!AF70,'EXTRA-02 '!AF70,'FOTON - (CLEUBERT) '!AF70,'FÁBRICA '!AF70,'EXTRA - (FERDINAND) '!AF70,'STRADA - (FERDINAND) '!AF70,'HR - (VALDENOR) '!AF70)</f>
        <v>0</v>
      </c>
      <c r="AF70" s="251">
        <f>SUM('EXTRA-03 '!AG70,'EXTRA-02 '!AG70,'FOTON - (CLEUBERT) '!AG70,'FÁBRICA '!AG70,'EXTRA - (FERDINAND) '!AG70,'STRADA - (FERDINAND) '!AG70,'HR - (VALDENOR) '!AG70)</f>
        <v>0</v>
      </c>
    </row>
    <row r="71" spans="1:32" x14ac:dyDescent="0.2">
      <c r="A71" s="658">
        <f>'HR - (VALDENOR) '!A71</f>
        <v>0</v>
      </c>
      <c r="B71" s="251">
        <f>SUM('EXTRA-03 '!C71,'EXTRA-02 '!C71,'FOTON - (CLEUBERT) '!C71,'FÁBRICA '!C71,'EXTRA - (FERDINAND) '!C71,'STRADA - (FERDINAND) '!C71,'HR - (VALDENOR) '!C71)</f>
        <v>0</v>
      </c>
      <c r="C71" s="251">
        <f>SUM('EXTRA-03 '!D71,'EXTRA-02 '!D71,'FOTON - (CLEUBERT) '!D71,'FÁBRICA '!D71,'EXTRA - (FERDINAND) '!D71,'STRADA - (FERDINAND) '!D71,'HR - (VALDENOR) '!D71)</f>
        <v>0</v>
      </c>
      <c r="D71" s="251">
        <f>SUM('EXTRA-03 '!E71,'EXTRA-02 '!E71,'FOTON - (CLEUBERT) '!E71,'FÁBRICA '!E71,'EXTRA - (FERDINAND) '!E71,'STRADA - (FERDINAND) '!E71,'HR - (VALDENOR) '!E71)</f>
        <v>0</v>
      </c>
      <c r="E71" s="251">
        <f>SUM('EXTRA-03 '!F71,'EXTRA-02 '!F71,'FOTON - (CLEUBERT) '!F71,'FÁBRICA '!F71,'EXTRA - (FERDINAND) '!F71,'STRADA - (FERDINAND) '!F71,'HR - (VALDENOR) '!F71)</f>
        <v>0</v>
      </c>
      <c r="F71" s="251">
        <f>SUM('EXTRA-03 '!G71,'EXTRA-02 '!G71,'FOTON - (CLEUBERT) '!G71,'FÁBRICA '!G71,'EXTRA - (FERDINAND) '!G71,'STRADA - (FERDINAND) '!G71,'HR - (VALDENOR) '!G71)</f>
        <v>0</v>
      </c>
      <c r="G71" s="251">
        <f>SUM('EXTRA-03 '!H71,'EXTRA-02 '!H71,'FOTON - (CLEUBERT) '!H71,'FÁBRICA '!H71,'EXTRA - (FERDINAND) '!H71,'STRADA - (FERDINAND) '!H71,'HR - (VALDENOR) '!H71)</f>
        <v>0</v>
      </c>
      <c r="H71" s="251">
        <f>SUM('EXTRA-03 '!I71,'EXTRA-02 '!I71,'FOTON - (CLEUBERT) '!I71,'FÁBRICA '!I71,'EXTRA - (FERDINAND) '!I71,'STRADA - (FERDINAND) '!I71,'HR - (VALDENOR) '!I71)</f>
        <v>0</v>
      </c>
      <c r="I71" s="251">
        <f>SUM('EXTRA-03 '!J71,'EXTRA-02 '!J71,'FOTON - (CLEUBERT) '!J71,'FÁBRICA '!J71,'EXTRA - (FERDINAND) '!J71,'STRADA - (FERDINAND) '!J71,'HR - (VALDENOR) '!J71)</f>
        <v>0</v>
      </c>
      <c r="J71" s="251">
        <f>SUM('EXTRA-03 '!K71,'EXTRA-02 '!K71,'FOTON - (CLEUBERT) '!K71,'FÁBRICA '!K71,'EXTRA - (FERDINAND) '!K71,'STRADA - (FERDINAND) '!K71,'HR - (VALDENOR) '!K71)</f>
        <v>0</v>
      </c>
      <c r="K71" s="251">
        <f>SUM('EXTRA-03 '!L71,'EXTRA-02 '!L71,'FOTON - (CLEUBERT) '!L71,'FÁBRICA '!L71,'EXTRA - (FERDINAND) '!L71,'STRADA - (FERDINAND) '!L71,'HR - (VALDENOR) '!L71)</f>
        <v>0</v>
      </c>
      <c r="L71" s="251">
        <f>SUM('EXTRA-03 '!M71,'EXTRA-02 '!M71,'FOTON - (CLEUBERT) '!M71,'FÁBRICA '!M71,'EXTRA - (FERDINAND) '!M71,'STRADA - (FERDINAND) '!M71,'HR - (VALDENOR) '!M71)</f>
        <v>0</v>
      </c>
      <c r="M71" s="251">
        <f>SUM('EXTRA-03 '!N71,'EXTRA-02 '!N71,'FOTON - (CLEUBERT) '!N71,'FÁBRICA '!N71,'EXTRA - (FERDINAND) '!N71,'STRADA - (FERDINAND) '!N71,'HR - (VALDENOR) '!N71)</f>
        <v>0</v>
      </c>
      <c r="N71" s="251">
        <f>SUM('EXTRA-03 '!O71,'EXTRA-02 '!O71,'FOTON - (CLEUBERT) '!O71,'FÁBRICA '!O71,'EXTRA - (FERDINAND) '!O71,'STRADA - (FERDINAND) '!O71,'HR - (VALDENOR) '!O71)</f>
        <v>0</v>
      </c>
      <c r="O71" s="251">
        <f>SUM('EXTRA-03 '!P71,'EXTRA-02 '!P71,'FOTON - (CLEUBERT) '!P71,'FÁBRICA '!P71,'EXTRA - (FERDINAND) '!P71,'STRADA - (FERDINAND) '!P71,'HR - (VALDENOR) '!P71)</f>
        <v>0</v>
      </c>
      <c r="P71" s="251">
        <f>SUM('EXTRA-03 '!Q71,'EXTRA-02 '!Q71,'FOTON - (CLEUBERT) '!Q71,'FÁBRICA '!Q71,'EXTRA - (FERDINAND) '!Q71,'STRADA - (FERDINAND) '!Q71,'HR - (VALDENOR) '!Q71)</f>
        <v>0</v>
      </c>
      <c r="Q71" s="251">
        <f>SUM('EXTRA-03 '!R71,'EXTRA-02 '!R71,'FOTON - (CLEUBERT) '!R71,'FÁBRICA '!R71,'EXTRA - (FERDINAND) '!R71,'STRADA - (FERDINAND) '!R71,'HR - (VALDENOR) '!R71)</f>
        <v>0</v>
      </c>
      <c r="R71" s="251">
        <f>SUM('EXTRA-03 '!S71,'EXTRA-02 '!S71,'FOTON - (CLEUBERT) '!S71,'FÁBRICA '!S71,'EXTRA - (FERDINAND) '!S71,'STRADA - (FERDINAND) '!S71,'HR - (VALDENOR) '!S71)</f>
        <v>0</v>
      </c>
      <c r="S71" s="251">
        <f>SUM('EXTRA-03 '!T71,'EXTRA-02 '!T71,'FOTON - (CLEUBERT) '!T71,'FÁBRICA '!T71,'EXTRA - (FERDINAND) '!T71,'STRADA - (FERDINAND) '!T71,'HR - (VALDENOR) '!T71)</f>
        <v>0</v>
      </c>
      <c r="T71" s="251">
        <f>SUM('EXTRA-03 '!U71,'EXTRA-02 '!U71,'FOTON - (CLEUBERT) '!U71,'FÁBRICA '!U71,'EXTRA - (FERDINAND) '!U71,'STRADA - (FERDINAND) '!U71,'HR - (VALDENOR) '!U71)</f>
        <v>0</v>
      </c>
      <c r="U71" s="251">
        <f>SUM('EXTRA-03 '!V71,'EXTRA-02 '!V71,'FOTON - (CLEUBERT) '!V71,'FÁBRICA '!V71,'EXTRA - (FERDINAND) '!V71,'STRADA - (FERDINAND) '!V71,'HR - (VALDENOR) '!V71)</f>
        <v>0</v>
      </c>
      <c r="V71" s="251">
        <f>SUM('EXTRA-03 '!W71,'EXTRA-02 '!W71,'FOTON - (CLEUBERT) '!W71,'FÁBRICA '!W71,'EXTRA - (FERDINAND) '!W71,'STRADA - (FERDINAND) '!W71,'HR - (VALDENOR) '!W71)</f>
        <v>0</v>
      </c>
      <c r="W71" s="251">
        <f>SUM('EXTRA-03 '!X71,'EXTRA-02 '!X71,'FOTON - (CLEUBERT) '!X71,'FÁBRICA '!X71,'EXTRA - (FERDINAND) '!X71,'STRADA - (FERDINAND) '!X71,'HR - (VALDENOR) '!X71)</f>
        <v>0</v>
      </c>
      <c r="X71" s="251">
        <f>SUM('EXTRA-03 '!Y71,'EXTRA-02 '!Y71,'FOTON - (CLEUBERT) '!Y71,'FÁBRICA '!Y71,'EXTRA - (FERDINAND) '!Y71,'STRADA - (FERDINAND) '!Y71,'HR - (VALDENOR) '!Y71)</f>
        <v>0</v>
      </c>
      <c r="Y71" s="251">
        <f>SUM('EXTRA-03 '!Z71,'EXTRA-02 '!Z71,'FOTON - (CLEUBERT) '!Z71,'FÁBRICA '!Z71,'EXTRA - (FERDINAND) '!Z71,'STRADA - (FERDINAND) '!Z71,'HR - (VALDENOR) '!Z71)</f>
        <v>0</v>
      </c>
      <c r="Z71" s="251">
        <f>SUM('EXTRA-03 '!AA71,'EXTRA-02 '!AA71,'FOTON - (CLEUBERT) '!AA71,'FÁBRICA '!AA71,'EXTRA - (FERDINAND) '!AA71,'STRADA - (FERDINAND) '!AA71,'HR - (VALDENOR) '!AA71)</f>
        <v>0</v>
      </c>
      <c r="AA71" s="251">
        <f>SUM('EXTRA-03 '!AB71,'EXTRA-02 '!AB71,'FOTON - (CLEUBERT) '!AB71,'FÁBRICA '!AB71,'EXTRA - (FERDINAND) '!AB71,'STRADA - (FERDINAND) '!AB71,'HR - (VALDENOR) '!AB71)</f>
        <v>0</v>
      </c>
      <c r="AB71" s="251">
        <f>SUM('EXTRA-03 '!AC71,'EXTRA-02 '!AC71,'FOTON - (CLEUBERT) '!AC71,'FÁBRICA '!AC71,'EXTRA - (FERDINAND) '!AC71,'STRADA - (FERDINAND) '!AC71,'HR - (VALDENOR) '!AC71)</f>
        <v>0</v>
      </c>
      <c r="AC71" s="251">
        <f>SUM('EXTRA-03 '!AD71,'EXTRA-02 '!AD71,'FOTON - (CLEUBERT) '!AD71,'FÁBRICA '!AD71,'EXTRA - (FERDINAND) '!AD71,'STRADA - (FERDINAND) '!AD71,'HR - (VALDENOR) '!AD71)</f>
        <v>0</v>
      </c>
      <c r="AD71" s="251">
        <f>SUM('EXTRA-03 '!AE71,'EXTRA-02 '!AE71,'FOTON - (CLEUBERT) '!AE71,'FÁBRICA '!AE71,'EXTRA - (FERDINAND) '!AE71,'STRADA - (FERDINAND) '!AE71,'HR - (VALDENOR) '!AE71)</f>
        <v>0</v>
      </c>
      <c r="AE71" s="251">
        <f>SUM('EXTRA-03 '!AF71,'EXTRA-02 '!AF71,'FOTON - (CLEUBERT) '!AF71,'FÁBRICA '!AF71,'EXTRA - (FERDINAND) '!AF71,'STRADA - (FERDINAND) '!AF71,'HR - (VALDENOR) '!AF71)</f>
        <v>0</v>
      </c>
      <c r="AF71" s="251">
        <f>SUM('EXTRA-03 '!AG71,'EXTRA-02 '!AG71,'FOTON - (CLEUBERT) '!AG71,'FÁBRICA '!AG71,'EXTRA - (FERDINAND) '!AG71,'STRADA - (FERDINAND) '!AG71,'HR - (VALDENOR) '!AG71)</f>
        <v>0</v>
      </c>
    </row>
    <row r="72" spans="1:32" x14ac:dyDescent="0.2">
      <c r="A72" s="658">
        <f>'HR - (VALDENOR) '!A72</f>
        <v>0</v>
      </c>
      <c r="B72" s="251">
        <f>SUM('EXTRA-03 '!C72,'EXTRA-02 '!C72,'FOTON - (CLEUBERT) '!C72,'FÁBRICA '!C72,'EXTRA - (FERDINAND) '!C72,'STRADA - (FERDINAND) '!C72,'HR - (VALDENOR) '!C72)</f>
        <v>0</v>
      </c>
      <c r="C72" s="251">
        <f>SUM('EXTRA-03 '!D72,'EXTRA-02 '!D72,'FOTON - (CLEUBERT) '!D72,'FÁBRICA '!D72,'EXTRA - (FERDINAND) '!D72,'STRADA - (FERDINAND) '!D72,'HR - (VALDENOR) '!D72)</f>
        <v>0</v>
      </c>
      <c r="D72" s="251">
        <f>SUM('EXTRA-03 '!E72,'EXTRA-02 '!E72,'FOTON - (CLEUBERT) '!E72,'FÁBRICA '!E72,'EXTRA - (FERDINAND) '!E72,'STRADA - (FERDINAND) '!E72,'HR - (VALDENOR) '!E72)</f>
        <v>0</v>
      </c>
      <c r="E72" s="251">
        <f>SUM('EXTRA-03 '!F72,'EXTRA-02 '!F72,'FOTON - (CLEUBERT) '!F72,'FÁBRICA '!F72,'EXTRA - (FERDINAND) '!F72,'STRADA - (FERDINAND) '!F72,'HR - (VALDENOR) '!F72)</f>
        <v>0</v>
      </c>
      <c r="F72" s="251">
        <f>SUM('EXTRA-03 '!G72,'EXTRA-02 '!G72,'FOTON - (CLEUBERT) '!G72,'FÁBRICA '!G72,'EXTRA - (FERDINAND) '!G72,'STRADA - (FERDINAND) '!G72,'HR - (VALDENOR) '!G72)</f>
        <v>0</v>
      </c>
      <c r="G72" s="251">
        <f>SUM('EXTRA-03 '!H72,'EXTRA-02 '!H72,'FOTON - (CLEUBERT) '!H72,'FÁBRICA '!H72,'EXTRA - (FERDINAND) '!H72,'STRADA - (FERDINAND) '!H72,'HR - (VALDENOR) '!H72)</f>
        <v>0</v>
      </c>
      <c r="H72" s="251">
        <f>SUM('EXTRA-03 '!I72,'EXTRA-02 '!I72,'FOTON - (CLEUBERT) '!I72,'FÁBRICA '!I72,'EXTRA - (FERDINAND) '!I72,'STRADA - (FERDINAND) '!I72,'HR - (VALDENOR) '!I72)</f>
        <v>0</v>
      </c>
      <c r="I72" s="251">
        <f>SUM('EXTRA-03 '!J72,'EXTRA-02 '!J72,'FOTON - (CLEUBERT) '!J72,'FÁBRICA '!J72,'EXTRA - (FERDINAND) '!J72,'STRADA - (FERDINAND) '!J72,'HR - (VALDENOR) '!J72)</f>
        <v>0</v>
      </c>
      <c r="J72" s="251">
        <f>SUM('EXTRA-03 '!K72,'EXTRA-02 '!K72,'FOTON - (CLEUBERT) '!K72,'FÁBRICA '!K72,'EXTRA - (FERDINAND) '!K72,'STRADA - (FERDINAND) '!K72,'HR - (VALDENOR) '!K72)</f>
        <v>0</v>
      </c>
      <c r="K72" s="251">
        <f>SUM('EXTRA-03 '!L72,'EXTRA-02 '!L72,'FOTON - (CLEUBERT) '!L72,'FÁBRICA '!L72,'EXTRA - (FERDINAND) '!L72,'STRADA - (FERDINAND) '!L72,'HR - (VALDENOR) '!L72)</f>
        <v>0</v>
      </c>
      <c r="L72" s="251">
        <f>SUM('EXTRA-03 '!M72,'EXTRA-02 '!M72,'FOTON - (CLEUBERT) '!M72,'FÁBRICA '!M72,'EXTRA - (FERDINAND) '!M72,'STRADA - (FERDINAND) '!M72,'HR - (VALDENOR) '!M72)</f>
        <v>0</v>
      </c>
      <c r="M72" s="251">
        <f>SUM('EXTRA-03 '!N72,'EXTRA-02 '!N72,'FOTON - (CLEUBERT) '!N72,'FÁBRICA '!N72,'EXTRA - (FERDINAND) '!N72,'STRADA - (FERDINAND) '!N72,'HR - (VALDENOR) '!N72)</f>
        <v>0</v>
      </c>
      <c r="N72" s="251">
        <f>SUM('EXTRA-03 '!O72,'EXTRA-02 '!O72,'FOTON - (CLEUBERT) '!O72,'FÁBRICA '!O72,'EXTRA - (FERDINAND) '!O72,'STRADA - (FERDINAND) '!O72,'HR - (VALDENOR) '!O72)</f>
        <v>0</v>
      </c>
      <c r="O72" s="251">
        <f>SUM('EXTRA-03 '!P72,'EXTRA-02 '!P72,'FOTON - (CLEUBERT) '!P72,'FÁBRICA '!P72,'EXTRA - (FERDINAND) '!P72,'STRADA - (FERDINAND) '!P72,'HR - (VALDENOR) '!P72)</f>
        <v>0</v>
      </c>
      <c r="P72" s="251">
        <f>SUM('EXTRA-03 '!Q72,'EXTRA-02 '!Q72,'FOTON - (CLEUBERT) '!Q72,'FÁBRICA '!Q72,'EXTRA - (FERDINAND) '!Q72,'STRADA - (FERDINAND) '!Q72,'HR - (VALDENOR) '!Q72)</f>
        <v>0</v>
      </c>
      <c r="Q72" s="251">
        <f>SUM('EXTRA-03 '!R72,'EXTRA-02 '!R72,'FOTON - (CLEUBERT) '!R72,'FÁBRICA '!R72,'EXTRA - (FERDINAND) '!R72,'STRADA - (FERDINAND) '!R72,'HR - (VALDENOR) '!R72)</f>
        <v>0</v>
      </c>
      <c r="R72" s="251">
        <f>SUM('EXTRA-03 '!S72,'EXTRA-02 '!S72,'FOTON - (CLEUBERT) '!S72,'FÁBRICA '!S72,'EXTRA - (FERDINAND) '!S72,'STRADA - (FERDINAND) '!S72,'HR - (VALDENOR) '!S72)</f>
        <v>0</v>
      </c>
      <c r="S72" s="251">
        <f>SUM('EXTRA-03 '!T72,'EXTRA-02 '!T72,'FOTON - (CLEUBERT) '!T72,'FÁBRICA '!T72,'EXTRA - (FERDINAND) '!T72,'STRADA - (FERDINAND) '!T72,'HR - (VALDENOR) '!T72)</f>
        <v>0</v>
      </c>
      <c r="T72" s="251">
        <f>SUM('EXTRA-03 '!U72,'EXTRA-02 '!U72,'FOTON - (CLEUBERT) '!U72,'FÁBRICA '!U72,'EXTRA - (FERDINAND) '!U72,'STRADA - (FERDINAND) '!U72,'HR - (VALDENOR) '!U72)</f>
        <v>0</v>
      </c>
      <c r="U72" s="251">
        <f>SUM('EXTRA-03 '!V72,'EXTRA-02 '!V72,'FOTON - (CLEUBERT) '!V72,'FÁBRICA '!V72,'EXTRA - (FERDINAND) '!V72,'STRADA - (FERDINAND) '!V72,'HR - (VALDENOR) '!V72)</f>
        <v>0</v>
      </c>
      <c r="V72" s="251">
        <f>SUM('EXTRA-03 '!W72,'EXTRA-02 '!W72,'FOTON - (CLEUBERT) '!W72,'FÁBRICA '!W72,'EXTRA - (FERDINAND) '!W72,'STRADA - (FERDINAND) '!W72,'HR - (VALDENOR) '!W72)</f>
        <v>0</v>
      </c>
      <c r="W72" s="251">
        <f>SUM('EXTRA-03 '!X72,'EXTRA-02 '!X72,'FOTON - (CLEUBERT) '!X72,'FÁBRICA '!X72,'EXTRA - (FERDINAND) '!X72,'STRADA - (FERDINAND) '!X72,'HR - (VALDENOR) '!X72)</f>
        <v>0</v>
      </c>
      <c r="X72" s="251">
        <f>SUM('EXTRA-03 '!Y72,'EXTRA-02 '!Y72,'FOTON - (CLEUBERT) '!Y72,'FÁBRICA '!Y72,'EXTRA - (FERDINAND) '!Y72,'STRADA - (FERDINAND) '!Y72,'HR - (VALDENOR) '!Y72)</f>
        <v>0</v>
      </c>
      <c r="Y72" s="251">
        <f>SUM('EXTRA-03 '!Z72,'EXTRA-02 '!Z72,'FOTON - (CLEUBERT) '!Z72,'FÁBRICA '!Z72,'EXTRA - (FERDINAND) '!Z72,'STRADA - (FERDINAND) '!Z72,'HR - (VALDENOR) '!Z72)</f>
        <v>0</v>
      </c>
      <c r="Z72" s="251">
        <f>SUM('EXTRA-03 '!AA72,'EXTRA-02 '!AA72,'FOTON - (CLEUBERT) '!AA72,'FÁBRICA '!AA72,'EXTRA - (FERDINAND) '!AA72,'STRADA - (FERDINAND) '!AA72,'HR - (VALDENOR) '!AA72)</f>
        <v>0</v>
      </c>
      <c r="AA72" s="251">
        <f>SUM('EXTRA-03 '!AB72,'EXTRA-02 '!AB72,'FOTON - (CLEUBERT) '!AB72,'FÁBRICA '!AB72,'EXTRA - (FERDINAND) '!AB72,'STRADA - (FERDINAND) '!AB72,'HR - (VALDENOR) '!AB72)</f>
        <v>0</v>
      </c>
      <c r="AB72" s="251">
        <f>SUM('EXTRA-03 '!AC72,'EXTRA-02 '!AC72,'FOTON - (CLEUBERT) '!AC72,'FÁBRICA '!AC72,'EXTRA - (FERDINAND) '!AC72,'STRADA - (FERDINAND) '!AC72,'HR - (VALDENOR) '!AC72)</f>
        <v>0</v>
      </c>
      <c r="AC72" s="251">
        <f>SUM('EXTRA-03 '!AD72,'EXTRA-02 '!AD72,'FOTON - (CLEUBERT) '!AD72,'FÁBRICA '!AD72,'EXTRA - (FERDINAND) '!AD72,'STRADA - (FERDINAND) '!AD72,'HR - (VALDENOR) '!AD72)</f>
        <v>0</v>
      </c>
      <c r="AD72" s="251">
        <f>SUM('EXTRA-03 '!AE72,'EXTRA-02 '!AE72,'FOTON - (CLEUBERT) '!AE72,'FÁBRICA '!AE72,'EXTRA - (FERDINAND) '!AE72,'STRADA - (FERDINAND) '!AE72,'HR - (VALDENOR) '!AE72)</f>
        <v>0</v>
      </c>
      <c r="AE72" s="251">
        <f>SUM('EXTRA-03 '!AF72,'EXTRA-02 '!AF72,'FOTON - (CLEUBERT) '!AF72,'FÁBRICA '!AF72,'EXTRA - (FERDINAND) '!AF72,'STRADA - (FERDINAND) '!AF72,'HR - (VALDENOR) '!AF72)</f>
        <v>0</v>
      </c>
      <c r="AF72" s="251">
        <f>SUM('EXTRA-03 '!AG72,'EXTRA-02 '!AG72,'FOTON - (CLEUBERT) '!AG72,'FÁBRICA '!AG72,'EXTRA - (FERDINAND) '!AG72,'STRADA - (FERDINAND) '!AG72,'HR - (VALDENOR) '!AG72)</f>
        <v>0</v>
      </c>
    </row>
    <row r="73" spans="1:32" x14ac:dyDescent="0.2">
      <c r="A73" s="658">
        <f>'HR - (VALDENOR) '!A73</f>
        <v>0</v>
      </c>
      <c r="B73" s="251">
        <f>SUM('EXTRA-03 '!C73,'EXTRA-02 '!C73,'FOTON - (CLEUBERT) '!C73,'FÁBRICA '!C73,'EXTRA - (FERDINAND) '!C73,'STRADA - (FERDINAND) '!C73,'HR - (VALDENOR) '!C73)</f>
        <v>0</v>
      </c>
      <c r="C73" s="251">
        <f>SUM('EXTRA-03 '!D73,'EXTRA-02 '!D73,'FOTON - (CLEUBERT) '!D73,'FÁBRICA '!D73,'EXTRA - (FERDINAND) '!D73,'STRADA - (FERDINAND) '!D73,'HR - (VALDENOR) '!D73)</f>
        <v>0</v>
      </c>
      <c r="D73" s="251">
        <f>SUM('EXTRA-03 '!E73,'EXTRA-02 '!E73,'FOTON - (CLEUBERT) '!E73,'FÁBRICA '!E73,'EXTRA - (FERDINAND) '!E73,'STRADA - (FERDINAND) '!E73,'HR - (VALDENOR) '!E73)</f>
        <v>0</v>
      </c>
      <c r="E73" s="251">
        <f>SUM('EXTRA-03 '!F73,'EXTRA-02 '!F73,'FOTON - (CLEUBERT) '!F73,'FÁBRICA '!F73,'EXTRA - (FERDINAND) '!F73,'STRADA - (FERDINAND) '!F73,'HR - (VALDENOR) '!F73)</f>
        <v>0</v>
      </c>
      <c r="F73" s="251">
        <f>SUM('EXTRA-03 '!G73,'EXTRA-02 '!G73,'FOTON - (CLEUBERT) '!G73,'FÁBRICA '!G73,'EXTRA - (FERDINAND) '!G73,'STRADA - (FERDINAND) '!G73,'HR - (VALDENOR) '!G73)</f>
        <v>0</v>
      </c>
      <c r="G73" s="251">
        <f>SUM('EXTRA-03 '!H73,'EXTRA-02 '!H73,'FOTON - (CLEUBERT) '!H73,'FÁBRICA '!H73,'EXTRA - (FERDINAND) '!H73,'STRADA - (FERDINAND) '!H73,'HR - (VALDENOR) '!H73)</f>
        <v>0</v>
      </c>
      <c r="H73" s="251">
        <f>SUM('EXTRA-03 '!I73,'EXTRA-02 '!I73,'FOTON - (CLEUBERT) '!I73,'FÁBRICA '!I73,'EXTRA - (FERDINAND) '!I73,'STRADA - (FERDINAND) '!I73,'HR - (VALDENOR) '!I73)</f>
        <v>0</v>
      </c>
      <c r="I73" s="251">
        <f>SUM('EXTRA-03 '!J73,'EXTRA-02 '!J73,'FOTON - (CLEUBERT) '!J73,'FÁBRICA '!J73,'EXTRA - (FERDINAND) '!J73,'STRADA - (FERDINAND) '!J73,'HR - (VALDENOR) '!J73)</f>
        <v>0</v>
      </c>
      <c r="J73" s="251">
        <f>SUM('EXTRA-03 '!K73,'EXTRA-02 '!K73,'FOTON - (CLEUBERT) '!K73,'FÁBRICA '!K73,'EXTRA - (FERDINAND) '!K73,'STRADA - (FERDINAND) '!K73,'HR - (VALDENOR) '!K73)</f>
        <v>0</v>
      </c>
      <c r="K73" s="251">
        <f>SUM('EXTRA-03 '!L73,'EXTRA-02 '!L73,'FOTON - (CLEUBERT) '!L73,'FÁBRICA '!L73,'EXTRA - (FERDINAND) '!L73,'STRADA - (FERDINAND) '!L73,'HR - (VALDENOR) '!L73)</f>
        <v>0</v>
      </c>
      <c r="L73" s="251">
        <f>SUM('EXTRA-03 '!M73,'EXTRA-02 '!M73,'FOTON - (CLEUBERT) '!M73,'FÁBRICA '!M73,'EXTRA - (FERDINAND) '!M73,'STRADA - (FERDINAND) '!M73,'HR - (VALDENOR) '!M73)</f>
        <v>0</v>
      </c>
      <c r="M73" s="251">
        <f>SUM('EXTRA-03 '!N73,'EXTRA-02 '!N73,'FOTON - (CLEUBERT) '!N73,'FÁBRICA '!N73,'EXTRA - (FERDINAND) '!N73,'STRADA - (FERDINAND) '!N73,'HR - (VALDENOR) '!N73)</f>
        <v>0</v>
      </c>
      <c r="N73" s="251">
        <f>SUM('EXTRA-03 '!O73,'EXTRA-02 '!O73,'FOTON - (CLEUBERT) '!O73,'FÁBRICA '!O73,'EXTRA - (FERDINAND) '!O73,'STRADA - (FERDINAND) '!O73,'HR - (VALDENOR) '!O73)</f>
        <v>0</v>
      </c>
      <c r="O73" s="251">
        <f>SUM('EXTRA-03 '!P73,'EXTRA-02 '!P73,'FOTON - (CLEUBERT) '!P73,'FÁBRICA '!P73,'EXTRA - (FERDINAND) '!P73,'STRADA - (FERDINAND) '!P73,'HR - (VALDENOR) '!P73)</f>
        <v>0</v>
      </c>
      <c r="P73" s="251">
        <f>SUM('EXTRA-03 '!Q73,'EXTRA-02 '!Q73,'FOTON - (CLEUBERT) '!Q73,'FÁBRICA '!Q73,'EXTRA - (FERDINAND) '!Q73,'STRADA - (FERDINAND) '!Q73,'HR - (VALDENOR) '!Q73)</f>
        <v>0</v>
      </c>
      <c r="Q73" s="251">
        <f>SUM('EXTRA-03 '!R73,'EXTRA-02 '!R73,'FOTON - (CLEUBERT) '!R73,'FÁBRICA '!R73,'EXTRA - (FERDINAND) '!R73,'STRADA - (FERDINAND) '!R73,'HR - (VALDENOR) '!R73)</f>
        <v>0</v>
      </c>
      <c r="R73" s="251">
        <f>SUM('EXTRA-03 '!S73,'EXTRA-02 '!S73,'FOTON - (CLEUBERT) '!S73,'FÁBRICA '!S73,'EXTRA - (FERDINAND) '!S73,'STRADA - (FERDINAND) '!S73,'HR - (VALDENOR) '!S73)</f>
        <v>0</v>
      </c>
      <c r="S73" s="251">
        <f>SUM('EXTRA-03 '!T73,'EXTRA-02 '!T73,'FOTON - (CLEUBERT) '!T73,'FÁBRICA '!T73,'EXTRA - (FERDINAND) '!T73,'STRADA - (FERDINAND) '!T73,'HR - (VALDENOR) '!T73)</f>
        <v>0</v>
      </c>
      <c r="T73" s="251">
        <f>SUM('EXTRA-03 '!U73,'EXTRA-02 '!U73,'FOTON - (CLEUBERT) '!U73,'FÁBRICA '!U73,'EXTRA - (FERDINAND) '!U73,'STRADA - (FERDINAND) '!U73,'HR - (VALDENOR) '!U73)</f>
        <v>0</v>
      </c>
      <c r="U73" s="251">
        <f>SUM('EXTRA-03 '!V73,'EXTRA-02 '!V73,'FOTON - (CLEUBERT) '!V73,'FÁBRICA '!V73,'EXTRA - (FERDINAND) '!V73,'STRADA - (FERDINAND) '!V73,'HR - (VALDENOR) '!V73)</f>
        <v>0</v>
      </c>
      <c r="V73" s="251">
        <f>SUM('EXTRA-03 '!W73,'EXTRA-02 '!W73,'FOTON - (CLEUBERT) '!W73,'FÁBRICA '!W73,'EXTRA - (FERDINAND) '!W73,'STRADA - (FERDINAND) '!W73,'HR - (VALDENOR) '!W73)</f>
        <v>0</v>
      </c>
      <c r="W73" s="251">
        <f>SUM('EXTRA-03 '!X73,'EXTRA-02 '!X73,'FOTON - (CLEUBERT) '!X73,'FÁBRICA '!X73,'EXTRA - (FERDINAND) '!X73,'STRADA - (FERDINAND) '!X73,'HR - (VALDENOR) '!X73)</f>
        <v>0</v>
      </c>
      <c r="X73" s="251">
        <f>SUM('EXTRA-03 '!Y73,'EXTRA-02 '!Y73,'FOTON - (CLEUBERT) '!Y73,'FÁBRICA '!Y73,'EXTRA - (FERDINAND) '!Y73,'STRADA - (FERDINAND) '!Y73,'HR - (VALDENOR) '!Y73)</f>
        <v>0</v>
      </c>
      <c r="Y73" s="251">
        <f>SUM('EXTRA-03 '!Z73,'EXTRA-02 '!Z73,'FOTON - (CLEUBERT) '!Z73,'FÁBRICA '!Z73,'EXTRA - (FERDINAND) '!Z73,'STRADA - (FERDINAND) '!Z73,'HR - (VALDENOR) '!Z73)</f>
        <v>0</v>
      </c>
      <c r="Z73" s="251">
        <f>SUM('EXTRA-03 '!AA73,'EXTRA-02 '!AA73,'FOTON - (CLEUBERT) '!AA73,'FÁBRICA '!AA73,'EXTRA - (FERDINAND) '!AA73,'STRADA - (FERDINAND) '!AA73,'HR - (VALDENOR) '!AA73)</f>
        <v>0</v>
      </c>
      <c r="AA73" s="251">
        <f>SUM('EXTRA-03 '!AB73,'EXTRA-02 '!AB73,'FOTON - (CLEUBERT) '!AB73,'FÁBRICA '!AB73,'EXTRA - (FERDINAND) '!AB73,'STRADA - (FERDINAND) '!AB73,'HR - (VALDENOR) '!AB73)</f>
        <v>0</v>
      </c>
      <c r="AB73" s="251">
        <f>SUM('EXTRA-03 '!AC73,'EXTRA-02 '!AC73,'FOTON - (CLEUBERT) '!AC73,'FÁBRICA '!AC73,'EXTRA - (FERDINAND) '!AC73,'STRADA - (FERDINAND) '!AC73,'HR - (VALDENOR) '!AC73)</f>
        <v>0</v>
      </c>
      <c r="AC73" s="251">
        <f>SUM('EXTRA-03 '!AD73,'EXTRA-02 '!AD73,'FOTON - (CLEUBERT) '!AD73,'FÁBRICA '!AD73,'EXTRA - (FERDINAND) '!AD73,'STRADA - (FERDINAND) '!AD73,'HR - (VALDENOR) '!AD73)</f>
        <v>0</v>
      </c>
      <c r="AD73" s="251">
        <f>SUM('EXTRA-03 '!AE73,'EXTRA-02 '!AE73,'FOTON - (CLEUBERT) '!AE73,'FÁBRICA '!AE73,'EXTRA - (FERDINAND) '!AE73,'STRADA - (FERDINAND) '!AE73,'HR - (VALDENOR) '!AE73)</f>
        <v>0</v>
      </c>
      <c r="AE73" s="251">
        <f>SUM('EXTRA-03 '!AF73,'EXTRA-02 '!AF73,'FOTON - (CLEUBERT) '!AF73,'FÁBRICA '!AF73,'EXTRA - (FERDINAND) '!AF73,'STRADA - (FERDINAND) '!AF73,'HR - (VALDENOR) '!AF73)</f>
        <v>0</v>
      </c>
      <c r="AF73" s="251">
        <f>SUM('EXTRA-03 '!AG73,'EXTRA-02 '!AG73,'FOTON - (CLEUBERT) '!AG73,'FÁBRICA '!AG73,'EXTRA - (FERDINAND) '!AG73,'STRADA - (FERDINAND) '!AG73,'HR - (VALDENOR) '!AG73)</f>
        <v>0</v>
      </c>
    </row>
    <row r="74" spans="1:32" x14ac:dyDescent="0.2">
      <c r="A74" s="658">
        <f>'HR - (VALDENOR) '!A74</f>
        <v>0</v>
      </c>
      <c r="B74" s="251">
        <f>SUM('EXTRA-03 '!C74,'EXTRA-02 '!C74,'FOTON - (CLEUBERT) '!C74,'FÁBRICA '!C74,'EXTRA - (FERDINAND) '!C74,'STRADA - (FERDINAND) '!C74,'HR - (VALDENOR) '!C74)</f>
        <v>0</v>
      </c>
      <c r="C74" s="251">
        <f>SUM('EXTRA-03 '!D74,'EXTRA-02 '!D74,'FOTON - (CLEUBERT) '!D74,'FÁBRICA '!D74,'EXTRA - (FERDINAND) '!D74,'STRADA - (FERDINAND) '!D74,'HR - (VALDENOR) '!D74)</f>
        <v>0</v>
      </c>
      <c r="D74" s="251">
        <f>SUM('EXTRA-03 '!E74,'EXTRA-02 '!E74,'FOTON - (CLEUBERT) '!E74,'FÁBRICA '!E74,'EXTRA - (FERDINAND) '!E74,'STRADA - (FERDINAND) '!E74,'HR - (VALDENOR) '!E74)</f>
        <v>0</v>
      </c>
      <c r="E74" s="251">
        <f>SUM('EXTRA-03 '!F74,'EXTRA-02 '!F74,'FOTON - (CLEUBERT) '!F74,'FÁBRICA '!F74,'EXTRA - (FERDINAND) '!F74,'STRADA - (FERDINAND) '!F74,'HR - (VALDENOR) '!F74)</f>
        <v>0</v>
      </c>
      <c r="F74" s="251">
        <f>SUM('EXTRA-03 '!G74,'EXTRA-02 '!G74,'FOTON - (CLEUBERT) '!G74,'FÁBRICA '!G74,'EXTRA - (FERDINAND) '!G74,'STRADA - (FERDINAND) '!G74,'HR - (VALDENOR) '!G74)</f>
        <v>0</v>
      </c>
      <c r="G74" s="251">
        <f>SUM('EXTRA-03 '!H74,'EXTRA-02 '!H74,'FOTON - (CLEUBERT) '!H74,'FÁBRICA '!H74,'EXTRA - (FERDINAND) '!H74,'STRADA - (FERDINAND) '!H74,'HR - (VALDENOR) '!H74)</f>
        <v>0</v>
      </c>
      <c r="H74" s="251">
        <f>SUM('EXTRA-03 '!I74,'EXTRA-02 '!I74,'FOTON - (CLEUBERT) '!I74,'FÁBRICA '!I74,'EXTRA - (FERDINAND) '!I74,'STRADA - (FERDINAND) '!I74,'HR - (VALDENOR) '!I74)</f>
        <v>0</v>
      </c>
      <c r="I74" s="251">
        <f>SUM('EXTRA-03 '!J74,'EXTRA-02 '!J74,'FOTON - (CLEUBERT) '!J74,'FÁBRICA '!J74,'EXTRA - (FERDINAND) '!J74,'STRADA - (FERDINAND) '!J74,'HR - (VALDENOR) '!J74)</f>
        <v>0</v>
      </c>
      <c r="J74" s="251">
        <f>SUM('EXTRA-03 '!K74,'EXTRA-02 '!K74,'FOTON - (CLEUBERT) '!K74,'FÁBRICA '!K74,'EXTRA - (FERDINAND) '!K74,'STRADA - (FERDINAND) '!K74,'HR - (VALDENOR) '!K74)</f>
        <v>0</v>
      </c>
      <c r="K74" s="251">
        <f>SUM('EXTRA-03 '!L74,'EXTRA-02 '!L74,'FOTON - (CLEUBERT) '!L74,'FÁBRICA '!L74,'EXTRA - (FERDINAND) '!L74,'STRADA - (FERDINAND) '!L74,'HR - (VALDENOR) '!L74)</f>
        <v>0</v>
      </c>
      <c r="L74" s="251">
        <f>SUM('EXTRA-03 '!M74,'EXTRA-02 '!M74,'FOTON - (CLEUBERT) '!M74,'FÁBRICA '!M74,'EXTRA - (FERDINAND) '!M74,'STRADA - (FERDINAND) '!M74,'HR - (VALDENOR) '!M74)</f>
        <v>0</v>
      </c>
      <c r="M74" s="251">
        <f>SUM('EXTRA-03 '!N74,'EXTRA-02 '!N74,'FOTON - (CLEUBERT) '!N74,'FÁBRICA '!N74,'EXTRA - (FERDINAND) '!N74,'STRADA - (FERDINAND) '!N74,'HR - (VALDENOR) '!N74)</f>
        <v>0</v>
      </c>
      <c r="N74" s="251">
        <f>SUM('EXTRA-03 '!O74,'EXTRA-02 '!O74,'FOTON - (CLEUBERT) '!O74,'FÁBRICA '!O74,'EXTRA - (FERDINAND) '!O74,'STRADA - (FERDINAND) '!O74,'HR - (VALDENOR) '!O74)</f>
        <v>0</v>
      </c>
      <c r="O74" s="251">
        <f>SUM('EXTRA-03 '!P74,'EXTRA-02 '!P74,'FOTON - (CLEUBERT) '!P74,'FÁBRICA '!P74,'EXTRA - (FERDINAND) '!P74,'STRADA - (FERDINAND) '!P74,'HR - (VALDENOR) '!P74)</f>
        <v>0</v>
      </c>
      <c r="P74" s="251">
        <f>SUM('EXTRA-03 '!Q74,'EXTRA-02 '!Q74,'FOTON - (CLEUBERT) '!Q74,'FÁBRICA '!Q74,'EXTRA - (FERDINAND) '!Q74,'STRADA - (FERDINAND) '!Q74,'HR - (VALDENOR) '!Q74)</f>
        <v>0</v>
      </c>
      <c r="Q74" s="251">
        <f>SUM('EXTRA-03 '!R74,'EXTRA-02 '!R74,'FOTON - (CLEUBERT) '!R74,'FÁBRICA '!R74,'EXTRA - (FERDINAND) '!R74,'STRADA - (FERDINAND) '!R74,'HR - (VALDENOR) '!R74)</f>
        <v>0</v>
      </c>
      <c r="R74" s="251">
        <f>SUM('EXTRA-03 '!S74,'EXTRA-02 '!S74,'FOTON - (CLEUBERT) '!S74,'FÁBRICA '!S74,'EXTRA - (FERDINAND) '!S74,'STRADA - (FERDINAND) '!S74,'HR - (VALDENOR) '!S74)</f>
        <v>0</v>
      </c>
      <c r="S74" s="251">
        <f>SUM('EXTRA-03 '!T74,'EXTRA-02 '!T74,'FOTON - (CLEUBERT) '!T74,'FÁBRICA '!T74,'EXTRA - (FERDINAND) '!T74,'STRADA - (FERDINAND) '!T74,'HR - (VALDENOR) '!T74)</f>
        <v>0</v>
      </c>
      <c r="T74" s="251">
        <f>SUM('EXTRA-03 '!U74,'EXTRA-02 '!U74,'FOTON - (CLEUBERT) '!U74,'FÁBRICA '!U74,'EXTRA - (FERDINAND) '!U74,'STRADA - (FERDINAND) '!U74,'HR - (VALDENOR) '!U74)</f>
        <v>0</v>
      </c>
      <c r="U74" s="251">
        <f>SUM('EXTRA-03 '!V74,'EXTRA-02 '!V74,'FOTON - (CLEUBERT) '!V74,'FÁBRICA '!V74,'EXTRA - (FERDINAND) '!V74,'STRADA - (FERDINAND) '!V74,'HR - (VALDENOR) '!V74)</f>
        <v>0</v>
      </c>
      <c r="V74" s="251">
        <f>SUM('EXTRA-03 '!W74,'EXTRA-02 '!W74,'FOTON - (CLEUBERT) '!W74,'FÁBRICA '!W74,'EXTRA - (FERDINAND) '!W74,'STRADA - (FERDINAND) '!W74,'HR - (VALDENOR) '!W74)</f>
        <v>0</v>
      </c>
      <c r="W74" s="251">
        <f>SUM('EXTRA-03 '!X74,'EXTRA-02 '!X74,'FOTON - (CLEUBERT) '!X74,'FÁBRICA '!X74,'EXTRA - (FERDINAND) '!X74,'STRADA - (FERDINAND) '!X74,'HR - (VALDENOR) '!X74)</f>
        <v>0</v>
      </c>
      <c r="X74" s="251">
        <f>SUM('EXTRA-03 '!Y74,'EXTRA-02 '!Y74,'FOTON - (CLEUBERT) '!Y74,'FÁBRICA '!Y74,'EXTRA - (FERDINAND) '!Y74,'STRADA - (FERDINAND) '!Y74,'HR - (VALDENOR) '!Y74)</f>
        <v>0</v>
      </c>
      <c r="Y74" s="251">
        <f>SUM('EXTRA-03 '!Z74,'EXTRA-02 '!Z74,'FOTON - (CLEUBERT) '!Z74,'FÁBRICA '!Z74,'EXTRA - (FERDINAND) '!Z74,'STRADA - (FERDINAND) '!Z74,'HR - (VALDENOR) '!Z74)</f>
        <v>0</v>
      </c>
      <c r="Z74" s="251">
        <f>SUM('EXTRA-03 '!AA74,'EXTRA-02 '!AA74,'FOTON - (CLEUBERT) '!AA74,'FÁBRICA '!AA74,'EXTRA - (FERDINAND) '!AA74,'STRADA - (FERDINAND) '!AA74,'HR - (VALDENOR) '!AA74)</f>
        <v>0</v>
      </c>
      <c r="AA74" s="251">
        <f>SUM('EXTRA-03 '!AB74,'EXTRA-02 '!AB74,'FOTON - (CLEUBERT) '!AB74,'FÁBRICA '!AB74,'EXTRA - (FERDINAND) '!AB74,'STRADA - (FERDINAND) '!AB74,'HR - (VALDENOR) '!AB74)</f>
        <v>0</v>
      </c>
      <c r="AB74" s="251">
        <f>SUM('EXTRA-03 '!AC74,'EXTRA-02 '!AC74,'FOTON - (CLEUBERT) '!AC74,'FÁBRICA '!AC74,'EXTRA - (FERDINAND) '!AC74,'STRADA - (FERDINAND) '!AC74,'HR - (VALDENOR) '!AC74)</f>
        <v>0</v>
      </c>
      <c r="AC74" s="251">
        <f>SUM('EXTRA-03 '!AD74,'EXTRA-02 '!AD74,'FOTON - (CLEUBERT) '!AD74,'FÁBRICA '!AD74,'EXTRA - (FERDINAND) '!AD74,'STRADA - (FERDINAND) '!AD74,'HR - (VALDENOR) '!AD74)</f>
        <v>0</v>
      </c>
      <c r="AD74" s="251">
        <f>SUM('EXTRA-03 '!AE74,'EXTRA-02 '!AE74,'FOTON - (CLEUBERT) '!AE74,'FÁBRICA '!AE74,'EXTRA - (FERDINAND) '!AE74,'STRADA - (FERDINAND) '!AE74,'HR - (VALDENOR) '!AE74)</f>
        <v>0</v>
      </c>
      <c r="AE74" s="251">
        <f>SUM('EXTRA-03 '!AF74,'EXTRA-02 '!AF74,'FOTON - (CLEUBERT) '!AF74,'FÁBRICA '!AF74,'EXTRA - (FERDINAND) '!AF74,'STRADA - (FERDINAND) '!AF74,'HR - (VALDENOR) '!AF74)</f>
        <v>0</v>
      </c>
      <c r="AF74" s="251">
        <f>SUM('EXTRA-03 '!AG74,'EXTRA-02 '!AG74,'FOTON - (CLEUBERT) '!AG74,'FÁBRICA '!AG74,'EXTRA - (FERDINAND) '!AG74,'STRADA - (FERDINAND) '!AG74,'HR - (VALDENOR) '!AG74)</f>
        <v>0</v>
      </c>
    </row>
    <row r="75" spans="1:32" x14ac:dyDescent="0.2">
      <c r="A75" s="658">
        <f>'HR - (VALDENOR) '!A75</f>
        <v>0</v>
      </c>
      <c r="B75" s="251">
        <f>SUM('EXTRA-03 '!C75,'EXTRA-02 '!C75,'FOTON - (CLEUBERT) '!C75,'FÁBRICA '!C75,'EXTRA - (FERDINAND) '!C75,'STRADA - (FERDINAND) '!C75,'HR - (VALDENOR) '!C75)</f>
        <v>0</v>
      </c>
      <c r="C75" s="251">
        <f>SUM('EXTRA-03 '!D75,'EXTRA-02 '!D75,'FOTON - (CLEUBERT) '!D75,'FÁBRICA '!D75,'EXTRA - (FERDINAND) '!D75,'STRADA - (FERDINAND) '!D75,'HR - (VALDENOR) '!D75)</f>
        <v>0</v>
      </c>
      <c r="D75" s="251">
        <f>SUM('EXTRA-03 '!E75,'EXTRA-02 '!E75,'FOTON - (CLEUBERT) '!E75,'FÁBRICA '!E75,'EXTRA - (FERDINAND) '!E75,'STRADA - (FERDINAND) '!E75,'HR - (VALDENOR) '!E75)</f>
        <v>0</v>
      </c>
      <c r="E75" s="251">
        <f>SUM('EXTRA-03 '!F75,'EXTRA-02 '!F75,'FOTON - (CLEUBERT) '!F75,'FÁBRICA '!F75,'EXTRA - (FERDINAND) '!F75,'STRADA - (FERDINAND) '!F75,'HR - (VALDENOR) '!F75)</f>
        <v>0</v>
      </c>
      <c r="F75" s="251">
        <f>SUM('EXTRA-03 '!G75,'EXTRA-02 '!G75,'FOTON - (CLEUBERT) '!G75,'FÁBRICA '!G75,'EXTRA - (FERDINAND) '!G75,'STRADA - (FERDINAND) '!G75,'HR - (VALDENOR) '!G75)</f>
        <v>0</v>
      </c>
      <c r="G75" s="251">
        <f>SUM('EXTRA-03 '!H75,'EXTRA-02 '!H75,'FOTON - (CLEUBERT) '!H75,'FÁBRICA '!H75,'EXTRA - (FERDINAND) '!H75,'STRADA - (FERDINAND) '!H75,'HR - (VALDENOR) '!H75)</f>
        <v>0</v>
      </c>
      <c r="H75" s="251">
        <f>SUM('EXTRA-03 '!I75,'EXTRA-02 '!I75,'FOTON - (CLEUBERT) '!I75,'FÁBRICA '!I75,'EXTRA - (FERDINAND) '!I75,'STRADA - (FERDINAND) '!I75,'HR - (VALDENOR) '!I75)</f>
        <v>0</v>
      </c>
      <c r="I75" s="251">
        <f>SUM('EXTRA-03 '!J75,'EXTRA-02 '!J75,'FOTON - (CLEUBERT) '!J75,'FÁBRICA '!J75,'EXTRA - (FERDINAND) '!J75,'STRADA - (FERDINAND) '!J75,'HR - (VALDENOR) '!J75)</f>
        <v>0</v>
      </c>
      <c r="J75" s="251">
        <f>SUM('EXTRA-03 '!K75,'EXTRA-02 '!K75,'FOTON - (CLEUBERT) '!K75,'FÁBRICA '!K75,'EXTRA - (FERDINAND) '!K75,'STRADA - (FERDINAND) '!K75,'HR - (VALDENOR) '!K75)</f>
        <v>0</v>
      </c>
      <c r="K75" s="251">
        <f>SUM('EXTRA-03 '!L75,'EXTRA-02 '!L75,'FOTON - (CLEUBERT) '!L75,'FÁBRICA '!L75,'EXTRA - (FERDINAND) '!L75,'STRADA - (FERDINAND) '!L75,'HR - (VALDENOR) '!L75)</f>
        <v>0</v>
      </c>
      <c r="L75" s="251">
        <f>SUM('EXTRA-03 '!M75,'EXTRA-02 '!M75,'FOTON - (CLEUBERT) '!M75,'FÁBRICA '!M75,'EXTRA - (FERDINAND) '!M75,'STRADA - (FERDINAND) '!M75,'HR - (VALDENOR) '!M75)</f>
        <v>0</v>
      </c>
      <c r="M75" s="251">
        <f>SUM('EXTRA-03 '!N75,'EXTRA-02 '!N75,'FOTON - (CLEUBERT) '!N75,'FÁBRICA '!N75,'EXTRA - (FERDINAND) '!N75,'STRADA - (FERDINAND) '!N75,'HR - (VALDENOR) '!N75)</f>
        <v>0</v>
      </c>
      <c r="N75" s="251">
        <f>SUM('EXTRA-03 '!O75,'EXTRA-02 '!O75,'FOTON - (CLEUBERT) '!O75,'FÁBRICA '!O75,'EXTRA - (FERDINAND) '!O75,'STRADA - (FERDINAND) '!O75,'HR - (VALDENOR) '!O75)</f>
        <v>0</v>
      </c>
      <c r="O75" s="251">
        <f>SUM('EXTRA-03 '!P75,'EXTRA-02 '!P75,'FOTON - (CLEUBERT) '!P75,'FÁBRICA '!P75,'EXTRA - (FERDINAND) '!P75,'STRADA - (FERDINAND) '!P75,'HR - (VALDENOR) '!P75)</f>
        <v>0</v>
      </c>
      <c r="P75" s="251">
        <f>SUM('EXTRA-03 '!Q75,'EXTRA-02 '!Q75,'FOTON - (CLEUBERT) '!Q75,'FÁBRICA '!Q75,'EXTRA - (FERDINAND) '!Q75,'STRADA - (FERDINAND) '!Q75,'HR - (VALDENOR) '!Q75)</f>
        <v>0</v>
      </c>
      <c r="Q75" s="251">
        <f>SUM('EXTRA-03 '!R75,'EXTRA-02 '!R75,'FOTON - (CLEUBERT) '!R75,'FÁBRICA '!R75,'EXTRA - (FERDINAND) '!R75,'STRADA - (FERDINAND) '!R75,'HR - (VALDENOR) '!R75)</f>
        <v>0</v>
      </c>
      <c r="R75" s="251">
        <f>SUM('EXTRA-03 '!S75,'EXTRA-02 '!S75,'FOTON - (CLEUBERT) '!S75,'FÁBRICA '!S75,'EXTRA - (FERDINAND) '!S75,'STRADA - (FERDINAND) '!S75,'HR - (VALDENOR) '!S75)</f>
        <v>0</v>
      </c>
      <c r="S75" s="251">
        <f>SUM('EXTRA-03 '!T75,'EXTRA-02 '!T75,'FOTON - (CLEUBERT) '!T75,'FÁBRICA '!T75,'EXTRA - (FERDINAND) '!T75,'STRADA - (FERDINAND) '!T75,'HR - (VALDENOR) '!T75)</f>
        <v>0</v>
      </c>
      <c r="T75" s="251">
        <f>SUM('EXTRA-03 '!U75,'EXTRA-02 '!U75,'FOTON - (CLEUBERT) '!U75,'FÁBRICA '!U75,'EXTRA - (FERDINAND) '!U75,'STRADA - (FERDINAND) '!U75,'HR - (VALDENOR) '!U75)</f>
        <v>0</v>
      </c>
      <c r="U75" s="251">
        <f>SUM('EXTRA-03 '!V75,'EXTRA-02 '!V75,'FOTON - (CLEUBERT) '!V75,'FÁBRICA '!V75,'EXTRA - (FERDINAND) '!V75,'STRADA - (FERDINAND) '!V75,'HR - (VALDENOR) '!V75)</f>
        <v>0</v>
      </c>
      <c r="V75" s="251">
        <f>SUM('EXTRA-03 '!W75,'EXTRA-02 '!W75,'FOTON - (CLEUBERT) '!W75,'FÁBRICA '!W75,'EXTRA - (FERDINAND) '!W75,'STRADA - (FERDINAND) '!W75,'HR - (VALDENOR) '!W75)</f>
        <v>0</v>
      </c>
      <c r="W75" s="251">
        <f>SUM('EXTRA-03 '!X75,'EXTRA-02 '!X75,'FOTON - (CLEUBERT) '!X75,'FÁBRICA '!X75,'EXTRA - (FERDINAND) '!X75,'STRADA - (FERDINAND) '!X75,'HR - (VALDENOR) '!X75)</f>
        <v>0</v>
      </c>
      <c r="X75" s="251">
        <f>SUM('EXTRA-03 '!Y75,'EXTRA-02 '!Y75,'FOTON - (CLEUBERT) '!Y75,'FÁBRICA '!Y75,'EXTRA - (FERDINAND) '!Y75,'STRADA - (FERDINAND) '!Y75,'HR - (VALDENOR) '!Y75)</f>
        <v>0</v>
      </c>
      <c r="Y75" s="251">
        <f>SUM('EXTRA-03 '!Z75,'EXTRA-02 '!Z75,'FOTON - (CLEUBERT) '!Z75,'FÁBRICA '!Z75,'EXTRA - (FERDINAND) '!Z75,'STRADA - (FERDINAND) '!Z75,'HR - (VALDENOR) '!Z75)</f>
        <v>0</v>
      </c>
      <c r="Z75" s="251">
        <f>SUM('EXTRA-03 '!AA75,'EXTRA-02 '!AA75,'FOTON - (CLEUBERT) '!AA75,'FÁBRICA '!AA75,'EXTRA - (FERDINAND) '!AA75,'STRADA - (FERDINAND) '!AA75,'HR - (VALDENOR) '!AA75)</f>
        <v>0</v>
      </c>
      <c r="AA75" s="251">
        <f>SUM('EXTRA-03 '!AB75,'EXTRA-02 '!AB75,'FOTON - (CLEUBERT) '!AB75,'FÁBRICA '!AB75,'EXTRA - (FERDINAND) '!AB75,'STRADA - (FERDINAND) '!AB75,'HR - (VALDENOR) '!AB75)</f>
        <v>0</v>
      </c>
      <c r="AB75" s="251">
        <f>SUM('EXTRA-03 '!AC75,'EXTRA-02 '!AC75,'FOTON - (CLEUBERT) '!AC75,'FÁBRICA '!AC75,'EXTRA - (FERDINAND) '!AC75,'STRADA - (FERDINAND) '!AC75,'HR - (VALDENOR) '!AC75)</f>
        <v>0</v>
      </c>
      <c r="AC75" s="251">
        <f>SUM('EXTRA-03 '!AD75,'EXTRA-02 '!AD75,'FOTON - (CLEUBERT) '!AD75,'FÁBRICA '!AD75,'EXTRA - (FERDINAND) '!AD75,'STRADA - (FERDINAND) '!AD75,'HR - (VALDENOR) '!AD75)</f>
        <v>0</v>
      </c>
      <c r="AD75" s="251">
        <f>SUM('EXTRA-03 '!AE75,'EXTRA-02 '!AE75,'FOTON - (CLEUBERT) '!AE75,'FÁBRICA '!AE75,'EXTRA - (FERDINAND) '!AE75,'STRADA - (FERDINAND) '!AE75,'HR - (VALDENOR) '!AE75)</f>
        <v>0</v>
      </c>
      <c r="AE75" s="251">
        <f>SUM('EXTRA-03 '!AF75,'EXTRA-02 '!AF75,'FOTON - (CLEUBERT) '!AF75,'FÁBRICA '!AF75,'EXTRA - (FERDINAND) '!AF75,'STRADA - (FERDINAND) '!AF75,'HR - (VALDENOR) '!AF75)</f>
        <v>0</v>
      </c>
      <c r="AF75" s="251">
        <f>SUM('EXTRA-03 '!AG75,'EXTRA-02 '!AG75,'FOTON - (CLEUBERT) '!AG75,'FÁBRICA '!AG75,'EXTRA - (FERDINAND) '!AG75,'STRADA - (FERDINAND) '!AG75,'HR - (VALDENOR) '!AG75)</f>
        <v>0</v>
      </c>
    </row>
    <row r="76" spans="1:32" x14ac:dyDescent="0.2">
      <c r="A76" s="658">
        <f>'HR - (VALDENOR) '!A76</f>
        <v>0</v>
      </c>
      <c r="B76" s="251">
        <f>SUM('EXTRA-03 '!C76,'EXTRA-02 '!C76,'FOTON - (CLEUBERT) '!C76,'FÁBRICA '!C76,'EXTRA - (FERDINAND) '!C76,'STRADA - (FERDINAND) '!C76,'HR - (VALDENOR) '!C76)</f>
        <v>0</v>
      </c>
      <c r="C76" s="251">
        <f>SUM('EXTRA-03 '!D76,'EXTRA-02 '!D76,'FOTON - (CLEUBERT) '!D76,'FÁBRICA '!D76,'EXTRA - (FERDINAND) '!D76,'STRADA - (FERDINAND) '!D76,'HR - (VALDENOR) '!D76)</f>
        <v>0</v>
      </c>
      <c r="D76" s="251">
        <f>SUM('EXTRA-03 '!E76,'EXTRA-02 '!E76,'FOTON - (CLEUBERT) '!E76,'FÁBRICA '!E76,'EXTRA - (FERDINAND) '!E76,'STRADA - (FERDINAND) '!E76,'HR - (VALDENOR) '!E76)</f>
        <v>0</v>
      </c>
      <c r="E76" s="251">
        <f>SUM('EXTRA-03 '!F76,'EXTRA-02 '!F76,'FOTON - (CLEUBERT) '!F76,'FÁBRICA '!F76,'EXTRA - (FERDINAND) '!F76,'STRADA - (FERDINAND) '!F76,'HR - (VALDENOR) '!F76)</f>
        <v>0</v>
      </c>
      <c r="F76" s="251">
        <f>SUM('EXTRA-03 '!G76,'EXTRA-02 '!G76,'FOTON - (CLEUBERT) '!G76,'FÁBRICA '!G76,'EXTRA - (FERDINAND) '!G76,'STRADA - (FERDINAND) '!G76,'HR - (VALDENOR) '!G76)</f>
        <v>0</v>
      </c>
      <c r="G76" s="251">
        <f>SUM('EXTRA-03 '!H76,'EXTRA-02 '!H76,'FOTON - (CLEUBERT) '!H76,'FÁBRICA '!H76,'EXTRA - (FERDINAND) '!H76,'STRADA - (FERDINAND) '!H76,'HR - (VALDENOR) '!H76)</f>
        <v>0</v>
      </c>
      <c r="H76" s="251">
        <f>SUM('EXTRA-03 '!I76,'EXTRA-02 '!I76,'FOTON - (CLEUBERT) '!I76,'FÁBRICA '!I76,'EXTRA - (FERDINAND) '!I76,'STRADA - (FERDINAND) '!I76,'HR - (VALDENOR) '!I76)</f>
        <v>0</v>
      </c>
      <c r="I76" s="251">
        <f>SUM('EXTRA-03 '!J76,'EXTRA-02 '!J76,'FOTON - (CLEUBERT) '!J76,'FÁBRICA '!J76,'EXTRA - (FERDINAND) '!J76,'STRADA - (FERDINAND) '!J76,'HR - (VALDENOR) '!J76)</f>
        <v>0</v>
      </c>
      <c r="J76" s="251">
        <f>SUM('EXTRA-03 '!K76,'EXTRA-02 '!K76,'FOTON - (CLEUBERT) '!K76,'FÁBRICA '!K76,'EXTRA - (FERDINAND) '!K76,'STRADA - (FERDINAND) '!K76,'HR - (VALDENOR) '!K76)</f>
        <v>0</v>
      </c>
      <c r="K76" s="251">
        <f>SUM('EXTRA-03 '!L76,'EXTRA-02 '!L76,'FOTON - (CLEUBERT) '!L76,'FÁBRICA '!L76,'EXTRA - (FERDINAND) '!L76,'STRADA - (FERDINAND) '!L76,'HR - (VALDENOR) '!L76)</f>
        <v>0</v>
      </c>
      <c r="L76" s="251">
        <f>SUM('EXTRA-03 '!M76,'EXTRA-02 '!M76,'FOTON - (CLEUBERT) '!M76,'FÁBRICA '!M76,'EXTRA - (FERDINAND) '!M76,'STRADA - (FERDINAND) '!M76,'HR - (VALDENOR) '!M76)</f>
        <v>0</v>
      </c>
      <c r="M76" s="251">
        <f>SUM('EXTRA-03 '!N76,'EXTRA-02 '!N76,'FOTON - (CLEUBERT) '!N76,'FÁBRICA '!N76,'EXTRA - (FERDINAND) '!N76,'STRADA - (FERDINAND) '!N76,'HR - (VALDENOR) '!N76)</f>
        <v>0</v>
      </c>
      <c r="N76" s="251">
        <f>SUM('EXTRA-03 '!O76,'EXTRA-02 '!O76,'FOTON - (CLEUBERT) '!O76,'FÁBRICA '!O76,'EXTRA - (FERDINAND) '!O76,'STRADA - (FERDINAND) '!O76,'HR - (VALDENOR) '!O76)</f>
        <v>0</v>
      </c>
      <c r="O76" s="251">
        <f>SUM('EXTRA-03 '!P76,'EXTRA-02 '!P76,'FOTON - (CLEUBERT) '!P76,'FÁBRICA '!P76,'EXTRA - (FERDINAND) '!P76,'STRADA - (FERDINAND) '!P76,'HR - (VALDENOR) '!P76)</f>
        <v>0</v>
      </c>
      <c r="P76" s="251">
        <f>SUM('EXTRA-03 '!Q76,'EXTRA-02 '!Q76,'FOTON - (CLEUBERT) '!Q76,'FÁBRICA '!Q76,'EXTRA - (FERDINAND) '!Q76,'STRADA - (FERDINAND) '!Q76,'HR - (VALDENOR) '!Q76)</f>
        <v>0</v>
      </c>
      <c r="Q76" s="251">
        <f>SUM('EXTRA-03 '!R76,'EXTRA-02 '!R76,'FOTON - (CLEUBERT) '!R76,'FÁBRICA '!R76,'EXTRA - (FERDINAND) '!R76,'STRADA - (FERDINAND) '!R76,'HR - (VALDENOR) '!R76)</f>
        <v>0</v>
      </c>
      <c r="R76" s="251">
        <f>SUM('EXTRA-03 '!S76,'EXTRA-02 '!S76,'FOTON - (CLEUBERT) '!S76,'FÁBRICA '!S76,'EXTRA - (FERDINAND) '!S76,'STRADA - (FERDINAND) '!S76,'HR - (VALDENOR) '!S76)</f>
        <v>0</v>
      </c>
      <c r="S76" s="251">
        <f>SUM('EXTRA-03 '!T76,'EXTRA-02 '!T76,'FOTON - (CLEUBERT) '!T76,'FÁBRICA '!T76,'EXTRA - (FERDINAND) '!T76,'STRADA - (FERDINAND) '!T76,'HR - (VALDENOR) '!T76)</f>
        <v>0</v>
      </c>
      <c r="T76" s="251">
        <f>SUM('EXTRA-03 '!U76,'EXTRA-02 '!U76,'FOTON - (CLEUBERT) '!U76,'FÁBRICA '!U76,'EXTRA - (FERDINAND) '!U76,'STRADA - (FERDINAND) '!U76,'HR - (VALDENOR) '!U76)</f>
        <v>0</v>
      </c>
      <c r="U76" s="251">
        <f>SUM('EXTRA-03 '!V76,'EXTRA-02 '!V76,'FOTON - (CLEUBERT) '!V76,'FÁBRICA '!V76,'EXTRA - (FERDINAND) '!V76,'STRADA - (FERDINAND) '!V76,'HR - (VALDENOR) '!V76)</f>
        <v>0</v>
      </c>
      <c r="V76" s="251">
        <f>SUM('EXTRA-03 '!W76,'EXTRA-02 '!W76,'FOTON - (CLEUBERT) '!W76,'FÁBRICA '!W76,'EXTRA - (FERDINAND) '!W76,'STRADA - (FERDINAND) '!W76,'HR - (VALDENOR) '!W76)</f>
        <v>0</v>
      </c>
      <c r="W76" s="251">
        <f>SUM('EXTRA-03 '!X76,'EXTRA-02 '!X76,'FOTON - (CLEUBERT) '!X76,'FÁBRICA '!X76,'EXTRA - (FERDINAND) '!X76,'STRADA - (FERDINAND) '!X76,'HR - (VALDENOR) '!X76)</f>
        <v>0</v>
      </c>
      <c r="X76" s="251">
        <f>SUM('EXTRA-03 '!Y76,'EXTRA-02 '!Y76,'FOTON - (CLEUBERT) '!Y76,'FÁBRICA '!Y76,'EXTRA - (FERDINAND) '!Y76,'STRADA - (FERDINAND) '!Y76,'HR - (VALDENOR) '!Y76)</f>
        <v>0</v>
      </c>
      <c r="Y76" s="251">
        <f>SUM('EXTRA-03 '!Z76,'EXTRA-02 '!Z76,'FOTON - (CLEUBERT) '!Z76,'FÁBRICA '!Z76,'EXTRA - (FERDINAND) '!Z76,'STRADA - (FERDINAND) '!Z76,'HR - (VALDENOR) '!Z76)</f>
        <v>0</v>
      </c>
      <c r="Z76" s="251">
        <f>SUM('EXTRA-03 '!AA76,'EXTRA-02 '!AA76,'FOTON - (CLEUBERT) '!AA76,'FÁBRICA '!AA76,'EXTRA - (FERDINAND) '!AA76,'STRADA - (FERDINAND) '!AA76,'HR - (VALDENOR) '!AA76)</f>
        <v>0</v>
      </c>
      <c r="AA76" s="251">
        <f>SUM('EXTRA-03 '!AB76,'EXTRA-02 '!AB76,'FOTON - (CLEUBERT) '!AB76,'FÁBRICA '!AB76,'EXTRA - (FERDINAND) '!AB76,'STRADA - (FERDINAND) '!AB76,'HR - (VALDENOR) '!AB76)</f>
        <v>0</v>
      </c>
      <c r="AB76" s="251">
        <f>SUM('EXTRA-03 '!AC76,'EXTRA-02 '!AC76,'FOTON - (CLEUBERT) '!AC76,'FÁBRICA '!AC76,'EXTRA - (FERDINAND) '!AC76,'STRADA - (FERDINAND) '!AC76,'HR - (VALDENOR) '!AC76)</f>
        <v>0</v>
      </c>
      <c r="AC76" s="251">
        <f>SUM('EXTRA-03 '!AD76,'EXTRA-02 '!AD76,'FOTON - (CLEUBERT) '!AD76,'FÁBRICA '!AD76,'EXTRA - (FERDINAND) '!AD76,'STRADA - (FERDINAND) '!AD76,'HR - (VALDENOR) '!AD76)</f>
        <v>0</v>
      </c>
      <c r="AD76" s="251">
        <f>SUM('EXTRA-03 '!AE76,'EXTRA-02 '!AE76,'FOTON - (CLEUBERT) '!AE76,'FÁBRICA '!AE76,'EXTRA - (FERDINAND) '!AE76,'STRADA - (FERDINAND) '!AE76,'HR - (VALDENOR) '!AE76)</f>
        <v>0</v>
      </c>
      <c r="AE76" s="251">
        <f>SUM('EXTRA-03 '!AF76,'EXTRA-02 '!AF76,'FOTON - (CLEUBERT) '!AF76,'FÁBRICA '!AF76,'EXTRA - (FERDINAND) '!AF76,'STRADA - (FERDINAND) '!AF76,'HR - (VALDENOR) '!AF76)</f>
        <v>0</v>
      </c>
      <c r="AF76" s="251">
        <f>SUM('EXTRA-03 '!AG76,'EXTRA-02 '!AG76,'FOTON - (CLEUBERT) '!AG76,'FÁBRICA '!AG76,'EXTRA - (FERDINAND) '!AG76,'STRADA - (FERDINAND) '!AG76,'HR - (VALDENOR) '!AG76)</f>
        <v>0</v>
      </c>
    </row>
    <row r="77" spans="1:32" x14ac:dyDescent="0.2">
      <c r="A77" s="658">
        <f>'HR - (VALDENOR) '!A77</f>
        <v>0</v>
      </c>
      <c r="B77" s="251">
        <f>SUM('EXTRA-03 '!C77,'EXTRA-02 '!C77,'FOTON - (CLEUBERT) '!C77,'FÁBRICA '!C77,'EXTRA - (FERDINAND) '!C77,'STRADA - (FERDINAND) '!C77,'HR - (VALDENOR) '!C77)</f>
        <v>0</v>
      </c>
      <c r="C77" s="251">
        <f>SUM('EXTRA-03 '!D77,'EXTRA-02 '!D77,'FOTON - (CLEUBERT) '!D77,'FÁBRICA '!D77,'EXTRA - (FERDINAND) '!D77,'STRADA - (FERDINAND) '!D77,'HR - (VALDENOR) '!D77)</f>
        <v>0</v>
      </c>
      <c r="D77" s="251">
        <f>SUM('EXTRA-03 '!E77,'EXTRA-02 '!E77,'FOTON - (CLEUBERT) '!E77,'FÁBRICA '!E77,'EXTRA - (FERDINAND) '!E77,'STRADA - (FERDINAND) '!E77,'HR - (VALDENOR) '!E77)</f>
        <v>0</v>
      </c>
      <c r="E77" s="251">
        <f>SUM('EXTRA-03 '!F77,'EXTRA-02 '!F77,'FOTON - (CLEUBERT) '!F77,'FÁBRICA '!F77,'EXTRA - (FERDINAND) '!F77,'STRADA - (FERDINAND) '!F77,'HR - (VALDENOR) '!F77)</f>
        <v>0</v>
      </c>
      <c r="F77" s="251">
        <f>SUM('EXTRA-03 '!G77,'EXTRA-02 '!G77,'FOTON - (CLEUBERT) '!G77,'FÁBRICA '!G77,'EXTRA - (FERDINAND) '!G77,'STRADA - (FERDINAND) '!G77,'HR - (VALDENOR) '!G77)</f>
        <v>0</v>
      </c>
      <c r="G77" s="251">
        <f>SUM('EXTRA-03 '!H77,'EXTRA-02 '!H77,'FOTON - (CLEUBERT) '!H77,'FÁBRICA '!H77,'EXTRA - (FERDINAND) '!H77,'STRADA - (FERDINAND) '!H77,'HR - (VALDENOR) '!H77)</f>
        <v>0</v>
      </c>
      <c r="H77" s="251">
        <f>SUM('EXTRA-03 '!I77,'EXTRA-02 '!I77,'FOTON - (CLEUBERT) '!I77,'FÁBRICA '!I77,'EXTRA - (FERDINAND) '!I77,'STRADA - (FERDINAND) '!I77,'HR - (VALDENOR) '!I77)</f>
        <v>0</v>
      </c>
      <c r="I77" s="251">
        <f>SUM('EXTRA-03 '!J77,'EXTRA-02 '!J77,'FOTON - (CLEUBERT) '!J77,'FÁBRICA '!J77,'EXTRA - (FERDINAND) '!J77,'STRADA - (FERDINAND) '!J77,'HR - (VALDENOR) '!J77)</f>
        <v>0</v>
      </c>
      <c r="J77" s="251">
        <f>SUM('EXTRA-03 '!K77,'EXTRA-02 '!K77,'FOTON - (CLEUBERT) '!K77,'FÁBRICA '!K77,'EXTRA - (FERDINAND) '!K77,'STRADA - (FERDINAND) '!K77,'HR - (VALDENOR) '!K77)</f>
        <v>0</v>
      </c>
      <c r="K77" s="251">
        <f>SUM('EXTRA-03 '!L77,'EXTRA-02 '!L77,'FOTON - (CLEUBERT) '!L77,'FÁBRICA '!L77,'EXTRA - (FERDINAND) '!L77,'STRADA - (FERDINAND) '!L77,'HR - (VALDENOR) '!L77)</f>
        <v>0</v>
      </c>
      <c r="L77" s="251">
        <f>SUM('EXTRA-03 '!M77,'EXTRA-02 '!M77,'FOTON - (CLEUBERT) '!M77,'FÁBRICA '!M77,'EXTRA - (FERDINAND) '!M77,'STRADA - (FERDINAND) '!M77,'HR - (VALDENOR) '!M77)</f>
        <v>0</v>
      </c>
      <c r="M77" s="251">
        <f>SUM('EXTRA-03 '!N77,'EXTRA-02 '!N77,'FOTON - (CLEUBERT) '!N77,'FÁBRICA '!N77,'EXTRA - (FERDINAND) '!N77,'STRADA - (FERDINAND) '!N77,'HR - (VALDENOR) '!N77)</f>
        <v>0</v>
      </c>
      <c r="N77" s="251">
        <f>SUM('EXTRA-03 '!O77,'EXTRA-02 '!O77,'FOTON - (CLEUBERT) '!O77,'FÁBRICA '!O77,'EXTRA - (FERDINAND) '!O77,'STRADA - (FERDINAND) '!O77,'HR - (VALDENOR) '!O77)</f>
        <v>0</v>
      </c>
      <c r="O77" s="251">
        <f>SUM('EXTRA-03 '!P77,'EXTRA-02 '!P77,'FOTON - (CLEUBERT) '!P77,'FÁBRICA '!P77,'EXTRA - (FERDINAND) '!P77,'STRADA - (FERDINAND) '!P77,'HR - (VALDENOR) '!P77)</f>
        <v>0</v>
      </c>
      <c r="P77" s="251">
        <f>SUM('EXTRA-03 '!Q77,'EXTRA-02 '!Q77,'FOTON - (CLEUBERT) '!Q77,'FÁBRICA '!Q77,'EXTRA - (FERDINAND) '!Q77,'STRADA - (FERDINAND) '!Q77,'HR - (VALDENOR) '!Q77)</f>
        <v>0</v>
      </c>
      <c r="Q77" s="251">
        <f>SUM('EXTRA-03 '!R77,'EXTRA-02 '!R77,'FOTON - (CLEUBERT) '!R77,'FÁBRICA '!R77,'EXTRA - (FERDINAND) '!R77,'STRADA - (FERDINAND) '!R77,'HR - (VALDENOR) '!R77)</f>
        <v>0</v>
      </c>
      <c r="R77" s="251">
        <f>SUM('EXTRA-03 '!S77,'EXTRA-02 '!S77,'FOTON - (CLEUBERT) '!S77,'FÁBRICA '!S77,'EXTRA - (FERDINAND) '!S77,'STRADA - (FERDINAND) '!S77,'HR - (VALDENOR) '!S77)</f>
        <v>0</v>
      </c>
      <c r="S77" s="251">
        <f>SUM('EXTRA-03 '!T77,'EXTRA-02 '!T77,'FOTON - (CLEUBERT) '!T77,'FÁBRICA '!T77,'EXTRA - (FERDINAND) '!T77,'STRADA - (FERDINAND) '!T77,'HR - (VALDENOR) '!T77)</f>
        <v>0</v>
      </c>
      <c r="T77" s="251">
        <f>SUM('EXTRA-03 '!U77,'EXTRA-02 '!U77,'FOTON - (CLEUBERT) '!U77,'FÁBRICA '!U77,'EXTRA - (FERDINAND) '!U77,'STRADA - (FERDINAND) '!U77,'HR - (VALDENOR) '!U77)</f>
        <v>0</v>
      </c>
      <c r="U77" s="251">
        <f>SUM('EXTRA-03 '!V77,'EXTRA-02 '!V77,'FOTON - (CLEUBERT) '!V77,'FÁBRICA '!V77,'EXTRA - (FERDINAND) '!V77,'STRADA - (FERDINAND) '!V77,'HR - (VALDENOR) '!V77)</f>
        <v>0</v>
      </c>
      <c r="V77" s="251">
        <f>SUM('EXTRA-03 '!W77,'EXTRA-02 '!W77,'FOTON - (CLEUBERT) '!W77,'FÁBRICA '!W77,'EXTRA - (FERDINAND) '!W77,'STRADA - (FERDINAND) '!W77,'HR - (VALDENOR) '!W77)</f>
        <v>0</v>
      </c>
      <c r="W77" s="251">
        <f>SUM('EXTRA-03 '!X77,'EXTRA-02 '!X77,'FOTON - (CLEUBERT) '!X77,'FÁBRICA '!X77,'EXTRA - (FERDINAND) '!X77,'STRADA - (FERDINAND) '!X77,'HR - (VALDENOR) '!X77)</f>
        <v>0</v>
      </c>
      <c r="X77" s="251">
        <f>SUM('EXTRA-03 '!Y77,'EXTRA-02 '!Y77,'FOTON - (CLEUBERT) '!Y77,'FÁBRICA '!Y77,'EXTRA - (FERDINAND) '!Y77,'STRADA - (FERDINAND) '!Y77,'HR - (VALDENOR) '!Y77)</f>
        <v>0</v>
      </c>
      <c r="Y77" s="251">
        <f>SUM('EXTRA-03 '!Z77,'EXTRA-02 '!Z77,'FOTON - (CLEUBERT) '!Z77,'FÁBRICA '!Z77,'EXTRA - (FERDINAND) '!Z77,'STRADA - (FERDINAND) '!Z77,'HR - (VALDENOR) '!Z77)</f>
        <v>0</v>
      </c>
      <c r="Z77" s="251">
        <f>SUM('EXTRA-03 '!AA77,'EXTRA-02 '!AA77,'FOTON - (CLEUBERT) '!AA77,'FÁBRICA '!AA77,'EXTRA - (FERDINAND) '!AA77,'STRADA - (FERDINAND) '!AA77,'HR - (VALDENOR) '!AA77)</f>
        <v>0</v>
      </c>
      <c r="AA77" s="251">
        <f>SUM('EXTRA-03 '!AB77,'EXTRA-02 '!AB77,'FOTON - (CLEUBERT) '!AB77,'FÁBRICA '!AB77,'EXTRA - (FERDINAND) '!AB77,'STRADA - (FERDINAND) '!AB77,'HR - (VALDENOR) '!AB77)</f>
        <v>0</v>
      </c>
      <c r="AB77" s="251">
        <f>SUM('EXTRA-03 '!AC77,'EXTRA-02 '!AC77,'FOTON - (CLEUBERT) '!AC77,'FÁBRICA '!AC77,'EXTRA - (FERDINAND) '!AC77,'STRADA - (FERDINAND) '!AC77,'HR - (VALDENOR) '!AC77)</f>
        <v>0</v>
      </c>
      <c r="AC77" s="251">
        <f>SUM('EXTRA-03 '!AD77,'EXTRA-02 '!AD77,'FOTON - (CLEUBERT) '!AD77,'FÁBRICA '!AD77,'EXTRA - (FERDINAND) '!AD77,'STRADA - (FERDINAND) '!AD77,'HR - (VALDENOR) '!AD77)</f>
        <v>0</v>
      </c>
      <c r="AD77" s="251">
        <f>SUM('EXTRA-03 '!AE77,'EXTRA-02 '!AE77,'FOTON - (CLEUBERT) '!AE77,'FÁBRICA '!AE77,'EXTRA - (FERDINAND) '!AE77,'STRADA - (FERDINAND) '!AE77,'HR - (VALDENOR) '!AE77)</f>
        <v>0</v>
      </c>
      <c r="AE77" s="251">
        <f>SUM('EXTRA-03 '!AF77,'EXTRA-02 '!AF77,'FOTON - (CLEUBERT) '!AF77,'FÁBRICA '!AF77,'EXTRA - (FERDINAND) '!AF77,'STRADA - (FERDINAND) '!AF77,'HR - (VALDENOR) '!AF77)</f>
        <v>0</v>
      </c>
      <c r="AF77" s="251">
        <f>SUM('EXTRA-03 '!AG77,'EXTRA-02 '!AG77,'FOTON - (CLEUBERT) '!AG77,'FÁBRICA '!AG77,'EXTRA - (FERDINAND) '!AG77,'STRADA - (FERDINAND) '!AG77,'HR - (VALDENOR) '!AG77)</f>
        <v>0</v>
      </c>
    </row>
    <row r="78" spans="1:32" x14ac:dyDescent="0.2">
      <c r="A78" s="658">
        <f>'HR - (VALDENOR) '!A78</f>
        <v>0</v>
      </c>
      <c r="B78" s="251">
        <f>SUM('EXTRA-03 '!C78,'EXTRA-02 '!C78,'FOTON - (CLEUBERT) '!C78,'FÁBRICA '!C78,'EXTRA - (FERDINAND) '!C78,'STRADA - (FERDINAND) '!C78,'HR - (VALDENOR) '!C78)</f>
        <v>0</v>
      </c>
      <c r="C78" s="251">
        <f>SUM('EXTRA-03 '!D78,'EXTRA-02 '!D78,'FOTON - (CLEUBERT) '!D78,'FÁBRICA '!D78,'EXTRA - (FERDINAND) '!D78,'STRADA - (FERDINAND) '!D78,'HR - (VALDENOR) '!D78)</f>
        <v>0</v>
      </c>
      <c r="D78" s="251">
        <f>SUM('EXTRA-03 '!E78,'EXTRA-02 '!E78,'FOTON - (CLEUBERT) '!E78,'FÁBRICA '!E78,'EXTRA - (FERDINAND) '!E78,'STRADA - (FERDINAND) '!E78,'HR - (VALDENOR) '!E78)</f>
        <v>0</v>
      </c>
      <c r="E78" s="251">
        <f>SUM('EXTRA-03 '!F78,'EXTRA-02 '!F78,'FOTON - (CLEUBERT) '!F78,'FÁBRICA '!F78,'EXTRA - (FERDINAND) '!F78,'STRADA - (FERDINAND) '!F78,'HR - (VALDENOR) '!F78)</f>
        <v>0</v>
      </c>
      <c r="F78" s="251">
        <f>SUM('EXTRA-03 '!G78,'EXTRA-02 '!G78,'FOTON - (CLEUBERT) '!G78,'FÁBRICA '!G78,'EXTRA - (FERDINAND) '!G78,'STRADA - (FERDINAND) '!G78,'HR - (VALDENOR) '!G78)</f>
        <v>0</v>
      </c>
      <c r="G78" s="251">
        <f>SUM('EXTRA-03 '!H78,'EXTRA-02 '!H78,'FOTON - (CLEUBERT) '!H78,'FÁBRICA '!H78,'EXTRA - (FERDINAND) '!H78,'STRADA - (FERDINAND) '!H78,'HR - (VALDENOR) '!H78)</f>
        <v>0</v>
      </c>
      <c r="H78" s="251">
        <f>SUM('EXTRA-03 '!I78,'EXTRA-02 '!I78,'FOTON - (CLEUBERT) '!I78,'FÁBRICA '!I78,'EXTRA - (FERDINAND) '!I78,'STRADA - (FERDINAND) '!I78,'HR - (VALDENOR) '!I78)</f>
        <v>0</v>
      </c>
      <c r="I78" s="251">
        <f>SUM('EXTRA-03 '!J78,'EXTRA-02 '!J78,'FOTON - (CLEUBERT) '!J78,'FÁBRICA '!J78,'EXTRA - (FERDINAND) '!J78,'STRADA - (FERDINAND) '!J78,'HR - (VALDENOR) '!J78)</f>
        <v>0</v>
      </c>
      <c r="J78" s="251">
        <f>SUM('EXTRA-03 '!K78,'EXTRA-02 '!K78,'FOTON - (CLEUBERT) '!K78,'FÁBRICA '!K78,'EXTRA - (FERDINAND) '!K78,'STRADA - (FERDINAND) '!K78,'HR - (VALDENOR) '!K78)</f>
        <v>0</v>
      </c>
      <c r="K78" s="251">
        <f>SUM('EXTRA-03 '!L78,'EXTRA-02 '!L78,'FOTON - (CLEUBERT) '!L78,'FÁBRICA '!L78,'EXTRA - (FERDINAND) '!L78,'STRADA - (FERDINAND) '!L78,'HR - (VALDENOR) '!L78)</f>
        <v>0</v>
      </c>
      <c r="L78" s="251">
        <f>SUM('EXTRA-03 '!M78,'EXTRA-02 '!M78,'FOTON - (CLEUBERT) '!M78,'FÁBRICA '!M78,'EXTRA - (FERDINAND) '!M78,'STRADA - (FERDINAND) '!M78,'HR - (VALDENOR) '!M78)</f>
        <v>0</v>
      </c>
      <c r="M78" s="251">
        <f>SUM('EXTRA-03 '!N78,'EXTRA-02 '!N78,'FOTON - (CLEUBERT) '!N78,'FÁBRICA '!N78,'EXTRA - (FERDINAND) '!N78,'STRADA - (FERDINAND) '!N78,'HR - (VALDENOR) '!N78)</f>
        <v>0</v>
      </c>
      <c r="N78" s="251">
        <f>SUM('EXTRA-03 '!O78,'EXTRA-02 '!O78,'FOTON - (CLEUBERT) '!O78,'FÁBRICA '!O78,'EXTRA - (FERDINAND) '!O78,'STRADA - (FERDINAND) '!O78,'HR - (VALDENOR) '!O78)</f>
        <v>0</v>
      </c>
      <c r="O78" s="251">
        <f>SUM('EXTRA-03 '!P78,'EXTRA-02 '!P78,'FOTON - (CLEUBERT) '!P78,'FÁBRICA '!P78,'EXTRA - (FERDINAND) '!P78,'STRADA - (FERDINAND) '!P78,'HR - (VALDENOR) '!P78)</f>
        <v>0</v>
      </c>
      <c r="P78" s="251">
        <f>SUM('EXTRA-03 '!Q78,'EXTRA-02 '!Q78,'FOTON - (CLEUBERT) '!Q78,'FÁBRICA '!Q78,'EXTRA - (FERDINAND) '!Q78,'STRADA - (FERDINAND) '!Q78,'HR - (VALDENOR) '!Q78)</f>
        <v>0</v>
      </c>
      <c r="Q78" s="251">
        <f>SUM('EXTRA-03 '!R78,'EXTRA-02 '!R78,'FOTON - (CLEUBERT) '!R78,'FÁBRICA '!R78,'EXTRA - (FERDINAND) '!R78,'STRADA - (FERDINAND) '!R78,'HR - (VALDENOR) '!R78)</f>
        <v>0</v>
      </c>
      <c r="R78" s="251">
        <f>SUM('EXTRA-03 '!S78,'EXTRA-02 '!S78,'FOTON - (CLEUBERT) '!S78,'FÁBRICA '!S78,'EXTRA - (FERDINAND) '!S78,'STRADA - (FERDINAND) '!S78,'HR - (VALDENOR) '!S78)</f>
        <v>0</v>
      </c>
      <c r="S78" s="251">
        <f>SUM('EXTRA-03 '!T78,'EXTRA-02 '!T78,'FOTON - (CLEUBERT) '!T78,'FÁBRICA '!T78,'EXTRA - (FERDINAND) '!T78,'STRADA - (FERDINAND) '!T78,'HR - (VALDENOR) '!T78)</f>
        <v>0</v>
      </c>
      <c r="T78" s="251">
        <f>SUM('EXTRA-03 '!U78,'EXTRA-02 '!U78,'FOTON - (CLEUBERT) '!U78,'FÁBRICA '!U78,'EXTRA - (FERDINAND) '!U78,'STRADA - (FERDINAND) '!U78,'HR - (VALDENOR) '!U78)</f>
        <v>0</v>
      </c>
      <c r="U78" s="251">
        <f>SUM('EXTRA-03 '!V78,'EXTRA-02 '!V78,'FOTON - (CLEUBERT) '!V78,'FÁBRICA '!V78,'EXTRA - (FERDINAND) '!V78,'STRADA - (FERDINAND) '!V78,'HR - (VALDENOR) '!V78)</f>
        <v>0</v>
      </c>
      <c r="V78" s="251">
        <f>SUM('EXTRA-03 '!W78,'EXTRA-02 '!W78,'FOTON - (CLEUBERT) '!W78,'FÁBRICA '!W78,'EXTRA - (FERDINAND) '!W78,'STRADA - (FERDINAND) '!W78,'HR - (VALDENOR) '!W78)</f>
        <v>0</v>
      </c>
      <c r="W78" s="251">
        <f>SUM('EXTRA-03 '!X78,'EXTRA-02 '!X78,'FOTON - (CLEUBERT) '!X78,'FÁBRICA '!X78,'EXTRA - (FERDINAND) '!X78,'STRADA - (FERDINAND) '!X78,'HR - (VALDENOR) '!X78)</f>
        <v>0</v>
      </c>
      <c r="X78" s="251">
        <f>SUM('EXTRA-03 '!Y78,'EXTRA-02 '!Y78,'FOTON - (CLEUBERT) '!Y78,'FÁBRICA '!Y78,'EXTRA - (FERDINAND) '!Y78,'STRADA - (FERDINAND) '!Y78,'HR - (VALDENOR) '!Y78)</f>
        <v>0</v>
      </c>
      <c r="Y78" s="251">
        <f>SUM('EXTRA-03 '!Z78,'EXTRA-02 '!Z78,'FOTON - (CLEUBERT) '!Z78,'FÁBRICA '!Z78,'EXTRA - (FERDINAND) '!Z78,'STRADA - (FERDINAND) '!Z78,'HR - (VALDENOR) '!Z78)</f>
        <v>0</v>
      </c>
      <c r="Z78" s="251">
        <f>SUM('EXTRA-03 '!AA78,'EXTRA-02 '!AA78,'FOTON - (CLEUBERT) '!AA78,'FÁBRICA '!AA78,'EXTRA - (FERDINAND) '!AA78,'STRADA - (FERDINAND) '!AA78,'HR - (VALDENOR) '!AA78)</f>
        <v>0</v>
      </c>
      <c r="AA78" s="251">
        <f>SUM('EXTRA-03 '!AB78,'EXTRA-02 '!AB78,'FOTON - (CLEUBERT) '!AB78,'FÁBRICA '!AB78,'EXTRA - (FERDINAND) '!AB78,'STRADA - (FERDINAND) '!AB78,'HR - (VALDENOR) '!AB78)</f>
        <v>0</v>
      </c>
      <c r="AB78" s="251">
        <f>SUM('EXTRA-03 '!AC78,'EXTRA-02 '!AC78,'FOTON - (CLEUBERT) '!AC78,'FÁBRICA '!AC78,'EXTRA - (FERDINAND) '!AC78,'STRADA - (FERDINAND) '!AC78,'HR - (VALDENOR) '!AC78)</f>
        <v>0</v>
      </c>
      <c r="AC78" s="251">
        <f>SUM('EXTRA-03 '!AD78,'EXTRA-02 '!AD78,'FOTON - (CLEUBERT) '!AD78,'FÁBRICA '!AD78,'EXTRA - (FERDINAND) '!AD78,'STRADA - (FERDINAND) '!AD78,'HR - (VALDENOR) '!AD78)</f>
        <v>0</v>
      </c>
      <c r="AD78" s="251">
        <f>SUM('EXTRA-03 '!AE78,'EXTRA-02 '!AE78,'FOTON - (CLEUBERT) '!AE78,'FÁBRICA '!AE78,'EXTRA - (FERDINAND) '!AE78,'STRADA - (FERDINAND) '!AE78,'HR - (VALDENOR) '!AE78)</f>
        <v>0</v>
      </c>
      <c r="AE78" s="251">
        <f>SUM('EXTRA-03 '!AF78,'EXTRA-02 '!AF78,'FOTON - (CLEUBERT) '!AF78,'FÁBRICA '!AF78,'EXTRA - (FERDINAND) '!AF78,'STRADA - (FERDINAND) '!AF78,'HR - (VALDENOR) '!AF78)</f>
        <v>0</v>
      </c>
      <c r="AF78" s="251">
        <f>SUM('EXTRA-03 '!AG78,'EXTRA-02 '!AG78,'FOTON - (CLEUBERT) '!AG78,'FÁBRICA '!AG78,'EXTRA - (FERDINAND) '!AG78,'STRADA - (FERDINAND) '!AG78,'HR - (VALDENOR) '!AG78)</f>
        <v>0</v>
      </c>
    </row>
    <row r="79" spans="1:32" x14ac:dyDescent="0.2">
      <c r="A79" s="658">
        <f>'HR - (VALDENOR) '!A79</f>
        <v>0</v>
      </c>
      <c r="B79" s="251">
        <f>SUM('EXTRA-03 '!C79,'EXTRA-02 '!C79,'FOTON - (CLEUBERT) '!C79,'FÁBRICA '!C79,'EXTRA - (FERDINAND) '!C79,'STRADA - (FERDINAND) '!C79,'HR - (VALDENOR) '!C79)</f>
        <v>0</v>
      </c>
      <c r="C79" s="251">
        <f>SUM('EXTRA-03 '!D79,'EXTRA-02 '!D79,'FOTON - (CLEUBERT) '!D79,'FÁBRICA '!D79,'EXTRA - (FERDINAND) '!D79,'STRADA - (FERDINAND) '!D79,'HR - (VALDENOR) '!D79)</f>
        <v>0</v>
      </c>
      <c r="D79" s="251">
        <f>SUM('EXTRA-03 '!E79,'EXTRA-02 '!E79,'FOTON - (CLEUBERT) '!E79,'FÁBRICA '!E79,'EXTRA - (FERDINAND) '!E79,'STRADA - (FERDINAND) '!E79,'HR - (VALDENOR) '!E79)</f>
        <v>0</v>
      </c>
      <c r="E79" s="251">
        <f>SUM('EXTRA-03 '!F79,'EXTRA-02 '!F79,'FOTON - (CLEUBERT) '!F79,'FÁBRICA '!F79,'EXTRA - (FERDINAND) '!F79,'STRADA - (FERDINAND) '!F79,'HR - (VALDENOR) '!F79)</f>
        <v>0</v>
      </c>
      <c r="F79" s="251">
        <f>SUM('EXTRA-03 '!G79,'EXTRA-02 '!G79,'FOTON - (CLEUBERT) '!G79,'FÁBRICA '!G79,'EXTRA - (FERDINAND) '!G79,'STRADA - (FERDINAND) '!G79,'HR - (VALDENOR) '!G79)</f>
        <v>0</v>
      </c>
      <c r="G79" s="251">
        <f>SUM('EXTRA-03 '!H79,'EXTRA-02 '!H79,'FOTON - (CLEUBERT) '!H79,'FÁBRICA '!H79,'EXTRA - (FERDINAND) '!H79,'STRADA - (FERDINAND) '!H79,'HR - (VALDENOR) '!H79)</f>
        <v>0</v>
      </c>
      <c r="H79" s="251">
        <f>SUM('EXTRA-03 '!I79,'EXTRA-02 '!I79,'FOTON - (CLEUBERT) '!I79,'FÁBRICA '!I79,'EXTRA - (FERDINAND) '!I79,'STRADA - (FERDINAND) '!I79,'HR - (VALDENOR) '!I79)</f>
        <v>0</v>
      </c>
      <c r="I79" s="251">
        <f>SUM('EXTRA-03 '!J79,'EXTRA-02 '!J79,'FOTON - (CLEUBERT) '!J79,'FÁBRICA '!J79,'EXTRA - (FERDINAND) '!J79,'STRADA - (FERDINAND) '!J79,'HR - (VALDENOR) '!J79)</f>
        <v>0</v>
      </c>
      <c r="J79" s="251">
        <f>SUM('EXTRA-03 '!K79,'EXTRA-02 '!K79,'FOTON - (CLEUBERT) '!K79,'FÁBRICA '!K79,'EXTRA - (FERDINAND) '!K79,'STRADA - (FERDINAND) '!K79,'HR - (VALDENOR) '!K79)</f>
        <v>0</v>
      </c>
      <c r="K79" s="251">
        <f>SUM('EXTRA-03 '!L79,'EXTRA-02 '!L79,'FOTON - (CLEUBERT) '!L79,'FÁBRICA '!L79,'EXTRA - (FERDINAND) '!L79,'STRADA - (FERDINAND) '!L79,'HR - (VALDENOR) '!L79)</f>
        <v>0</v>
      </c>
      <c r="L79" s="251">
        <f>SUM('EXTRA-03 '!M79,'EXTRA-02 '!M79,'FOTON - (CLEUBERT) '!M79,'FÁBRICA '!M79,'EXTRA - (FERDINAND) '!M79,'STRADA - (FERDINAND) '!M79,'HR - (VALDENOR) '!M79)</f>
        <v>0</v>
      </c>
      <c r="M79" s="251">
        <f>SUM('EXTRA-03 '!N79,'EXTRA-02 '!N79,'FOTON - (CLEUBERT) '!N79,'FÁBRICA '!N79,'EXTRA - (FERDINAND) '!N79,'STRADA - (FERDINAND) '!N79,'HR - (VALDENOR) '!N79)</f>
        <v>0</v>
      </c>
      <c r="N79" s="251">
        <f>SUM('EXTRA-03 '!O79,'EXTRA-02 '!O79,'FOTON - (CLEUBERT) '!O79,'FÁBRICA '!O79,'EXTRA - (FERDINAND) '!O79,'STRADA - (FERDINAND) '!O79,'HR - (VALDENOR) '!O79)</f>
        <v>0</v>
      </c>
      <c r="O79" s="251">
        <f>SUM('EXTRA-03 '!P79,'EXTRA-02 '!P79,'FOTON - (CLEUBERT) '!P79,'FÁBRICA '!P79,'EXTRA - (FERDINAND) '!P79,'STRADA - (FERDINAND) '!P79,'HR - (VALDENOR) '!P79)</f>
        <v>0</v>
      </c>
      <c r="P79" s="251">
        <f>SUM('EXTRA-03 '!Q79,'EXTRA-02 '!Q79,'FOTON - (CLEUBERT) '!Q79,'FÁBRICA '!Q79,'EXTRA - (FERDINAND) '!Q79,'STRADA - (FERDINAND) '!Q79,'HR - (VALDENOR) '!Q79)</f>
        <v>0</v>
      </c>
      <c r="Q79" s="251">
        <f>SUM('EXTRA-03 '!R79,'EXTRA-02 '!R79,'FOTON - (CLEUBERT) '!R79,'FÁBRICA '!R79,'EXTRA - (FERDINAND) '!R79,'STRADA - (FERDINAND) '!R79,'HR - (VALDENOR) '!R79)</f>
        <v>0</v>
      </c>
      <c r="R79" s="251">
        <f>SUM('EXTRA-03 '!S79,'EXTRA-02 '!S79,'FOTON - (CLEUBERT) '!S79,'FÁBRICA '!S79,'EXTRA - (FERDINAND) '!S79,'STRADA - (FERDINAND) '!S79,'HR - (VALDENOR) '!S79)</f>
        <v>0</v>
      </c>
      <c r="S79" s="251">
        <f>SUM('EXTRA-03 '!T79,'EXTRA-02 '!T79,'FOTON - (CLEUBERT) '!T79,'FÁBRICA '!T79,'EXTRA - (FERDINAND) '!T79,'STRADA - (FERDINAND) '!T79,'HR - (VALDENOR) '!T79)</f>
        <v>0</v>
      </c>
      <c r="T79" s="251">
        <f>SUM('EXTRA-03 '!U79,'EXTRA-02 '!U79,'FOTON - (CLEUBERT) '!U79,'FÁBRICA '!U79,'EXTRA - (FERDINAND) '!U79,'STRADA - (FERDINAND) '!U79,'HR - (VALDENOR) '!U79)</f>
        <v>0</v>
      </c>
      <c r="U79" s="251">
        <f>SUM('EXTRA-03 '!V79,'EXTRA-02 '!V79,'FOTON - (CLEUBERT) '!V79,'FÁBRICA '!V79,'EXTRA - (FERDINAND) '!V79,'STRADA - (FERDINAND) '!V79,'HR - (VALDENOR) '!V79)</f>
        <v>0</v>
      </c>
      <c r="V79" s="251">
        <f>SUM('EXTRA-03 '!W79,'EXTRA-02 '!W79,'FOTON - (CLEUBERT) '!W79,'FÁBRICA '!W79,'EXTRA - (FERDINAND) '!W79,'STRADA - (FERDINAND) '!W79,'HR - (VALDENOR) '!W79)</f>
        <v>0</v>
      </c>
      <c r="W79" s="251">
        <f>SUM('EXTRA-03 '!X79,'EXTRA-02 '!X79,'FOTON - (CLEUBERT) '!X79,'FÁBRICA '!X79,'EXTRA - (FERDINAND) '!X79,'STRADA - (FERDINAND) '!X79,'HR - (VALDENOR) '!X79)</f>
        <v>0</v>
      </c>
      <c r="X79" s="251">
        <f>SUM('EXTRA-03 '!Y79,'EXTRA-02 '!Y79,'FOTON - (CLEUBERT) '!Y79,'FÁBRICA '!Y79,'EXTRA - (FERDINAND) '!Y79,'STRADA - (FERDINAND) '!Y79,'HR - (VALDENOR) '!Y79)</f>
        <v>0</v>
      </c>
      <c r="Y79" s="251">
        <f>SUM('EXTRA-03 '!Z79,'EXTRA-02 '!Z79,'FOTON - (CLEUBERT) '!Z79,'FÁBRICA '!Z79,'EXTRA - (FERDINAND) '!Z79,'STRADA - (FERDINAND) '!Z79,'HR - (VALDENOR) '!Z79)</f>
        <v>0</v>
      </c>
      <c r="Z79" s="251">
        <f>SUM('EXTRA-03 '!AA79,'EXTRA-02 '!AA79,'FOTON - (CLEUBERT) '!AA79,'FÁBRICA '!AA79,'EXTRA - (FERDINAND) '!AA79,'STRADA - (FERDINAND) '!AA79,'HR - (VALDENOR) '!AA79)</f>
        <v>0</v>
      </c>
      <c r="AA79" s="251">
        <f>SUM('EXTRA-03 '!AB79,'EXTRA-02 '!AB79,'FOTON - (CLEUBERT) '!AB79,'FÁBRICA '!AB79,'EXTRA - (FERDINAND) '!AB79,'STRADA - (FERDINAND) '!AB79,'HR - (VALDENOR) '!AB79)</f>
        <v>0</v>
      </c>
      <c r="AB79" s="251">
        <f>SUM('EXTRA-03 '!AC79,'EXTRA-02 '!AC79,'FOTON - (CLEUBERT) '!AC79,'FÁBRICA '!AC79,'EXTRA - (FERDINAND) '!AC79,'STRADA - (FERDINAND) '!AC79,'HR - (VALDENOR) '!AC79)</f>
        <v>0</v>
      </c>
      <c r="AC79" s="251">
        <f>SUM('EXTRA-03 '!AD79,'EXTRA-02 '!AD79,'FOTON - (CLEUBERT) '!AD79,'FÁBRICA '!AD79,'EXTRA - (FERDINAND) '!AD79,'STRADA - (FERDINAND) '!AD79,'HR - (VALDENOR) '!AD79)</f>
        <v>0</v>
      </c>
      <c r="AD79" s="251">
        <f>SUM('EXTRA-03 '!AE79,'EXTRA-02 '!AE79,'FOTON - (CLEUBERT) '!AE79,'FÁBRICA '!AE79,'EXTRA - (FERDINAND) '!AE79,'STRADA - (FERDINAND) '!AE79,'HR - (VALDENOR) '!AE79)</f>
        <v>0</v>
      </c>
      <c r="AE79" s="251">
        <f>SUM('EXTRA-03 '!AF79,'EXTRA-02 '!AF79,'FOTON - (CLEUBERT) '!AF79,'FÁBRICA '!AF79,'EXTRA - (FERDINAND) '!AF79,'STRADA - (FERDINAND) '!AF79,'HR - (VALDENOR) '!AF79)</f>
        <v>0</v>
      </c>
      <c r="AF79" s="251">
        <f>SUM('EXTRA-03 '!AG79,'EXTRA-02 '!AG79,'FOTON - (CLEUBERT) '!AG79,'FÁBRICA '!AG79,'EXTRA - (FERDINAND) '!AG79,'STRADA - (FERDINAND) '!AG79,'HR - (VALDENOR) '!AG79)</f>
        <v>0</v>
      </c>
    </row>
    <row r="80" spans="1:32" x14ac:dyDescent="0.2">
      <c r="A80" s="658">
        <f>'HR - (VALDENOR) '!A80</f>
        <v>0</v>
      </c>
      <c r="B80" s="251">
        <f>SUM('EXTRA-03 '!C80,'EXTRA-02 '!C80,'FOTON - (CLEUBERT) '!C80,'FÁBRICA '!C80,'EXTRA - (FERDINAND) '!C80,'STRADA - (FERDINAND) '!C80,'HR - (VALDENOR) '!C80)</f>
        <v>0</v>
      </c>
      <c r="C80" s="251">
        <f>SUM('EXTRA-03 '!D80,'EXTRA-02 '!D80,'FOTON - (CLEUBERT) '!D80,'FÁBRICA '!D80,'EXTRA - (FERDINAND) '!D80,'STRADA - (FERDINAND) '!D80,'HR - (VALDENOR) '!D80)</f>
        <v>0</v>
      </c>
      <c r="D80" s="251">
        <f>SUM('EXTRA-03 '!E80,'EXTRA-02 '!E80,'FOTON - (CLEUBERT) '!E80,'FÁBRICA '!E80,'EXTRA - (FERDINAND) '!E80,'STRADA - (FERDINAND) '!E80,'HR - (VALDENOR) '!E80)</f>
        <v>0</v>
      </c>
      <c r="E80" s="251">
        <f>SUM('EXTRA-03 '!F80,'EXTRA-02 '!F80,'FOTON - (CLEUBERT) '!F80,'FÁBRICA '!F80,'EXTRA - (FERDINAND) '!F80,'STRADA - (FERDINAND) '!F80,'HR - (VALDENOR) '!F80)</f>
        <v>0</v>
      </c>
      <c r="F80" s="251">
        <f>SUM('EXTRA-03 '!G80,'EXTRA-02 '!G80,'FOTON - (CLEUBERT) '!G80,'FÁBRICA '!G80,'EXTRA - (FERDINAND) '!G80,'STRADA - (FERDINAND) '!G80,'HR - (VALDENOR) '!G80)</f>
        <v>0</v>
      </c>
      <c r="G80" s="251">
        <f>SUM('EXTRA-03 '!H80,'EXTRA-02 '!H80,'FOTON - (CLEUBERT) '!H80,'FÁBRICA '!H80,'EXTRA - (FERDINAND) '!H80,'STRADA - (FERDINAND) '!H80,'HR - (VALDENOR) '!H80)</f>
        <v>0</v>
      </c>
      <c r="H80" s="251">
        <f>SUM('EXTRA-03 '!I80,'EXTRA-02 '!I80,'FOTON - (CLEUBERT) '!I80,'FÁBRICA '!I80,'EXTRA - (FERDINAND) '!I80,'STRADA - (FERDINAND) '!I80,'HR - (VALDENOR) '!I80)</f>
        <v>0</v>
      </c>
      <c r="I80" s="251">
        <f>SUM('EXTRA-03 '!J80,'EXTRA-02 '!J80,'FOTON - (CLEUBERT) '!J80,'FÁBRICA '!J80,'EXTRA - (FERDINAND) '!J80,'STRADA - (FERDINAND) '!J80,'HR - (VALDENOR) '!J80)</f>
        <v>0</v>
      </c>
      <c r="J80" s="251">
        <f>SUM('EXTRA-03 '!K80,'EXTRA-02 '!K80,'FOTON - (CLEUBERT) '!K80,'FÁBRICA '!K80,'EXTRA - (FERDINAND) '!K80,'STRADA - (FERDINAND) '!K80,'HR - (VALDENOR) '!K80)</f>
        <v>0</v>
      </c>
      <c r="K80" s="251">
        <f>SUM('EXTRA-03 '!L80,'EXTRA-02 '!L80,'FOTON - (CLEUBERT) '!L80,'FÁBRICA '!L80,'EXTRA - (FERDINAND) '!L80,'STRADA - (FERDINAND) '!L80,'HR - (VALDENOR) '!L80)</f>
        <v>0</v>
      </c>
      <c r="L80" s="251">
        <f>SUM('EXTRA-03 '!M80,'EXTRA-02 '!M80,'FOTON - (CLEUBERT) '!M80,'FÁBRICA '!M80,'EXTRA - (FERDINAND) '!M80,'STRADA - (FERDINAND) '!M80,'HR - (VALDENOR) '!M80)</f>
        <v>0</v>
      </c>
      <c r="M80" s="251">
        <f>SUM('EXTRA-03 '!N80,'EXTRA-02 '!N80,'FOTON - (CLEUBERT) '!N80,'FÁBRICA '!N80,'EXTRA - (FERDINAND) '!N80,'STRADA - (FERDINAND) '!N80,'HR - (VALDENOR) '!N80)</f>
        <v>0</v>
      </c>
      <c r="N80" s="251">
        <f>SUM('EXTRA-03 '!O80,'EXTRA-02 '!O80,'FOTON - (CLEUBERT) '!O80,'FÁBRICA '!O80,'EXTRA - (FERDINAND) '!O80,'STRADA - (FERDINAND) '!O80,'HR - (VALDENOR) '!O80)</f>
        <v>0</v>
      </c>
      <c r="O80" s="251">
        <f>SUM('EXTRA-03 '!P80,'EXTRA-02 '!P80,'FOTON - (CLEUBERT) '!P80,'FÁBRICA '!P80,'EXTRA - (FERDINAND) '!P80,'STRADA - (FERDINAND) '!P80,'HR - (VALDENOR) '!P80)</f>
        <v>0</v>
      </c>
      <c r="P80" s="251">
        <f>SUM('EXTRA-03 '!Q80,'EXTRA-02 '!Q80,'FOTON - (CLEUBERT) '!Q80,'FÁBRICA '!Q80,'EXTRA - (FERDINAND) '!Q80,'STRADA - (FERDINAND) '!Q80,'HR - (VALDENOR) '!Q80)</f>
        <v>0</v>
      </c>
      <c r="Q80" s="251">
        <f>SUM('EXTRA-03 '!R80,'EXTRA-02 '!R80,'FOTON - (CLEUBERT) '!R80,'FÁBRICA '!R80,'EXTRA - (FERDINAND) '!R80,'STRADA - (FERDINAND) '!R80,'HR - (VALDENOR) '!R80)</f>
        <v>0</v>
      </c>
      <c r="R80" s="251">
        <f>SUM('EXTRA-03 '!S80,'EXTRA-02 '!S80,'FOTON - (CLEUBERT) '!S80,'FÁBRICA '!S80,'EXTRA - (FERDINAND) '!S80,'STRADA - (FERDINAND) '!S80,'HR - (VALDENOR) '!S80)</f>
        <v>0</v>
      </c>
      <c r="S80" s="251">
        <f>SUM('EXTRA-03 '!T80,'EXTRA-02 '!T80,'FOTON - (CLEUBERT) '!T80,'FÁBRICA '!T80,'EXTRA - (FERDINAND) '!T80,'STRADA - (FERDINAND) '!T80,'HR - (VALDENOR) '!T80)</f>
        <v>0</v>
      </c>
      <c r="T80" s="251">
        <f>SUM('EXTRA-03 '!U80,'EXTRA-02 '!U80,'FOTON - (CLEUBERT) '!U80,'FÁBRICA '!U80,'EXTRA - (FERDINAND) '!U80,'STRADA - (FERDINAND) '!U80,'HR - (VALDENOR) '!U80)</f>
        <v>0</v>
      </c>
      <c r="U80" s="251">
        <f>SUM('EXTRA-03 '!V80,'EXTRA-02 '!V80,'FOTON - (CLEUBERT) '!V80,'FÁBRICA '!V80,'EXTRA - (FERDINAND) '!V80,'STRADA - (FERDINAND) '!V80,'HR - (VALDENOR) '!V80)</f>
        <v>0</v>
      </c>
      <c r="V80" s="251">
        <f>SUM('EXTRA-03 '!W80,'EXTRA-02 '!W80,'FOTON - (CLEUBERT) '!W80,'FÁBRICA '!W80,'EXTRA - (FERDINAND) '!W80,'STRADA - (FERDINAND) '!W80,'HR - (VALDENOR) '!W80)</f>
        <v>0</v>
      </c>
      <c r="W80" s="251">
        <f>SUM('EXTRA-03 '!X80,'EXTRA-02 '!X80,'FOTON - (CLEUBERT) '!X80,'FÁBRICA '!X80,'EXTRA - (FERDINAND) '!X80,'STRADA - (FERDINAND) '!X80,'HR - (VALDENOR) '!X80)</f>
        <v>0</v>
      </c>
      <c r="X80" s="251">
        <f>SUM('EXTRA-03 '!Y80,'EXTRA-02 '!Y80,'FOTON - (CLEUBERT) '!Y80,'FÁBRICA '!Y80,'EXTRA - (FERDINAND) '!Y80,'STRADA - (FERDINAND) '!Y80,'HR - (VALDENOR) '!Y80)</f>
        <v>0</v>
      </c>
      <c r="Y80" s="251">
        <f>SUM('EXTRA-03 '!Z80,'EXTRA-02 '!Z80,'FOTON - (CLEUBERT) '!Z80,'FÁBRICA '!Z80,'EXTRA - (FERDINAND) '!Z80,'STRADA - (FERDINAND) '!Z80,'HR - (VALDENOR) '!Z80)</f>
        <v>0</v>
      </c>
      <c r="Z80" s="251">
        <f>SUM('EXTRA-03 '!AA80,'EXTRA-02 '!AA80,'FOTON - (CLEUBERT) '!AA80,'FÁBRICA '!AA80,'EXTRA - (FERDINAND) '!AA80,'STRADA - (FERDINAND) '!AA80,'HR - (VALDENOR) '!AA80)</f>
        <v>0</v>
      </c>
      <c r="AA80" s="251">
        <f>SUM('EXTRA-03 '!AB80,'EXTRA-02 '!AB80,'FOTON - (CLEUBERT) '!AB80,'FÁBRICA '!AB80,'EXTRA - (FERDINAND) '!AB80,'STRADA - (FERDINAND) '!AB80,'HR - (VALDENOR) '!AB80)</f>
        <v>0</v>
      </c>
      <c r="AB80" s="251">
        <f>SUM('EXTRA-03 '!AC80,'EXTRA-02 '!AC80,'FOTON - (CLEUBERT) '!AC80,'FÁBRICA '!AC80,'EXTRA - (FERDINAND) '!AC80,'STRADA - (FERDINAND) '!AC80,'HR - (VALDENOR) '!AC80)</f>
        <v>0</v>
      </c>
      <c r="AC80" s="251">
        <f>SUM('EXTRA-03 '!AD80,'EXTRA-02 '!AD80,'FOTON - (CLEUBERT) '!AD80,'FÁBRICA '!AD80,'EXTRA - (FERDINAND) '!AD80,'STRADA - (FERDINAND) '!AD80,'HR - (VALDENOR) '!AD80)</f>
        <v>0</v>
      </c>
      <c r="AD80" s="251">
        <f>SUM('EXTRA-03 '!AE80,'EXTRA-02 '!AE80,'FOTON - (CLEUBERT) '!AE80,'FÁBRICA '!AE80,'EXTRA - (FERDINAND) '!AE80,'STRADA - (FERDINAND) '!AE80,'HR - (VALDENOR) '!AE80)</f>
        <v>0</v>
      </c>
      <c r="AE80" s="251">
        <f>SUM('EXTRA-03 '!AF80,'EXTRA-02 '!AF80,'FOTON - (CLEUBERT) '!AF80,'FÁBRICA '!AF80,'EXTRA - (FERDINAND) '!AF80,'STRADA - (FERDINAND) '!AF80,'HR - (VALDENOR) '!AF80)</f>
        <v>0</v>
      </c>
      <c r="AF80" s="251">
        <f>SUM('EXTRA-03 '!AG80,'EXTRA-02 '!AG80,'FOTON - (CLEUBERT) '!AG80,'FÁBRICA '!AG80,'EXTRA - (FERDINAND) '!AG80,'STRADA - (FERDINAND) '!AG80,'HR - (VALDENOR) '!AG80)</f>
        <v>0</v>
      </c>
    </row>
    <row r="81" spans="1:32" x14ac:dyDescent="0.2">
      <c r="A81" s="658">
        <f>'HR - (VALDENOR) '!A81</f>
        <v>0</v>
      </c>
      <c r="B81" s="251">
        <f>SUM('EXTRA-03 '!C81,'EXTRA-02 '!C81,'FOTON - (CLEUBERT) '!C81,'FÁBRICA '!C81,'EXTRA - (FERDINAND) '!C81,'STRADA - (FERDINAND) '!C81,'HR - (VALDENOR) '!C81)</f>
        <v>0</v>
      </c>
      <c r="C81" s="251">
        <f>SUM('EXTRA-03 '!D81,'EXTRA-02 '!D81,'FOTON - (CLEUBERT) '!D81,'FÁBRICA '!D81,'EXTRA - (FERDINAND) '!D81,'STRADA - (FERDINAND) '!D81,'HR - (VALDENOR) '!D81)</f>
        <v>0</v>
      </c>
      <c r="D81" s="251">
        <f>SUM('EXTRA-03 '!E81,'EXTRA-02 '!E81,'FOTON - (CLEUBERT) '!E81,'FÁBRICA '!E81,'EXTRA - (FERDINAND) '!E81,'STRADA - (FERDINAND) '!E81,'HR - (VALDENOR) '!E81)</f>
        <v>0</v>
      </c>
      <c r="E81" s="251">
        <f>SUM('EXTRA-03 '!F81,'EXTRA-02 '!F81,'FOTON - (CLEUBERT) '!F81,'FÁBRICA '!F81,'EXTRA - (FERDINAND) '!F81,'STRADA - (FERDINAND) '!F81,'HR - (VALDENOR) '!F81)</f>
        <v>0</v>
      </c>
      <c r="F81" s="251">
        <f>SUM('EXTRA-03 '!G81,'EXTRA-02 '!G81,'FOTON - (CLEUBERT) '!G81,'FÁBRICA '!G81,'EXTRA - (FERDINAND) '!G81,'STRADA - (FERDINAND) '!G81,'HR - (VALDENOR) '!G81)</f>
        <v>0</v>
      </c>
      <c r="G81" s="251">
        <f>SUM('EXTRA-03 '!H81,'EXTRA-02 '!H81,'FOTON - (CLEUBERT) '!H81,'FÁBRICA '!H81,'EXTRA - (FERDINAND) '!H81,'STRADA - (FERDINAND) '!H81,'HR - (VALDENOR) '!H81)</f>
        <v>0</v>
      </c>
      <c r="H81" s="251">
        <f>SUM('EXTRA-03 '!I81,'EXTRA-02 '!I81,'FOTON - (CLEUBERT) '!I81,'FÁBRICA '!I81,'EXTRA - (FERDINAND) '!I81,'STRADA - (FERDINAND) '!I81,'HR - (VALDENOR) '!I81)</f>
        <v>0</v>
      </c>
      <c r="I81" s="251">
        <f>SUM('EXTRA-03 '!J81,'EXTRA-02 '!J81,'FOTON - (CLEUBERT) '!J81,'FÁBRICA '!J81,'EXTRA - (FERDINAND) '!J81,'STRADA - (FERDINAND) '!J81,'HR - (VALDENOR) '!J81)</f>
        <v>0</v>
      </c>
      <c r="J81" s="251">
        <f>SUM('EXTRA-03 '!K81,'EXTRA-02 '!K81,'FOTON - (CLEUBERT) '!K81,'FÁBRICA '!K81,'EXTRA - (FERDINAND) '!K81,'STRADA - (FERDINAND) '!K81,'HR - (VALDENOR) '!K81)</f>
        <v>0</v>
      </c>
      <c r="K81" s="251">
        <f>SUM('EXTRA-03 '!L81,'EXTRA-02 '!L81,'FOTON - (CLEUBERT) '!L81,'FÁBRICA '!L81,'EXTRA - (FERDINAND) '!L81,'STRADA - (FERDINAND) '!L81,'HR - (VALDENOR) '!L81)</f>
        <v>0</v>
      </c>
      <c r="L81" s="251">
        <f>SUM('EXTRA-03 '!M81,'EXTRA-02 '!M81,'FOTON - (CLEUBERT) '!M81,'FÁBRICA '!M81,'EXTRA - (FERDINAND) '!M81,'STRADA - (FERDINAND) '!M81,'HR - (VALDENOR) '!M81)</f>
        <v>0</v>
      </c>
      <c r="M81" s="251">
        <f>SUM('EXTRA-03 '!N81,'EXTRA-02 '!N81,'FOTON - (CLEUBERT) '!N81,'FÁBRICA '!N81,'EXTRA - (FERDINAND) '!N81,'STRADA - (FERDINAND) '!N81,'HR - (VALDENOR) '!N81)</f>
        <v>0</v>
      </c>
      <c r="N81" s="251">
        <f>SUM('EXTRA-03 '!O81,'EXTRA-02 '!O81,'FOTON - (CLEUBERT) '!O81,'FÁBRICA '!O81,'EXTRA - (FERDINAND) '!O81,'STRADA - (FERDINAND) '!O81,'HR - (VALDENOR) '!O81)</f>
        <v>0</v>
      </c>
      <c r="O81" s="251">
        <f>SUM('EXTRA-03 '!P81,'EXTRA-02 '!P81,'FOTON - (CLEUBERT) '!P81,'FÁBRICA '!P81,'EXTRA - (FERDINAND) '!P81,'STRADA - (FERDINAND) '!P81,'HR - (VALDENOR) '!P81)</f>
        <v>0</v>
      </c>
      <c r="P81" s="251">
        <f>SUM('EXTRA-03 '!Q81,'EXTRA-02 '!Q81,'FOTON - (CLEUBERT) '!Q81,'FÁBRICA '!Q81,'EXTRA - (FERDINAND) '!Q81,'STRADA - (FERDINAND) '!Q81,'HR - (VALDENOR) '!Q81)</f>
        <v>0</v>
      </c>
      <c r="Q81" s="251">
        <f>SUM('EXTRA-03 '!R81,'EXTRA-02 '!R81,'FOTON - (CLEUBERT) '!R81,'FÁBRICA '!R81,'EXTRA - (FERDINAND) '!R81,'STRADA - (FERDINAND) '!R81,'HR - (VALDENOR) '!R81)</f>
        <v>0</v>
      </c>
      <c r="R81" s="251">
        <f>SUM('EXTRA-03 '!S81,'EXTRA-02 '!S81,'FOTON - (CLEUBERT) '!S81,'FÁBRICA '!S81,'EXTRA - (FERDINAND) '!S81,'STRADA - (FERDINAND) '!S81,'HR - (VALDENOR) '!S81)</f>
        <v>0</v>
      </c>
      <c r="S81" s="251">
        <f>SUM('EXTRA-03 '!T81,'EXTRA-02 '!T81,'FOTON - (CLEUBERT) '!T81,'FÁBRICA '!T81,'EXTRA - (FERDINAND) '!T81,'STRADA - (FERDINAND) '!T81,'HR - (VALDENOR) '!T81)</f>
        <v>0</v>
      </c>
      <c r="T81" s="251">
        <f>SUM('EXTRA-03 '!U81,'EXTRA-02 '!U81,'FOTON - (CLEUBERT) '!U81,'FÁBRICA '!U81,'EXTRA - (FERDINAND) '!U81,'STRADA - (FERDINAND) '!U81,'HR - (VALDENOR) '!U81)</f>
        <v>0</v>
      </c>
      <c r="U81" s="251">
        <f>SUM('EXTRA-03 '!V81,'EXTRA-02 '!V81,'FOTON - (CLEUBERT) '!V81,'FÁBRICA '!V81,'EXTRA - (FERDINAND) '!V81,'STRADA - (FERDINAND) '!V81,'HR - (VALDENOR) '!V81)</f>
        <v>0</v>
      </c>
      <c r="V81" s="251">
        <f>SUM('EXTRA-03 '!W81,'EXTRA-02 '!W81,'FOTON - (CLEUBERT) '!W81,'FÁBRICA '!W81,'EXTRA - (FERDINAND) '!W81,'STRADA - (FERDINAND) '!W81,'HR - (VALDENOR) '!W81)</f>
        <v>0</v>
      </c>
      <c r="W81" s="251">
        <f>SUM('EXTRA-03 '!X81,'EXTRA-02 '!X81,'FOTON - (CLEUBERT) '!X81,'FÁBRICA '!X81,'EXTRA - (FERDINAND) '!X81,'STRADA - (FERDINAND) '!X81,'HR - (VALDENOR) '!X81)</f>
        <v>0</v>
      </c>
      <c r="X81" s="251">
        <f>SUM('EXTRA-03 '!Y81,'EXTRA-02 '!Y81,'FOTON - (CLEUBERT) '!Y81,'FÁBRICA '!Y81,'EXTRA - (FERDINAND) '!Y81,'STRADA - (FERDINAND) '!Y81,'HR - (VALDENOR) '!Y81)</f>
        <v>0</v>
      </c>
      <c r="Y81" s="251">
        <f>SUM('EXTRA-03 '!Z81,'EXTRA-02 '!Z81,'FOTON - (CLEUBERT) '!Z81,'FÁBRICA '!Z81,'EXTRA - (FERDINAND) '!Z81,'STRADA - (FERDINAND) '!Z81,'HR - (VALDENOR) '!Z81)</f>
        <v>0</v>
      </c>
      <c r="Z81" s="251">
        <f>SUM('EXTRA-03 '!AA81,'EXTRA-02 '!AA81,'FOTON - (CLEUBERT) '!AA81,'FÁBRICA '!AA81,'EXTRA - (FERDINAND) '!AA81,'STRADA - (FERDINAND) '!AA81,'HR - (VALDENOR) '!AA81)</f>
        <v>0</v>
      </c>
      <c r="AA81" s="251">
        <f>SUM('EXTRA-03 '!AB81,'EXTRA-02 '!AB81,'FOTON - (CLEUBERT) '!AB81,'FÁBRICA '!AB81,'EXTRA - (FERDINAND) '!AB81,'STRADA - (FERDINAND) '!AB81,'HR - (VALDENOR) '!AB81)</f>
        <v>0</v>
      </c>
      <c r="AB81" s="251">
        <f>SUM('EXTRA-03 '!AC81,'EXTRA-02 '!AC81,'FOTON - (CLEUBERT) '!AC81,'FÁBRICA '!AC81,'EXTRA - (FERDINAND) '!AC81,'STRADA - (FERDINAND) '!AC81,'HR - (VALDENOR) '!AC81)</f>
        <v>0</v>
      </c>
      <c r="AC81" s="251">
        <f>SUM('EXTRA-03 '!AD81,'EXTRA-02 '!AD81,'FOTON - (CLEUBERT) '!AD81,'FÁBRICA '!AD81,'EXTRA - (FERDINAND) '!AD81,'STRADA - (FERDINAND) '!AD81,'HR - (VALDENOR) '!AD81)</f>
        <v>0</v>
      </c>
      <c r="AD81" s="251">
        <f>SUM('EXTRA-03 '!AE81,'EXTRA-02 '!AE81,'FOTON - (CLEUBERT) '!AE81,'FÁBRICA '!AE81,'EXTRA - (FERDINAND) '!AE81,'STRADA - (FERDINAND) '!AE81,'HR - (VALDENOR) '!AE81)</f>
        <v>0</v>
      </c>
      <c r="AE81" s="251">
        <f>SUM('EXTRA-03 '!AF81,'EXTRA-02 '!AF81,'FOTON - (CLEUBERT) '!AF81,'FÁBRICA '!AF81,'EXTRA - (FERDINAND) '!AF81,'STRADA - (FERDINAND) '!AF81,'HR - (VALDENOR) '!AF81)</f>
        <v>0</v>
      </c>
      <c r="AF81" s="251">
        <f>SUM('EXTRA-03 '!AG81,'EXTRA-02 '!AG81,'FOTON - (CLEUBERT) '!AG81,'FÁBRICA '!AG81,'EXTRA - (FERDINAND) '!AG81,'STRADA - (FERDINAND) '!AG81,'HR - (VALDENOR) '!AG81)</f>
        <v>0</v>
      </c>
    </row>
    <row r="82" spans="1:32" x14ac:dyDescent="0.2">
      <c r="A82" s="658">
        <f>'HR - (VALDENOR) '!A82</f>
        <v>0</v>
      </c>
      <c r="B82" s="251">
        <f>SUM('EXTRA-03 '!C82,'EXTRA-02 '!C82,'FOTON - (CLEUBERT) '!C82,'FÁBRICA '!C82,'EXTRA - (FERDINAND) '!C82,'STRADA - (FERDINAND) '!C82,'HR - (VALDENOR) '!C82)</f>
        <v>0</v>
      </c>
      <c r="C82" s="251">
        <f>SUM('EXTRA-03 '!D82,'EXTRA-02 '!D82,'FOTON - (CLEUBERT) '!D82,'FÁBRICA '!D82,'EXTRA - (FERDINAND) '!D82,'STRADA - (FERDINAND) '!D82,'HR - (VALDENOR) '!D82)</f>
        <v>0</v>
      </c>
      <c r="D82" s="251">
        <f>SUM('EXTRA-03 '!E82,'EXTRA-02 '!E82,'FOTON - (CLEUBERT) '!E82,'FÁBRICA '!E82,'EXTRA - (FERDINAND) '!E82,'STRADA - (FERDINAND) '!E82,'HR - (VALDENOR) '!E82)</f>
        <v>0</v>
      </c>
      <c r="E82" s="251">
        <f>SUM('EXTRA-03 '!F82,'EXTRA-02 '!F82,'FOTON - (CLEUBERT) '!F82,'FÁBRICA '!F82,'EXTRA - (FERDINAND) '!F82,'STRADA - (FERDINAND) '!F82,'HR - (VALDENOR) '!F82)</f>
        <v>0</v>
      </c>
      <c r="F82" s="251">
        <f>SUM('EXTRA-03 '!G82,'EXTRA-02 '!G82,'FOTON - (CLEUBERT) '!G82,'FÁBRICA '!G82,'EXTRA - (FERDINAND) '!G82,'STRADA - (FERDINAND) '!G82,'HR - (VALDENOR) '!G82)</f>
        <v>0</v>
      </c>
      <c r="G82" s="251">
        <f>SUM('EXTRA-03 '!H82,'EXTRA-02 '!H82,'FOTON - (CLEUBERT) '!H82,'FÁBRICA '!H82,'EXTRA - (FERDINAND) '!H82,'STRADA - (FERDINAND) '!H82,'HR - (VALDENOR) '!H82)</f>
        <v>0</v>
      </c>
      <c r="H82" s="251">
        <f>SUM('EXTRA-03 '!I82,'EXTRA-02 '!I82,'FOTON - (CLEUBERT) '!I82,'FÁBRICA '!I82,'EXTRA - (FERDINAND) '!I82,'STRADA - (FERDINAND) '!I82,'HR - (VALDENOR) '!I82)</f>
        <v>0</v>
      </c>
      <c r="I82" s="251">
        <f>SUM('EXTRA-03 '!J82,'EXTRA-02 '!J82,'FOTON - (CLEUBERT) '!J82,'FÁBRICA '!J82,'EXTRA - (FERDINAND) '!J82,'STRADA - (FERDINAND) '!J82,'HR - (VALDENOR) '!J82)</f>
        <v>0</v>
      </c>
      <c r="J82" s="251">
        <f>SUM('EXTRA-03 '!K82,'EXTRA-02 '!K82,'FOTON - (CLEUBERT) '!K82,'FÁBRICA '!K82,'EXTRA - (FERDINAND) '!K82,'STRADA - (FERDINAND) '!K82,'HR - (VALDENOR) '!K82)</f>
        <v>0</v>
      </c>
      <c r="K82" s="251">
        <f>SUM('EXTRA-03 '!L82,'EXTRA-02 '!L82,'FOTON - (CLEUBERT) '!L82,'FÁBRICA '!L82,'EXTRA - (FERDINAND) '!L82,'STRADA - (FERDINAND) '!L82,'HR - (VALDENOR) '!L82)</f>
        <v>0</v>
      </c>
      <c r="L82" s="251">
        <f>SUM('EXTRA-03 '!M82,'EXTRA-02 '!M82,'FOTON - (CLEUBERT) '!M82,'FÁBRICA '!M82,'EXTRA - (FERDINAND) '!M82,'STRADA - (FERDINAND) '!M82,'HR - (VALDENOR) '!M82)</f>
        <v>0</v>
      </c>
      <c r="M82" s="251">
        <f>SUM('EXTRA-03 '!N82,'EXTRA-02 '!N82,'FOTON - (CLEUBERT) '!N82,'FÁBRICA '!N82,'EXTRA - (FERDINAND) '!N82,'STRADA - (FERDINAND) '!N82,'HR - (VALDENOR) '!N82)</f>
        <v>0</v>
      </c>
      <c r="N82" s="251">
        <f>SUM('EXTRA-03 '!O82,'EXTRA-02 '!O82,'FOTON - (CLEUBERT) '!O82,'FÁBRICA '!O82,'EXTRA - (FERDINAND) '!O82,'STRADA - (FERDINAND) '!O82,'HR - (VALDENOR) '!O82)</f>
        <v>0</v>
      </c>
      <c r="O82" s="251">
        <f>SUM('EXTRA-03 '!P82,'EXTRA-02 '!P82,'FOTON - (CLEUBERT) '!P82,'FÁBRICA '!P82,'EXTRA - (FERDINAND) '!P82,'STRADA - (FERDINAND) '!P82,'HR - (VALDENOR) '!P82)</f>
        <v>0</v>
      </c>
      <c r="P82" s="251">
        <f>SUM('EXTRA-03 '!Q82,'EXTRA-02 '!Q82,'FOTON - (CLEUBERT) '!Q82,'FÁBRICA '!Q82,'EXTRA - (FERDINAND) '!Q82,'STRADA - (FERDINAND) '!Q82,'HR - (VALDENOR) '!Q82)</f>
        <v>0</v>
      </c>
      <c r="Q82" s="251">
        <f>SUM('EXTRA-03 '!R82,'EXTRA-02 '!R82,'FOTON - (CLEUBERT) '!R82,'FÁBRICA '!R82,'EXTRA - (FERDINAND) '!R82,'STRADA - (FERDINAND) '!R82,'HR - (VALDENOR) '!R82)</f>
        <v>0</v>
      </c>
      <c r="R82" s="251">
        <f>SUM('EXTRA-03 '!S82,'EXTRA-02 '!S82,'FOTON - (CLEUBERT) '!S82,'FÁBRICA '!S82,'EXTRA - (FERDINAND) '!S82,'STRADA - (FERDINAND) '!S82,'HR - (VALDENOR) '!S82)</f>
        <v>0</v>
      </c>
      <c r="S82" s="251">
        <f>SUM('EXTRA-03 '!T82,'EXTRA-02 '!T82,'FOTON - (CLEUBERT) '!T82,'FÁBRICA '!T82,'EXTRA - (FERDINAND) '!T82,'STRADA - (FERDINAND) '!T82,'HR - (VALDENOR) '!T82)</f>
        <v>0</v>
      </c>
      <c r="T82" s="251">
        <f>SUM('EXTRA-03 '!U82,'EXTRA-02 '!U82,'FOTON - (CLEUBERT) '!U82,'FÁBRICA '!U82,'EXTRA - (FERDINAND) '!U82,'STRADA - (FERDINAND) '!U82,'HR - (VALDENOR) '!U82)</f>
        <v>0</v>
      </c>
      <c r="U82" s="251">
        <f>SUM('EXTRA-03 '!V82,'EXTRA-02 '!V82,'FOTON - (CLEUBERT) '!V82,'FÁBRICA '!V82,'EXTRA - (FERDINAND) '!V82,'STRADA - (FERDINAND) '!V82,'HR - (VALDENOR) '!V82)</f>
        <v>0</v>
      </c>
      <c r="V82" s="251">
        <f>SUM('EXTRA-03 '!W82,'EXTRA-02 '!W82,'FOTON - (CLEUBERT) '!W82,'FÁBRICA '!W82,'EXTRA - (FERDINAND) '!W82,'STRADA - (FERDINAND) '!W82,'HR - (VALDENOR) '!W82)</f>
        <v>0</v>
      </c>
      <c r="W82" s="251">
        <f>SUM('EXTRA-03 '!X82,'EXTRA-02 '!X82,'FOTON - (CLEUBERT) '!X82,'FÁBRICA '!X82,'EXTRA - (FERDINAND) '!X82,'STRADA - (FERDINAND) '!X82,'HR - (VALDENOR) '!X82)</f>
        <v>0</v>
      </c>
      <c r="X82" s="251">
        <f>SUM('EXTRA-03 '!Y82,'EXTRA-02 '!Y82,'FOTON - (CLEUBERT) '!Y82,'FÁBRICA '!Y82,'EXTRA - (FERDINAND) '!Y82,'STRADA - (FERDINAND) '!Y82,'HR - (VALDENOR) '!Y82)</f>
        <v>0</v>
      </c>
      <c r="Y82" s="251">
        <f>SUM('EXTRA-03 '!Z82,'EXTRA-02 '!Z82,'FOTON - (CLEUBERT) '!Z82,'FÁBRICA '!Z82,'EXTRA - (FERDINAND) '!Z82,'STRADA - (FERDINAND) '!Z82,'HR - (VALDENOR) '!Z82)</f>
        <v>0</v>
      </c>
      <c r="Z82" s="251">
        <f>SUM('EXTRA-03 '!AA82,'EXTRA-02 '!AA82,'FOTON - (CLEUBERT) '!AA82,'FÁBRICA '!AA82,'EXTRA - (FERDINAND) '!AA82,'STRADA - (FERDINAND) '!AA82,'HR - (VALDENOR) '!AA82)</f>
        <v>0</v>
      </c>
      <c r="AA82" s="251">
        <f>SUM('EXTRA-03 '!AB82,'EXTRA-02 '!AB82,'FOTON - (CLEUBERT) '!AB82,'FÁBRICA '!AB82,'EXTRA - (FERDINAND) '!AB82,'STRADA - (FERDINAND) '!AB82,'HR - (VALDENOR) '!AB82)</f>
        <v>0</v>
      </c>
      <c r="AB82" s="251">
        <f>SUM('EXTRA-03 '!AC82,'EXTRA-02 '!AC82,'FOTON - (CLEUBERT) '!AC82,'FÁBRICA '!AC82,'EXTRA - (FERDINAND) '!AC82,'STRADA - (FERDINAND) '!AC82,'HR - (VALDENOR) '!AC82)</f>
        <v>0</v>
      </c>
      <c r="AC82" s="251">
        <f>SUM('EXTRA-03 '!AD82,'EXTRA-02 '!AD82,'FOTON - (CLEUBERT) '!AD82,'FÁBRICA '!AD82,'EXTRA - (FERDINAND) '!AD82,'STRADA - (FERDINAND) '!AD82,'HR - (VALDENOR) '!AD82)</f>
        <v>0</v>
      </c>
      <c r="AD82" s="251">
        <f>SUM('EXTRA-03 '!AE82,'EXTRA-02 '!AE82,'FOTON - (CLEUBERT) '!AE82,'FÁBRICA '!AE82,'EXTRA - (FERDINAND) '!AE82,'STRADA - (FERDINAND) '!AE82,'HR - (VALDENOR) '!AE82)</f>
        <v>0</v>
      </c>
      <c r="AE82" s="251">
        <f>SUM('EXTRA-03 '!AF82,'EXTRA-02 '!AF82,'FOTON - (CLEUBERT) '!AF82,'FÁBRICA '!AF82,'EXTRA - (FERDINAND) '!AF82,'STRADA - (FERDINAND) '!AF82,'HR - (VALDENOR) '!AF82)</f>
        <v>0</v>
      </c>
      <c r="AF82" s="251">
        <f>SUM('EXTRA-03 '!AG82,'EXTRA-02 '!AG82,'FOTON - (CLEUBERT) '!AG82,'FÁBRICA '!AG82,'EXTRA - (FERDINAND) '!AG82,'STRADA - (FERDINAND) '!AG82,'HR - (VALDENOR) '!AG82)</f>
        <v>0</v>
      </c>
    </row>
    <row r="83" spans="1:32" x14ac:dyDescent="0.2">
      <c r="A83" s="658">
        <f>'HR - (VALDENOR) '!A83</f>
        <v>0</v>
      </c>
      <c r="B83" s="251">
        <f>SUM('EXTRA-03 '!C83,'EXTRA-02 '!C83,'FOTON - (CLEUBERT) '!C83,'FÁBRICA '!C83,'EXTRA - (FERDINAND) '!C83,'STRADA - (FERDINAND) '!C83,'HR - (VALDENOR) '!C83)</f>
        <v>0</v>
      </c>
      <c r="C83" s="251">
        <f>SUM('EXTRA-03 '!D83,'EXTRA-02 '!D83,'FOTON - (CLEUBERT) '!D83,'FÁBRICA '!D83,'EXTRA - (FERDINAND) '!D83,'STRADA - (FERDINAND) '!D83,'HR - (VALDENOR) '!D83)</f>
        <v>0</v>
      </c>
      <c r="D83" s="251">
        <f>SUM('EXTRA-03 '!E83,'EXTRA-02 '!E83,'FOTON - (CLEUBERT) '!E83,'FÁBRICA '!E83,'EXTRA - (FERDINAND) '!E83,'STRADA - (FERDINAND) '!E83,'HR - (VALDENOR) '!E83)</f>
        <v>0</v>
      </c>
      <c r="E83" s="251">
        <f>SUM('EXTRA-03 '!F83,'EXTRA-02 '!F83,'FOTON - (CLEUBERT) '!F83,'FÁBRICA '!F83,'EXTRA - (FERDINAND) '!F83,'STRADA - (FERDINAND) '!F83,'HR - (VALDENOR) '!F83)</f>
        <v>0</v>
      </c>
      <c r="F83" s="251">
        <f>SUM('EXTRA-03 '!G83,'EXTRA-02 '!G83,'FOTON - (CLEUBERT) '!G83,'FÁBRICA '!G83,'EXTRA - (FERDINAND) '!G83,'STRADA - (FERDINAND) '!G83,'HR - (VALDENOR) '!G83)</f>
        <v>0</v>
      </c>
      <c r="G83" s="251">
        <f>SUM('EXTRA-03 '!H83,'EXTRA-02 '!H83,'FOTON - (CLEUBERT) '!H83,'FÁBRICA '!H83,'EXTRA - (FERDINAND) '!H83,'STRADA - (FERDINAND) '!H83,'HR - (VALDENOR) '!H83)</f>
        <v>0</v>
      </c>
      <c r="H83" s="251">
        <f>SUM('EXTRA-03 '!I83,'EXTRA-02 '!I83,'FOTON - (CLEUBERT) '!I83,'FÁBRICA '!I83,'EXTRA - (FERDINAND) '!I83,'STRADA - (FERDINAND) '!I83,'HR - (VALDENOR) '!I83)</f>
        <v>0</v>
      </c>
      <c r="I83" s="251">
        <f>SUM('EXTRA-03 '!J83,'EXTRA-02 '!J83,'FOTON - (CLEUBERT) '!J83,'FÁBRICA '!J83,'EXTRA - (FERDINAND) '!J83,'STRADA - (FERDINAND) '!J83,'HR - (VALDENOR) '!J83)</f>
        <v>0</v>
      </c>
      <c r="J83" s="251">
        <f>SUM('EXTRA-03 '!K83,'EXTRA-02 '!K83,'FOTON - (CLEUBERT) '!K83,'FÁBRICA '!K83,'EXTRA - (FERDINAND) '!K83,'STRADA - (FERDINAND) '!K83,'HR - (VALDENOR) '!K83)</f>
        <v>0</v>
      </c>
      <c r="K83" s="251">
        <f>SUM('EXTRA-03 '!L83,'EXTRA-02 '!L83,'FOTON - (CLEUBERT) '!L83,'FÁBRICA '!L83,'EXTRA - (FERDINAND) '!L83,'STRADA - (FERDINAND) '!L83,'HR - (VALDENOR) '!L83)</f>
        <v>0</v>
      </c>
      <c r="L83" s="251">
        <f>SUM('EXTRA-03 '!M83,'EXTRA-02 '!M83,'FOTON - (CLEUBERT) '!M83,'FÁBRICA '!M83,'EXTRA - (FERDINAND) '!M83,'STRADA - (FERDINAND) '!M83,'HR - (VALDENOR) '!M83)</f>
        <v>0</v>
      </c>
      <c r="M83" s="251">
        <f>SUM('EXTRA-03 '!N83,'EXTRA-02 '!N83,'FOTON - (CLEUBERT) '!N83,'FÁBRICA '!N83,'EXTRA - (FERDINAND) '!N83,'STRADA - (FERDINAND) '!N83,'HR - (VALDENOR) '!N83)</f>
        <v>0</v>
      </c>
      <c r="N83" s="251">
        <f>SUM('EXTRA-03 '!O83,'EXTRA-02 '!O83,'FOTON - (CLEUBERT) '!O83,'FÁBRICA '!O83,'EXTRA - (FERDINAND) '!O83,'STRADA - (FERDINAND) '!O83,'HR - (VALDENOR) '!O83)</f>
        <v>0</v>
      </c>
      <c r="O83" s="251">
        <f>SUM('EXTRA-03 '!P83,'EXTRA-02 '!P83,'FOTON - (CLEUBERT) '!P83,'FÁBRICA '!P83,'EXTRA - (FERDINAND) '!P83,'STRADA - (FERDINAND) '!P83,'HR - (VALDENOR) '!P83)</f>
        <v>0</v>
      </c>
      <c r="P83" s="251">
        <f>SUM('EXTRA-03 '!Q83,'EXTRA-02 '!Q83,'FOTON - (CLEUBERT) '!Q83,'FÁBRICA '!Q83,'EXTRA - (FERDINAND) '!Q83,'STRADA - (FERDINAND) '!Q83,'HR - (VALDENOR) '!Q83)</f>
        <v>0</v>
      </c>
      <c r="Q83" s="251">
        <f>SUM('EXTRA-03 '!R83,'EXTRA-02 '!R83,'FOTON - (CLEUBERT) '!R83,'FÁBRICA '!R83,'EXTRA - (FERDINAND) '!R83,'STRADA - (FERDINAND) '!R83,'HR - (VALDENOR) '!R83)</f>
        <v>0</v>
      </c>
      <c r="R83" s="251">
        <f>SUM('EXTRA-03 '!S83,'EXTRA-02 '!S83,'FOTON - (CLEUBERT) '!S83,'FÁBRICA '!S83,'EXTRA - (FERDINAND) '!S83,'STRADA - (FERDINAND) '!S83,'HR - (VALDENOR) '!S83)</f>
        <v>0</v>
      </c>
      <c r="S83" s="251">
        <f>SUM('EXTRA-03 '!T83,'EXTRA-02 '!T83,'FOTON - (CLEUBERT) '!T83,'FÁBRICA '!T83,'EXTRA - (FERDINAND) '!T83,'STRADA - (FERDINAND) '!T83,'HR - (VALDENOR) '!T83)</f>
        <v>0</v>
      </c>
      <c r="T83" s="251">
        <f>SUM('EXTRA-03 '!U83,'EXTRA-02 '!U83,'FOTON - (CLEUBERT) '!U83,'FÁBRICA '!U83,'EXTRA - (FERDINAND) '!U83,'STRADA - (FERDINAND) '!U83,'HR - (VALDENOR) '!U83)</f>
        <v>0</v>
      </c>
      <c r="U83" s="251">
        <f>SUM('EXTRA-03 '!V83,'EXTRA-02 '!V83,'FOTON - (CLEUBERT) '!V83,'FÁBRICA '!V83,'EXTRA - (FERDINAND) '!V83,'STRADA - (FERDINAND) '!V83,'HR - (VALDENOR) '!V83)</f>
        <v>0</v>
      </c>
      <c r="V83" s="251">
        <f>SUM('EXTRA-03 '!W83,'EXTRA-02 '!W83,'FOTON - (CLEUBERT) '!W83,'FÁBRICA '!W83,'EXTRA - (FERDINAND) '!W83,'STRADA - (FERDINAND) '!W83,'HR - (VALDENOR) '!W83)</f>
        <v>0</v>
      </c>
      <c r="W83" s="251">
        <f>SUM('EXTRA-03 '!X83,'EXTRA-02 '!X83,'FOTON - (CLEUBERT) '!X83,'FÁBRICA '!X83,'EXTRA - (FERDINAND) '!X83,'STRADA - (FERDINAND) '!X83,'HR - (VALDENOR) '!X83)</f>
        <v>0</v>
      </c>
      <c r="X83" s="251">
        <f>SUM('EXTRA-03 '!Y83,'EXTRA-02 '!Y83,'FOTON - (CLEUBERT) '!Y83,'FÁBRICA '!Y83,'EXTRA - (FERDINAND) '!Y83,'STRADA - (FERDINAND) '!Y83,'HR - (VALDENOR) '!Y83)</f>
        <v>0</v>
      </c>
      <c r="Y83" s="251">
        <f>SUM('EXTRA-03 '!Z83,'EXTRA-02 '!Z83,'FOTON - (CLEUBERT) '!Z83,'FÁBRICA '!Z83,'EXTRA - (FERDINAND) '!Z83,'STRADA - (FERDINAND) '!Z83,'HR - (VALDENOR) '!Z83)</f>
        <v>0</v>
      </c>
      <c r="Z83" s="251">
        <f>SUM('EXTRA-03 '!AA83,'EXTRA-02 '!AA83,'FOTON - (CLEUBERT) '!AA83,'FÁBRICA '!AA83,'EXTRA - (FERDINAND) '!AA83,'STRADA - (FERDINAND) '!AA83,'HR - (VALDENOR) '!AA83)</f>
        <v>0</v>
      </c>
      <c r="AA83" s="251">
        <f>SUM('EXTRA-03 '!AB83,'EXTRA-02 '!AB83,'FOTON - (CLEUBERT) '!AB83,'FÁBRICA '!AB83,'EXTRA - (FERDINAND) '!AB83,'STRADA - (FERDINAND) '!AB83,'HR - (VALDENOR) '!AB83)</f>
        <v>0</v>
      </c>
      <c r="AB83" s="251">
        <f>SUM('EXTRA-03 '!AC83,'EXTRA-02 '!AC83,'FOTON - (CLEUBERT) '!AC83,'FÁBRICA '!AC83,'EXTRA - (FERDINAND) '!AC83,'STRADA - (FERDINAND) '!AC83,'HR - (VALDENOR) '!AC83)</f>
        <v>0</v>
      </c>
      <c r="AC83" s="251">
        <f>SUM('EXTRA-03 '!AD83,'EXTRA-02 '!AD83,'FOTON - (CLEUBERT) '!AD83,'FÁBRICA '!AD83,'EXTRA - (FERDINAND) '!AD83,'STRADA - (FERDINAND) '!AD83,'HR - (VALDENOR) '!AD83)</f>
        <v>0</v>
      </c>
      <c r="AD83" s="251">
        <f>SUM('EXTRA-03 '!AE83,'EXTRA-02 '!AE83,'FOTON - (CLEUBERT) '!AE83,'FÁBRICA '!AE83,'EXTRA - (FERDINAND) '!AE83,'STRADA - (FERDINAND) '!AE83,'HR - (VALDENOR) '!AE83)</f>
        <v>0</v>
      </c>
      <c r="AE83" s="251">
        <f>SUM('EXTRA-03 '!AF83,'EXTRA-02 '!AF83,'FOTON - (CLEUBERT) '!AF83,'FÁBRICA '!AF83,'EXTRA - (FERDINAND) '!AF83,'STRADA - (FERDINAND) '!AF83,'HR - (VALDENOR) '!AF83)</f>
        <v>0</v>
      </c>
      <c r="AF83" s="251">
        <f>SUM('EXTRA-03 '!AG83,'EXTRA-02 '!AG83,'FOTON - (CLEUBERT) '!AG83,'FÁBRICA '!AG83,'EXTRA - (FERDINAND) '!AG83,'STRADA - (FERDINAND) '!AG83,'HR - (VALDENOR) '!AG83)</f>
        <v>0</v>
      </c>
    </row>
    <row r="84" spans="1:32" x14ac:dyDescent="0.2">
      <c r="A84" s="658">
        <f>'HR - (VALDENOR) '!A84</f>
        <v>0</v>
      </c>
      <c r="B84" s="251">
        <f>SUM('EXTRA-03 '!C84,'EXTRA-02 '!C84,'FOTON - (CLEUBERT) '!C84,'FÁBRICA '!C84,'EXTRA - (FERDINAND) '!C84,'STRADA - (FERDINAND) '!C84,'HR - (VALDENOR) '!C84)</f>
        <v>0</v>
      </c>
      <c r="C84" s="251">
        <f>SUM('EXTRA-03 '!D84,'EXTRA-02 '!D84,'FOTON - (CLEUBERT) '!D84,'FÁBRICA '!D84,'EXTRA - (FERDINAND) '!D84,'STRADA - (FERDINAND) '!D84,'HR - (VALDENOR) '!D84)</f>
        <v>0</v>
      </c>
      <c r="D84" s="251">
        <f>SUM('EXTRA-03 '!E84,'EXTRA-02 '!E84,'FOTON - (CLEUBERT) '!E84,'FÁBRICA '!E84,'EXTRA - (FERDINAND) '!E84,'STRADA - (FERDINAND) '!E84,'HR - (VALDENOR) '!E84)</f>
        <v>0</v>
      </c>
      <c r="E84" s="251">
        <f>SUM('EXTRA-03 '!F84,'EXTRA-02 '!F84,'FOTON - (CLEUBERT) '!F84,'FÁBRICA '!F84,'EXTRA - (FERDINAND) '!F84,'STRADA - (FERDINAND) '!F84,'HR - (VALDENOR) '!F84)</f>
        <v>0</v>
      </c>
      <c r="F84" s="251">
        <f>SUM('EXTRA-03 '!G84,'EXTRA-02 '!G84,'FOTON - (CLEUBERT) '!G84,'FÁBRICA '!G84,'EXTRA - (FERDINAND) '!G84,'STRADA - (FERDINAND) '!G84,'HR - (VALDENOR) '!G84)</f>
        <v>0</v>
      </c>
      <c r="G84" s="251">
        <f>SUM('EXTRA-03 '!H84,'EXTRA-02 '!H84,'FOTON - (CLEUBERT) '!H84,'FÁBRICA '!H84,'EXTRA - (FERDINAND) '!H84,'STRADA - (FERDINAND) '!H84,'HR - (VALDENOR) '!H84)</f>
        <v>0</v>
      </c>
      <c r="H84" s="251">
        <f>SUM('EXTRA-03 '!I84,'EXTRA-02 '!I84,'FOTON - (CLEUBERT) '!I84,'FÁBRICA '!I84,'EXTRA - (FERDINAND) '!I84,'STRADA - (FERDINAND) '!I84,'HR - (VALDENOR) '!I84)</f>
        <v>0</v>
      </c>
      <c r="I84" s="251">
        <f>SUM('EXTRA-03 '!J84,'EXTRA-02 '!J84,'FOTON - (CLEUBERT) '!J84,'FÁBRICA '!J84,'EXTRA - (FERDINAND) '!J84,'STRADA - (FERDINAND) '!J84,'HR - (VALDENOR) '!J84)</f>
        <v>0</v>
      </c>
      <c r="J84" s="251">
        <f>SUM('EXTRA-03 '!K84,'EXTRA-02 '!K84,'FOTON - (CLEUBERT) '!K84,'FÁBRICA '!K84,'EXTRA - (FERDINAND) '!K84,'STRADA - (FERDINAND) '!K84,'HR - (VALDENOR) '!K84)</f>
        <v>0</v>
      </c>
      <c r="K84" s="251">
        <f>SUM('EXTRA-03 '!L84,'EXTRA-02 '!L84,'FOTON - (CLEUBERT) '!L84,'FÁBRICA '!L84,'EXTRA - (FERDINAND) '!L84,'STRADA - (FERDINAND) '!L84,'HR - (VALDENOR) '!L84)</f>
        <v>0</v>
      </c>
      <c r="L84" s="251">
        <f>SUM('EXTRA-03 '!M84,'EXTRA-02 '!M84,'FOTON - (CLEUBERT) '!M84,'FÁBRICA '!M84,'EXTRA - (FERDINAND) '!M84,'STRADA - (FERDINAND) '!M84,'HR - (VALDENOR) '!M84)</f>
        <v>0</v>
      </c>
      <c r="M84" s="251">
        <f>SUM('EXTRA-03 '!N84,'EXTRA-02 '!N84,'FOTON - (CLEUBERT) '!N84,'FÁBRICA '!N84,'EXTRA - (FERDINAND) '!N84,'STRADA - (FERDINAND) '!N84,'HR - (VALDENOR) '!N84)</f>
        <v>0</v>
      </c>
      <c r="N84" s="251">
        <f>SUM('EXTRA-03 '!O84,'EXTRA-02 '!O84,'FOTON - (CLEUBERT) '!O84,'FÁBRICA '!O84,'EXTRA - (FERDINAND) '!O84,'STRADA - (FERDINAND) '!O84,'HR - (VALDENOR) '!O84)</f>
        <v>0</v>
      </c>
      <c r="O84" s="251">
        <f>SUM('EXTRA-03 '!P84,'EXTRA-02 '!P84,'FOTON - (CLEUBERT) '!P84,'FÁBRICA '!P84,'EXTRA - (FERDINAND) '!P84,'STRADA - (FERDINAND) '!P84,'HR - (VALDENOR) '!P84)</f>
        <v>0</v>
      </c>
      <c r="P84" s="251">
        <f>SUM('EXTRA-03 '!Q84,'EXTRA-02 '!Q84,'FOTON - (CLEUBERT) '!Q84,'FÁBRICA '!Q84,'EXTRA - (FERDINAND) '!Q84,'STRADA - (FERDINAND) '!Q84,'HR - (VALDENOR) '!Q84)</f>
        <v>0</v>
      </c>
      <c r="Q84" s="251">
        <f>SUM('EXTRA-03 '!R84,'EXTRA-02 '!R84,'FOTON - (CLEUBERT) '!R84,'FÁBRICA '!R84,'EXTRA - (FERDINAND) '!R84,'STRADA - (FERDINAND) '!R84,'HR - (VALDENOR) '!R84)</f>
        <v>0</v>
      </c>
      <c r="R84" s="251">
        <f>SUM('EXTRA-03 '!S84,'EXTRA-02 '!S84,'FOTON - (CLEUBERT) '!S84,'FÁBRICA '!S84,'EXTRA - (FERDINAND) '!S84,'STRADA - (FERDINAND) '!S84,'HR - (VALDENOR) '!S84)</f>
        <v>0</v>
      </c>
      <c r="S84" s="251">
        <f>SUM('EXTRA-03 '!T84,'EXTRA-02 '!T84,'FOTON - (CLEUBERT) '!T84,'FÁBRICA '!T84,'EXTRA - (FERDINAND) '!T84,'STRADA - (FERDINAND) '!T84,'HR - (VALDENOR) '!T84)</f>
        <v>0</v>
      </c>
      <c r="T84" s="251">
        <f>SUM('EXTRA-03 '!U84,'EXTRA-02 '!U84,'FOTON - (CLEUBERT) '!U84,'FÁBRICA '!U84,'EXTRA - (FERDINAND) '!U84,'STRADA - (FERDINAND) '!U84,'HR - (VALDENOR) '!U84)</f>
        <v>0</v>
      </c>
      <c r="U84" s="251">
        <f>SUM('EXTRA-03 '!V84,'EXTRA-02 '!V84,'FOTON - (CLEUBERT) '!V84,'FÁBRICA '!V84,'EXTRA - (FERDINAND) '!V84,'STRADA - (FERDINAND) '!V84,'HR - (VALDENOR) '!V84)</f>
        <v>0</v>
      </c>
      <c r="V84" s="251">
        <f>SUM('EXTRA-03 '!W84,'EXTRA-02 '!W84,'FOTON - (CLEUBERT) '!W84,'FÁBRICA '!W84,'EXTRA - (FERDINAND) '!W84,'STRADA - (FERDINAND) '!W84,'HR - (VALDENOR) '!W84)</f>
        <v>0</v>
      </c>
      <c r="W84" s="251">
        <f>SUM('EXTRA-03 '!X84,'EXTRA-02 '!X84,'FOTON - (CLEUBERT) '!X84,'FÁBRICA '!X84,'EXTRA - (FERDINAND) '!X84,'STRADA - (FERDINAND) '!X84,'HR - (VALDENOR) '!X84)</f>
        <v>0</v>
      </c>
      <c r="X84" s="251">
        <f>SUM('EXTRA-03 '!Y84,'EXTRA-02 '!Y84,'FOTON - (CLEUBERT) '!Y84,'FÁBRICA '!Y84,'EXTRA - (FERDINAND) '!Y84,'STRADA - (FERDINAND) '!Y84,'HR - (VALDENOR) '!Y84)</f>
        <v>0</v>
      </c>
      <c r="Y84" s="251">
        <f>SUM('EXTRA-03 '!Z84,'EXTRA-02 '!Z84,'FOTON - (CLEUBERT) '!Z84,'FÁBRICA '!Z84,'EXTRA - (FERDINAND) '!Z84,'STRADA - (FERDINAND) '!Z84,'HR - (VALDENOR) '!Z84)</f>
        <v>0</v>
      </c>
      <c r="Z84" s="251">
        <f>SUM('EXTRA-03 '!AA84,'EXTRA-02 '!AA84,'FOTON - (CLEUBERT) '!AA84,'FÁBRICA '!AA84,'EXTRA - (FERDINAND) '!AA84,'STRADA - (FERDINAND) '!AA84,'HR - (VALDENOR) '!AA84)</f>
        <v>0</v>
      </c>
      <c r="AA84" s="251">
        <f>SUM('EXTRA-03 '!AB84,'EXTRA-02 '!AB84,'FOTON - (CLEUBERT) '!AB84,'FÁBRICA '!AB84,'EXTRA - (FERDINAND) '!AB84,'STRADA - (FERDINAND) '!AB84,'HR - (VALDENOR) '!AB84)</f>
        <v>0</v>
      </c>
      <c r="AB84" s="251">
        <f>SUM('EXTRA-03 '!AC84,'EXTRA-02 '!AC84,'FOTON - (CLEUBERT) '!AC84,'FÁBRICA '!AC84,'EXTRA - (FERDINAND) '!AC84,'STRADA - (FERDINAND) '!AC84,'HR - (VALDENOR) '!AC84)</f>
        <v>0</v>
      </c>
      <c r="AC84" s="251">
        <f>SUM('EXTRA-03 '!AD84,'EXTRA-02 '!AD84,'FOTON - (CLEUBERT) '!AD84,'FÁBRICA '!AD84,'EXTRA - (FERDINAND) '!AD84,'STRADA - (FERDINAND) '!AD84,'HR - (VALDENOR) '!AD84)</f>
        <v>0</v>
      </c>
      <c r="AD84" s="251">
        <f>SUM('EXTRA-03 '!AE84,'EXTRA-02 '!AE84,'FOTON - (CLEUBERT) '!AE84,'FÁBRICA '!AE84,'EXTRA - (FERDINAND) '!AE84,'STRADA - (FERDINAND) '!AE84,'HR - (VALDENOR) '!AE84)</f>
        <v>0</v>
      </c>
      <c r="AE84" s="251">
        <f>SUM('EXTRA-03 '!AF84,'EXTRA-02 '!AF84,'FOTON - (CLEUBERT) '!AF84,'FÁBRICA '!AF84,'EXTRA - (FERDINAND) '!AF84,'STRADA - (FERDINAND) '!AF84,'HR - (VALDENOR) '!AF84)</f>
        <v>0</v>
      </c>
      <c r="AF84" s="251">
        <f>SUM('EXTRA-03 '!AG84,'EXTRA-02 '!AG84,'FOTON - (CLEUBERT) '!AG84,'FÁBRICA '!AG84,'EXTRA - (FERDINAND) '!AG84,'STRADA - (FERDINAND) '!AG84,'HR - (VALDENOR) '!AG84)</f>
        <v>0</v>
      </c>
    </row>
    <row r="85" spans="1:32" x14ac:dyDescent="0.2">
      <c r="A85" s="658">
        <f>'HR - (VALDENOR) '!A85</f>
        <v>0</v>
      </c>
      <c r="B85" s="251">
        <f>SUM('EXTRA-03 '!C85,'EXTRA-02 '!C85,'FOTON - (CLEUBERT) '!C85,'FÁBRICA '!C85,'EXTRA - (FERDINAND) '!C85,'STRADA - (FERDINAND) '!C85,'HR - (VALDENOR) '!C85)</f>
        <v>0</v>
      </c>
      <c r="C85" s="251">
        <f>SUM('EXTRA-03 '!D85,'EXTRA-02 '!D85,'FOTON - (CLEUBERT) '!D85,'FÁBRICA '!D85,'EXTRA - (FERDINAND) '!D85,'STRADA - (FERDINAND) '!D85,'HR - (VALDENOR) '!D85)</f>
        <v>0</v>
      </c>
      <c r="D85" s="251">
        <f>SUM('EXTRA-03 '!E85,'EXTRA-02 '!E85,'FOTON - (CLEUBERT) '!E85,'FÁBRICA '!E85,'EXTRA - (FERDINAND) '!E85,'STRADA - (FERDINAND) '!E85,'HR - (VALDENOR) '!E85)</f>
        <v>0</v>
      </c>
      <c r="E85" s="251">
        <f>SUM('EXTRA-03 '!F85,'EXTRA-02 '!F85,'FOTON - (CLEUBERT) '!F85,'FÁBRICA '!F85,'EXTRA - (FERDINAND) '!F85,'STRADA - (FERDINAND) '!F85,'HR - (VALDENOR) '!F85)</f>
        <v>0</v>
      </c>
      <c r="F85" s="251">
        <f>SUM('EXTRA-03 '!G85,'EXTRA-02 '!G85,'FOTON - (CLEUBERT) '!G85,'FÁBRICA '!G85,'EXTRA - (FERDINAND) '!G85,'STRADA - (FERDINAND) '!G85,'HR - (VALDENOR) '!G85)</f>
        <v>0</v>
      </c>
      <c r="G85" s="251">
        <f>SUM('EXTRA-03 '!H85,'EXTRA-02 '!H85,'FOTON - (CLEUBERT) '!H85,'FÁBRICA '!H85,'EXTRA - (FERDINAND) '!H85,'STRADA - (FERDINAND) '!H85,'HR - (VALDENOR) '!H85)</f>
        <v>0</v>
      </c>
      <c r="H85" s="251">
        <f>SUM('EXTRA-03 '!I85,'EXTRA-02 '!I85,'FOTON - (CLEUBERT) '!I85,'FÁBRICA '!I85,'EXTRA - (FERDINAND) '!I85,'STRADA - (FERDINAND) '!I85,'HR - (VALDENOR) '!I85)</f>
        <v>0</v>
      </c>
      <c r="I85" s="251">
        <f>SUM('EXTRA-03 '!J85,'EXTRA-02 '!J85,'FOTON - (CLEUBERT) '!J85,'FÁBRICA '!J85,'EXTRA - (FERDINAND) '!J85,'STRADA - (FERDINAND) '!J85,'HR - (VALDENOR) '!J85)</f>
        <v>0</v>
      </c>
      <c r="J85" s="251">
        <f>SUM('EXTRA-03 '!K85,'EXTRA-02 '!K85,'FOTON - (CLEUBERT) '!K85,'FÁBRICA '!K85,'EXTRA - (FERDINAND) '!K85,'STRADA - (FERDINAND) '!K85,'HR - (VALDENOR) '!K85)</f>
        <v>0</v>
      </c>
      <c r="K85" s="251">
        <f>SUM('EXTRA-03 '!L85,'EXTRA-02 '!L85,'FOTON - (CLEUBERT) '!L85,'FÁBRICA '!L85,'EXTRA - (FERDINAND) '!L85,'STRADA - (FERDINAND) '!L85,'HR - (VALDENOR) '!L85)</f>
        <v>0</v>
      </c>
      <c r="L85" s="251">
        <f>SUM('EXTRA-03 '!M85,'EXTRA-02 '!M85,'FOTON - (CLEUBERT) '!M85,'FÁBRICA '!M85,'EXTRA - (FERDINAND) '!M85,'STRADA - (FERDINAND) '!M85,'HR - (VALDENOR) '!M85)</f>
        <v>0</v>
      </c>
      <c r="M85" s="251">
        <f>SUM('EXTRA-03 '!N85,'EXTRA-02 '!N85,'FOTON - (CLEUBERT) '!N85,'FÁBRICA '!N85,'EXTRA - (FERDINAND) '!N85,'STRADA - (FERDINAND) '!N85,'HR - (VALDENOR) '!N85)</f>
        <v>0</v>
      </c>
      <c r="N85" s="251">
        <f>SUM('EXTRA-03 '!O85,'EXTRA-02 '!O85,'FOTON - (CLEUBERT) '!O85,'FÁBRICA '!O85,'EXTRA - (FERDINAND) '!O85,'STRADA - (FERDINAND) '!O85,'HR - (VALDENOR) '!O85)</f>
        <v>0</v>
      </c>
      <c r="O85" s="251">
        <f>SUM('EXTRA-03 '!P85,'EXTRA-02 '!P85,'FOTON - (CLEUBERT) '!P85,'FÁBRICA '!P85,'EXTRA - (FERDINAND) '!P85,'STRADA - (FERDINAND) '!P85,'HR - (VALDENOR) '!P85)</f>
        <v>0</v>
      </c>
      <c r="P85" s="251">
        <f>SUM('EXTRA-03 '!Q85,'EXTRA-02 '!Q85,'FOTON - (CLEUBERT) '!Q85,'FÁBRICA '!Q85,'EXTRA - (FERDINAND) '!Q85,'STRADA - (FERDINAND) '!Q85,'HR - (VALDENOR) '!Q85)</f>
        <v>0</v>
      </c>
      <c r="Q85" s="251">
        <f>SUM('EXTRA-03 '!R85,'EXTRA-02 '!R85,'FOTON - (CLEUBERT) '!R85,'FÁBRICA '!R85,'EXTRA - (FERDINAND) '!R85,'STRADA - (FERDINAND) '!R85,'HR - (VALDENOR) '!R85)</f>
        <v>0</v>
      </c>
      <c r="R85" s="251">
        <f>SUM('EXTRA-03 '!S85,'EXTRA-02 '!S85,'FOTON - (CLEUBERT) '!S85,'FÁBRICA '!S85,'EXTRA - (FERDINAND) '!S85,'STRADA - (FERDINAND) '!S85,'HR - (VALDENOR) '!S85)</f>
        <v>0</v>
      </c>
      <c r="S85" s="251">
        <f>SUM('EXTRA-03 '!T85,'EXTRA-02 '!T85,'FOTON - (CLEUBERT) '!T85,'FÁBRICA '!T85,'EXTRA - (FERDINAND) '!T85,'STRADA - (FERDINAND) '!T85,'HR - (VALDENOR) '!T85)</f>
        <v>0</v>
      </c>
      <c r="T85" s="251">
        <f>SUM('EXTRA-03 '!U85,'EXTRA-02 '!U85,'FOTON - (CLEUBERT) '!U85,'FÁBRICA '!U85,'EXTRA - (FERDINAND) '!U85,'STRADA - (FERDINAND) '!U85,'HR - (VALDENOR) '!U85)</f>
        <v>0</v>
      </c>
      <c r="U85" s="251">
        <f>SUM('EXTRA-03 '!V85,'EXTRA-02 '!V85,'FOTON - (CLEUBERT) '!V85,'FÁBRICA '!V85,'EXTRA - (FERDINAND) '!V85,'STRADA - (FERDINAND) '!V85,'HR - (VALDENOR) '!V85)</f>
        <v>0</v>
      </c>
      <c r="V85" s="251">
        <f>SUM('EXTRA-03 '!W85,'EXTRA-02 '!W85,'FOTON - (CLEUBERT) '!W85,'FÁBRICA '!W85,'EXTRA - (FERDINAND) '!W85,'STRADA - (FERDINAND) '!W85,'HR - (VALDENOR) '!W85)</f>
        <v>0</v>
      </c>
      <c r="W85" s="251">
        <f>SUM('EXTRA-03 '!X85,'EXTRA-02 '!X85,'FOTON - (CLEUBERT) '!X85,'FÁBRICA '!X85,'EXTRA - (FERDINAND) '!X85,'STRADA - (FERDINAND) '!X85,'HR - (VALDENOR) '!X85)</f>
        <v>0</v>
      </c>
      <c r="X85" s="251">
        <f>SUM('EXTRA-03 '!Y85,'EXTRA-02 '!Y85,'FOTON - (CLEUBERT) '!Y85,'FÁBRICA '!Y85,'EXTRA - (FERDINAND) '!Y85,'STRADA - (FERDINAND) '!Y85,'HR - (VALDENOR) '!Y85)</f>
        <v>0</v>
      </c>
      <c r="Y85" s="251">
        <f>SUM('EXTRA-03 '!Z85,'EXTRA-02 '!Z85,'FOTON - (CLEUBERT) '!Z85,'FÁBRICA '!Z85,'EXTRA - (FERDINAND) '!Z85,'STRADA - (FERDINAND) '!Z85,'HR - (VALDENOR) '!Z85)</f>
        <v>0</v>
      </c>
      <c r="Z85" s="251">
        <f>SUM('EXTRA-03 '!AA85,'EXTRA-02 '!AA85,'FOTON - (CLEUBERT) '!AA85,'FÁBRICA '!AA85,'EXTRA - (FERDINAND) '!AA85,'STRADA - (FERDINAND) '!AA85,'HR - (VALDENOR) '!AA85)</f>
        <v>0</v>
      </c>
      <c r="AA85" s="251">
        <f>SUM('EXTRA-03 '!AB85,'EXTRA-02 '!AB85,'FOTON - (CLEUBERT) '!AB85,'FÁBRICA '!AB85,'EXTRA - (FERDINAND) '!AB85,'STRADA - (FERDINAND) '!AB85,'HR - (VALDENOR) '!AB85)</f>
        <v>0</v>
      </c>
      <c r="AB85" s="251">
        <f>SUM('EXTRA-03 '!AC85,'EXTRA-02 '!AC85,'FOTON - (CLEUBERT) '!AC85,'FÁBRICA '!AC85,'EXTRA - (FERDINAND) '!AC85,'STRADA - (FERDINAND) '!AC85,'HR - (VALDENOR) '!AC85)</f>
        <v>0</v>
      </c>
      <c r="AC85" s="251">
        <f>SUM('EXTRA-03 '!AD85,'EXTRA-02 '!AD85,'FOTON - (CLEUBERT) '!AD85,'FÁBRICA '!AD85,'EXTRA - (FERDINAND) '!AD85,'STRADA - (FERDINAND) '!AD85,'HR - (VALDENOR) '!AD85)</f>
        <v>0</v>
      </c>
      <c r="AD85" s="251">
        <f>SUM('EXTRA-03 '!AE85,'EXTRA-02 '!AE85,'FOTON - (CLEUBERT) '!AE85,'FÁBRICA '!AE85,'EXTRA - (FERDINAND) '!AE85,'STRADA - (FERDINAND) '!AE85,'HR - (VALDENOR) '!AE85)</f>
        <v>0</v>
      </c>
      <c r="AE85" s="251">
        <f>SUM('EXTRA-03 '!AF85,'EXTRA-02 '!AF85,'FOTON - (CLEUBERT) '!AF85,'FÁBRICA '!AF85,'EXTRA - (FERDINAND) '!AF85,'STRADA - (FERDINAND) '!AF85,'HR - (VALDENOR) '!AF85)</f>
        <v>0</v>
      </c>
      <c r="AF85" s="251">
        <f>SUM('EXTRA-03 '!AG85,'EXTRA-02 '!AG85,'FOTON - (CLEUBERT) '!AG85,'FÁBRICA '!AG85,'EXTRA - (FERDINAND) '!AG85,'STRADA - (FERDINAND) '!AG85,'HR - (VALDENOR) '!AG85)</f>
        <v>0</v>
      </c>
    </row>
    <row r="86" spans="1:32" x14ac:dyDescent="0.2">
      <c r="A86" s="658">
        <f>'HR - (VALDENOR) '!A86</f>
        <v>0</v>
      </c>
      <c r="B86" s="251">
        <f>SUM('EXTRA-03 '!C86,'EXTRA-02 '!C86,'FOTON - (CLEUBERT) '!C86,'FÁBRICA '!C86,'EXTRA - (FERDINAND) '!C86,'STRADA - (FERDINAND) '!C86,'HR - (VALDENOR) '!C86)</f>
        <v>0</v>
      </c>
      <c r="C86" s="251">
        <f>SUM('EXTRA-03 '!D86,'EXTRA-02 '!D86,'FOTON - (CLEUBERT) '!D86,'FÁBRICA '!D86,'EXTRA - (FERDINAND) '!D86,'STRADA - (FERDINAND) '!D86,'HR - (VALDENOR) '!D86)</f>
        <v>0</v>
      </c>
      <c r="D86" s="251">
        <f>SUM('EXTRA-03 '!E86,'EXTRA-02 '!E86,'FOTON - (CLEUBERT) '!E86,'FÁBRICA '!E86,'EXTRA - (FERDINAND) '!E86,'STRADA - (FERDINAND) '!E86,'HR - (VALDENOR) '!E86)</f>
        <v>0</v>
      </c>
      <c r="E86" s="251">
        <f>SUM('EXTRA-03 '!F86,'EXTRA-02 '!F86,'FOTON - (CLEUBERT) '!F86,'FÁBRICA '!F86,'EXTRA - (FERDINAND) '!F86,'STRADA - (FERDINAND) '!F86,'HR - (VALDENOR) '!F86)</f>
        <v>0</v>
      </c>
      <c r="F86" s="251">
        <f>SUM('EXTRA-03 '!G86,'EXTRA-02 '!G86,'FOTON - (CLEUBERT) '!G86,'FÁBRICA '!G86,'EXTRA - (FERDINAND) '!G86,'STRADA - (FERDINAND) '!G86,'HR - (VALDENOR) '!G86)</f>
        <v>0</v>
      </c>
      <c r="G86" s="251">
        <f>SUM('EXTRA-03 '!H86,'EXTRA-02 '!H86,'FOTON - (CLEUBERT) '!H86,'FÁBRICA '!H86,'EXTRA - (FERDINAND) '!H86,'STRADA - (FERDINAND) '!H86,'HR - (VALDENOR) '!H86)</f>
        <v>0</v>
      </c>
      <c r="H86" s="251">
        <f>SUM('EXTRA-03 '!I86,'EXTRA-02 '!I86,'FOTON - (CLEUBERT) '!I86,'FÁBRICA '!I86,'EXTRA - (FERDINAND) '!I86,'STRADA - (FERDINAND) '!I86,'HR - (VALDENOR) '!I86)</f>
        <v>0</v>
      </c>
      <c r="I86" s="251">
        <f>SUM('EXTRA-03 '!J86,'EXTRA-02 '!J86,'FOTON - (CLEUBERT) '!J86,'FÁBRICA '!J86,'EXTRA - (FERDINAND) '!J86,'STRADA - (FERDINAND) '!J86,'HR - (VALDENOR) '!J86)</f>
        <v>0</v>
      </c>
      <c r="J86" s="251">
        <f>SUM('EXTRA-03 '!K86,'EXTRA-02 '!K86,'FOTON - (CLEUBERT) '!K86,'FÁBRICA '!K86,'EXTRA - (FERDINAND) '!K86,'STRADA - (FERDINAND) '!K86,'HR - (VALDENOR) '!K86)</f>
        <v>0</v>
      </c>
      <c r="K86" s="251">
        <f>SUM('EXTRA-03 '!L86,'EXTRA-02 '!L86,'FOTON - (CLEUBERT) '!L86,'FÁBRICA '!L86,'EXTRA - (FERDINAND) '!L86,'STRADA - (FERDINAND) '!L86,'HR - (VALDENOR) '!L86)</f>
        <v>0</v>
      </c>
      <c r="L86" s="251">
        <f>SUM('EXTRA-03 '!M86,'EXTRA-02 '!M86,'FOTON - (CLEUBERT) '!M86,'FÁBRICA '!M86,'EXTRA - (FERDINAND) '!M86,'STRADA - (FERDINAND) '!M86,'HR - (VALDENOR) '!M86)</f>
        <v>0</v>
      </c>
      <c r="M86" s="251">
        <f>SUM('EXTRA-03 '!N86,'EXTRA-02 '!N86,'FOTON - (CLEUBERT) '!N86,'FÁBRICA '!N86,'EXTRA - (FERDINAND) '!N86,'STRADA - (FERDINAND) '!N86,'HR - (VALDENOR) '!N86)</f>
        <v>0</v>
      </c>
      <c r="N86" s="251">
        <f>SUM('EXTRA-03 '!O86,'EXTRA-02 '!O86,'FOTON - (CLEUBERT) '!O86,'FÁBRICA '!O86,'EXTRA - (FERDINAND) '!O86,'STRADA - (FERDINAND) '!O86,'HR - (VALDENOR) '!O86)</f>
        <v>0</v>
      </c>
      <c r="O86" s="251">
        <f>SUM('EXTRA-03 '!P86,'EXTRA-02 '!P86,'FOTON - (CLEUBERT) '!P86,'FÁBRICA '!P86,'EXTRA - (FERDINAND) '!P86,'STRADA - (FERDINAND) '!P86,'HR - (VALDENOR) '!P86)</f>
        <v>0</v>
      </c>
      <c r="P86" s="251">
        <f>SUM('EXTRA-03 '!Q86,'EXTRA-02 '!Q86,'FOTON - (CLEUBERT) '!Q86,'FÁBRICA '!Q86,'EXTRA - (FERDINAND) '!Q86,'STRADA - (FERDINAND) '!Q86,'HR - (VALDENOR) '!Q86)</f>
        <v>0</v>
      </c>
      <c r="Q86" s="251">
        <f>SUM('EXTRA-03 '!R86,'EXTRA-02 '!R86,'FOTON - (CLEUBERT) '!R86,'FÁBRICA '!R86,'EXTRA - (FERDINAND) '!R86,'STRADA - (FERDINAND) '!R86,'HR - (VALDENOR) '!R86)</f>
        <v>0</v>
      </c>
      <c r="R86" s="251">
        <f>SUM('EXTRA-03 '!S86,'EXTRA-02 '!S86,'FOTON - (CLEUBERT) '!S86,'FÁBRICA '!S86,'EXTRA - (FERDINAND) '!S86,'STRADA - (FERDINAND) '!S86,'HR - (VALDENOR) '!S86)</f>
        <v>0</v>
      </c>
      <c r="S86" s="251">
        <f>SUM('EXTRA-03 '!T86,'EXTRA-02 '!T86,'FOTON - (CLEUBERT) '!T86,'FÁBRICA '!T86,'EXTRA - (FERDINAND) '!T86,'STRADA - (FERDINAND) '!T86,'HR - (VALDENOR) '!T86)</f>
        <v>0</v>
      </c>
      <c r="T86" s="251">
        <f>SUM('EXTRA-03 '!U86,'EXTRA-02 '!U86,'FOTON - (CLEUBERT) '!U86,'FÁBRICA '!U86,'EXTRA - (FERDINAND) '!U86,'STRADA - (FERDINAND) '!U86,'HR - (VALDENOR) '!U86)</f>
        <v>0</v>
      </c>
      <c r="U86" s="251">
        <f>SUM('EXTRA-03 '!V86,'EXTRA-02 '!V86,'FOTON - (CLEUBERT) '!V86,'FÁBRICA '!V86,'EXTRA - (FERDINAND) '!V86,'STRADA - (FERDINAND) '!V86,'HR - (VALDENOR) '!V86)</f>
        <v>0</v>
      </c>
      <c r="V86" s="251">
        <f>SUM('EXTRA-03 '!W86,'EXTRA-02 '!W86,'FOTON - (CLEUBERT) '!W86,'FÁBRICA '!W86,'EXTRA - (FERDINAND) '!W86,'STRADA - (FERDINAND) '!W86,'HR - (VALDENOR) '!W86)</f>
        <v>0</v>
      </c>
      <c r="W86" s="251">
        <f>SUM('EXTRA-03 '!X86,'EXTRA-02 '!X86,'FOTON - (CLEUBERT) '!X86,'FÁBRICA '!X86,'EXTRA - (FERDINAND) '!X86,'STRADA - (FERDINAND) '!X86,'HR - (VALDENOR) '!X86)</f>
        <v>0</v>
      </c>
      <c r="X86" s="251">
        <f>SUM('EXTRA-03 '!Y86,'EXTRA-02 '!Y86,'FOTON - (CLEUBERT) '!Y86,'FÁBRICA '!Y86,'EXTRA - (FERDINAND) '!Y86,'STRADA - (FERDINAND) '!Y86,'HR - (VALDENOR) '!Y86)</f>
        <v>0</v>
      </c>
      <c r="Y86" s="251">
        <f>SUM('EXTRA-03 '!Z86,'EXTRA-02 '!Z86,'FOTON - (CLEUBERT) '!Z86,'FÁBRICA '!Z86,'EXTRA - (FERDINAND) '!Z86,'STRADA - (FERDINAND) '!Z86,'HR - (VALDENOR) '!Z86)</f>
        <v>0</v>
      </c>
      <c r="Z86" s="251">
        <f>SUM('EXTRA-03 '!AA86,'EXTRA-02 '!AA86,'FOTON - (CLEUBERT) '!AA86,'FÁBRICA '!AA86,'EXTRA - (FERDINAND) '!AA86,'STRADA - (FERDINAND) '!AA86,'HR - (VALDENOR) '!AA86)</f>
        <v>0</v>
      </c>
      <c r="AA86" s="251">
        <f>SUM('EXTRA-03 '!AB86,'EXTRA-02 '!AB86,'FOTON - (CLEUBERT) '!AB86,'FÁBRICA '!AB86,'EXTRA - (FERDINAND) '!AB86,'STRADA - (FERDINAND) '!AB86,'HR - (VALDENOR) '!AB86)</f>
        <v>0</v>
      </c>
      <c r="AB86" s="251">
        <f>SUM('EXTRA-03 '!AC86,'EXTRA-02 '!AC86,'FOTON - (CLEUBERT) '!AC86,'FÁBRICA '!AC86,'EXTRA - (FERDINAND) '!AC86,'STRADA - (FERDINAND) '!AC86,'HR - (VALDENOR) '!AC86)</f>
        <v>0</v>
      </c>
      <c r="AC86" s="251">
        <f>SUM('EXTRA-03 '!AD86,'EXTRA-02 '!AD86,'FOTON - (CLEUBERT) '!AD86,'FÁBRICA '!AD86,'EXTRA - (FERDINAND) '!AD86,'STRADA - (FERDINAND) '!AD86,'HR - (VALDENOR) '!AD86)</f>
        <v>0</v>
      </c>
      <c r="AD86" s="251">
        <f>SUM('EXTRA-03 '!AE86,'EXTRA-02 '!AE86,'FOTON - (CLEUBERT) '!AE86,'FÁBRICA '!AE86,'EXTRA - (FERDINAND) '!AE86,'STRADA - (FERDINAND) '!AE86,'HR - (VALDENOR) '!AE86)</f>
        <v>0</v>
      </c>
      <c r="AE86" s="251">
        <f>SUM('EXTRA-03 '!AF86,'EXTRA-02 '!AF86,'FOTON - (CLEUBERT) '!AF86,'FÁBRICA '!AF86,'EXTRA - (FERDINAND) '!AF86,'STRADA - (FERDINAND) '!AF86,'HR - (VALDENOR) '!AF86)</f>
        <v>0</v>
      </c>
      <c r="AF86" s="251">
        <f>SUM('EXTRA-03 '!AG86,'EXTRA-02 '!AG86,'FOTON - (CLEUBERT) '!AG86,'FÁBRICA '!AG86,'EXTRA - (FERDINAND) '!AG86,'STRADA - (FERDINAND) '!AG86,'HR - (VALDENOR) '!AG86)</f>
        <v>0</v>
      </c>
    </row>
    <row r="87" spans="1:32" x14ac:dyDescent="0.2">
      <c r="A87" s="658">
        <f>'HR - (VALDENOR) '!A87</f>
        <v>0</v>
      </c>
      <c r="B87" s="251">
        <f>SUM('EXTRA-03 '!C87,'EXTRA-02 '!C87,'FOTON - (CLEUBERT) '!C87,'FÁBRICA '!C87,'EXTRA - (FERDINAND) '!C87,'STRADA - (FERDINAND) '!C87,'HR - (VALDENOR) '!C87)</f>
        <v>0</v>
      </c>
      <c r="C87" s="251">
        <f>SUM('EXTRA-03 '!D87,'EXTRA-02 '!D87,'FOTON - (CLEUBERT) '!D87,'FÁBRICA '!D87,'EXTRA - (FERDINAND) '!D87,'STRADA - (FERDINAND) '!D87,'HR - (VALDENOR) '!D87)</f>
        <v>0</v>
      </c>
      <c r="D87" s="251">
        <f>SUM('EXTRA-03 '!E87,'EXTRA-02 '!E87,'FOTON - (CLEUBERT) '!E87,'FÁBRICA '!E87,'EXTRA - (FERDINAND) '!E87,'STRADA - (FERDINAND) '!E87,'HR - (VALDENOR) '!E87)</f>
        <v>0</v>
      </c>
      <c r="E87" s="251">
        <f>SUM('EXTRA-03 '!F87,'EXTRA-02 '!F87,'FOTON - (CLEUBERT) '!F87,'FÁBRICA '!F87,'EXTRA - (FERDINAND) '!F87,'STRADA - (FERDINAND) '!F87,'HR - (VALDENOR) '!F87)</f>
        <v>0</v>
      </c>
      <c r="F87" s="251">
        <f>SUM('EXTRA-03 '!G87,'EXTRA-02 '!G87,'FOTON - (CLEUBERT) '!G87,'FÁBRICA '!G87,'EXTRA - (FERDINAND) '!G87,'STRADA - (FERDINAND) '!G87,'HR - (VALDENOR) '!G87)</f>
        <v>0</v>
      </c>
      <c r="G87" s="251">
        <f>SUM('EXTRA-03 '!H87,'EXTRA-02 '!H87,'FOTON - (CLEUBERT) '!H87,'FÁBRICA '!H87,'EXTRA - (FERDINAND) '!H87,'STRADA - (FERDINAND) '!H87,'HR - (VALDENOR) '!H87)</f>
        <v>0</v>
      </c>
      <c r="H87" s="251">
        <f>SUM('EXTRA-03 '!I87,'EXTRA-02 '!I87,'FOTON - (CLEUBERT) '!I87,'FÁBRICA '!I87,'EXTRA - (FERDINAND) '!I87,'STRADA - (FERDINAND) '!I87,'HR - (VALDENOR) '!I87)</f>
        <v>0</v>
      </c>
      <c r="I87" s="251">
        <f>SUM('EXTRA-03 '!J87,'EXTRA-02 '!J87,'FOTON - (CLEUBERT) '!J87,'FÁBRICA '!J87,'EXTRA - (FERDINAND) '!J87,'STRADA - (FERDINAND) '!J87,'HR - (VALDENOR) '!J87)</f>
        <v>0</v>
      </c>
      <c r="J87" s="251">
        <f>SUM('EXTRA-03 '!K87,'EXTRA-02 '!K87,'FOTON - (CLEUBERT) '!K87,'FÁBRICA '!K87,'EXTRA - (FERDINAND) '!K87,'STRADA - (FERDINAND) '!K87,'HR - (VALDENOR) '!K87)</f>
        <v>0</v>
      </c>
      <c r="K87" s="251">
        <f>SUM('EXTRA-03 '!L87,'EXTRA-02 '!L87,'FOTON - (CLEUBERT) '!L87,'FÁBRICA '!L87,'EXTRA - (FERDINAND) '!L87,'STRADA - (FERDINAND) '!L87,'HR - (VALDENOR) '!L87)</f>
        <v>0</v>
      </c>
      <c r="L87" s="251">
        <f>SUM('EXTRA-03 '!M87,'EXTRA-02 '!M87,'FOTON - (CLEUBERT) '!M87,'FÁBRICA '!M87,'EXTRA - (FERDINAND) '!M87,'STRADA - (FERDINAND) '!M87,'HR - (VALDENOR) '!M87)</f>
        <v>0</v>
      </c>
      <c r="M87" s="251">
        <f>SUM('EXTRA-03 '!N87,'EXTRA-02 '!N87,'FOTON - (CLEUBERT) '!N87,'FÁBRICA '!N87,'EXTRA - (FERDINAND) '!N87,'STRADA - (FERDINAND) '!N87,'HR - (VALDENOR) '!N87)</f>
        <v>0</v>
      </c>
      <c r="N87" s="251">
        <f>SUM('EXTRA-03 '!O87,'EXTRA-02 '!O87,'FOTON - (CLEUBERT) '!O87,'FÁBRICA '!O87,'EXTRA - (FERDINAND) '!O87,'STRADA - (FERDINAND) '!O87,'HR - (VALDENOR) '!O87)</f>
        <v>0</v>
      </c>
      <c r="O87" s="251">
        <f>SUM('EXTRA-03 '!P87,'EXTRA-02 '!P87,'FOTON - (CLEUBERT) '!P87,'FÁBRICA '!P87,'EXTRA - (FERDINAND) '!P87,'STRADA - (FERDINAND) '!P87,'HR - (VALDENOR) '!P87)</f>
        <v>0</v>
      </c>
      <c r="P87" s="251">
        <f>SUM('EXTRA-03 '!Q87,'EXTRA-02 '!Q87,'FOTON - (CLEUBERT) '!Q87,'FÁBRICA '!Q87,'EXTRA - (FERDINAND) '!Q87,'STRADA - (FERDINAND) '!Q87,'HR - (VALDENOR) '!Q87)</f>
        <v>0</v>
      </c>
      <c r="Q87" s="251">
        <f>SUM('EXTRA-03 '!R87,'EXTRA-02 '!R87,'FOTON - (CLEUBERT) '!R87,'FÁBRICA '!R87,'EXTRA - (FERDINAND) '!R87,'STRADA - (FERDINAND) '!R87,'HR - (VALDENOR) '!R87)</f>
        <v>0</v>
      </c>
      <c r="R87" s="251">
        <f>SUM('EXTRA-03 '!S87,'EXTRA-02 '!S87,'FOTON - (CLEUBERT) '!S87,'FÁBRICA '!S87,'EXTRA - (FERDINAND) '!S87,'STRADA - (FERDINAND) '!S87,'HR - (VALDENOR) '!S87)</f>
        <v>0</v>
      </c>
      <c r="S87" s="251">
        <f>SUM('EXTRA-03 '!T87,'EXTRA-02 '!T87,'FOTON - (CLEUBERT) '!T87,'FÁBRICA '!T87,'EXTRA - (FERDINAND) '!T87,'STRADA - (FERDINAND) '!T87,'HR - (VALDENOR) '!T87)</f>
        <v>0</v>
      </c>
      <c r="T87" s="251">
        <f>SUM('EXTRA-03 '!U87,'EXTRA-02 '!U87,'FOTON - (CLEUBERT) '!U87,'FÁBRICA '!U87,'EXTRA - (FERDINAND) '!U87,'STRADA - (FERDINAND) '!U87,'HR - (VALDENOR) '!U87)</f>
        <v>0</v>
      </c>
      <c r="U87" s="251">
        <f>SUM('EXTRA-03 '!V87,'EXTRA-02 '!V87,'FOTON - (CLEUBERT) '!V87,'FÁBRICA '!V87,'EXTRA - (FERDINAND) '!V87,'STRADA - (FERDINAND) '!V87,'HR - (VALDENOR) '!V87)</f>
        <v>0</v>
      </c>
      <c r="V87" s="251">
        <f>SUM('EXTRA-03 '!W87,'EXTRA-02 '!W87,'FOTON - (CLEUBERT) '!W87,'FÁBRICA '!W87,'EXTRA - (FERDINAND) '!W87,'STRADA - (FERDINAND) '!W87,'HR - (VALDENOR) '!W87)</f>
        <v>0</v>
      </c>
      <c r="W87" s="251">
        <f>SUM('EXTRA-03 '!X87,'EXTRA-02 '!X87,'FOTON - (CLEUBERT) '!X87,'FÁBRICA '!X87,'EXTRA - (FERDINAND) '!X87,'STRADA - (FERDINAND) '!X87,'HR - (VALDENOR) '!X87)</f>
        <v>0</v>
      </c>
      <c r="X87" s="251">
        <f>SUM('EXTRA-03 '!Y87,'EXTRA-02 '!Y87,'FOTON - (CLEUBERT) '!Y87,'FÁBRICA '!Y87,'EXTRA - (FERDINAND) '!Y87,'STRADA - (FERDINAND) '!Y87,'HR - (VALDENOR) '!Y87)</f>
        <v>0</v>
      </c>
      <c r="Y87" s="251">
        <f>SUM('EXTRA-03 '!Z87,'EXTRA-02 '!Z87,'FOTON - (CLEUBERT) '!Z87,'FÁBRICA '!Z87,'EXTRA - (FERDINAND) '!Z87,'STRADA - (FERDINAND) '!Z87,'HR - (VALDENOR) '!Z87)</f>
        <v>0</v>
      </c>
      <c r="Z87" s="251">
        <f>SUM('EXTRA-03 '!AA87,'EXTRA-02 '!AA87,'FOTON - (CLEUBERT) '!AA87,'FÁBRICA '!AA87,'EXTRA - (FERDINAND) '!AA87,'STRADA - (FERDINAND) '!AA87,'HR - (VALDENOR) '!AA87)</f>
        <v>0</v>
      </c>
      <c r="AA87" s="251">
        <f>SUM('EXTRA-03 '!AB87,'EXTRA-02 '!AB87,'FOTON - (CLEUBERT) '!AB87,'FÁBRICA '!AB87,'EXTRA - (FERDINAND) '!AB87,'STRADA - (FERDINAND) '!AB87,'HR - (VALDENOR) '!AB87)</f>
        <v>0</v>
      </c>
      <c r="AB87" s="251">
        <f>SUM('EXTRA-03 '!AC87,'EXTRA-02 '!AC87,'FOTON - (CLEUBERT) '!AC87,'FÁBRICA '!AC87,'EXTRA - (FERDINAND) '!AC87,'STRADA - (FERDINAND) '!AC87,'HR - (VALDENOR) '!AC87)</f>
        <v>0</v>
      </c>
      <c r="AC87" s="251">
        <f>SUM('EXTRA-03 '!AD87,'EXTRA-02 '!AD87,'FOTON - (CLEUBERT) '!AD87,'FÁBRICA '!AD87,'EXTRA - (FERDINAND) '!AD87,'STRADA - (FERDINAND) '!AD87,'HR - (VALDENOR) '!AD87)</f>
        <v>0</v>
      </c>
      <c r="AD87" s="251">
        <f>SUM('EXTRA-03 '!AE87,'EXTRA-02 '!AE87,'FOTON - (CLEUBERT) '!AE87,'FÁBRICA '!AE87,'EXTRA - (FERDINAND) '!AE87,'STRADA - (FERDINAND) '!AE87,'HR - (VALDENOR) '!AE87)</f>
        <v>0</v>
      </c>
      <c r="AE87" s="251">
        <f>SUM('EXTRA-03 '!AF87,'EXTRA-02 '!AF87,'FOTON - (CLEUBERT) '!AF87,'FÁBRICA '!AF87,'EXTRA - (FERDINAND) '!AF87,'STRADA - (FERDINAND) '!AF87,'HR - (VALDENOR) '!AF87)</f>
        <v>0</v>
      </c>
      <c r="AF87" s="251">
        <f>SUM('EXTRA-03 '!AG87,'EXTRA-02 '!AG87,'FOTON - (CLEUBERT) '!AG87,'FÁBRICA '!AG87,'EXTRA - (FERDINAND) '!AG87,'STRADA - (FERDINAND) '!AG87,'HR - (VALDENOR) '!AG87)</f>
        <v>0</v>
      </c>
    </row>
    <row r="88" spans="1:32" x14ac:dyDescent="0.2">
      <c r="A88" s="658">
        <f>'HR - (VALDENOR) '!A88</f>
        <v>0</v>
      </c>
      <c r="B88" s="251">
        <f>SUM('EXTRA-03 '!C88,'EXTRA-02 '!C88,'FOTON - (CLEUBERT) '!C88,'FÁBRICA '!C88,'EXTRA - (FERDINAND) '!C88,'STRADA - (FERDINAND) '!C88,'HR - (VALDENOR) '!C88)</f>
        <v>0</v>
      </c>
      <c r="C88" s="251">
        <f>SUM('EXTRA-03 '!D88,'EXTRA-02 '!D88,'FOTON - (CLEUBERT) '!D88,'FÁBRICA '!D88,'EXTRA - (FERDINAND) '!D88,'STRADA - (FERDINAND) '!D88,'HR - (VALDENOR) '!D88)</f>
        <v>0</v>
      </c>
      <c r="D88" s="251">
        <f>SUM('EXTRA-03 '!E88,'EXTRA-02 '!E88,'FOTON - (CLEUBERT) '!E88,'FÁBRICA '!E88,'EXTRA - (FERDINAND) '!E88,'STRADA - (FERDINAND) '!E88,'HR - (VALDENOR) '!E88)</f>
        <v>0</v>
      </c>
      <c r="E88" s="251">
        <f>SUM('EXTRA-03 '!F88,'EXTRA-02 '!F88,'FOTON - (CLEUBERT) '!F88,'FÁBRICA '!F88,'EXTRA - (FERDINAND) '!F88,'STRADA - (FERDINAND) '!F88,'HR - (VALDENOR) '!F88)</f>
        <v>0</v>
      </c>
      <c r="F88" s="251">
        <f>SUM('EXTRA-03 '!G88,'EXTRA-02 '!G88,'FOTON - (CLEUBERT) '!G88,'FÁBRICA '!G88,'EXTRA - (FERDINAND) '!G88,'STRADA - (FERDINAND) '!G88,'HR - (VALDENOR) '!G88)</f>
        <v>0</v>
      </c>
      <c r="G88" s="251">
        <f>SUM('EXTRA-03 '!H88,'EXTRA-02 '!H88,'FOTON - (CLEUBERT) '!H88,'FÁBRICA '!H88,'EXTRA - (FERDINAND) '!H88,'STRADA - (FERDINAND) '!H88,'HR - (VALDENOR) '!H88)</f>
        <v>0</v>
      </c>
      <c r="H88" s="251">
        <f>SUM('EXTRA-03 '!I88,'EXTRA-02 '!I88,'FOTON - (CLEUBERT) '!I88,'FÁBRICA '!I88,'EXTRA - (FERDINAND) '!I88,'STRADA - (FERDINAND) '!I88,'HR - (VALDENOR) '!I88)</f>
        <v>0</v>
      </c>
      <c r="I88" s="251">
        <f>SUM('EXTRA-03 '!J88,'EXTRA-02 '!J88,'FOTON - (CLEUBERT) '!J88,'FÁBRICA '!J88,'EXTRA - (FERDINAND) '!J88,'STRADA - (FERDINAND) '!J88,'HR - (VALDENOR) '!J88)</f>
        <v>0</v>
      </c>
      <c r="J88" s="251">
        <f>SUM('EXTRA-03 '!K88,'EXTRA-02 '!K88,'FOTON - (CLEUBERT) '!K88,'FÁBRICA '!K88,'EXTRA - (FERDINAND) '!K88,'STRADA - (FERDINAND) '!K88,'HR - (VALDENOR) '!K88)</f>
        <v>0</v>
      </c>
      <c r="K88" s="251">
        <f>SUM('EXTRA-03 '!L88,'EXTRA-02 '!L88,'FOTON - (CLEUBERT) '!L88,'FÁBRICA '!L88,'EXTRA - (FERDINAND) '!L88,'STRADA - (FERDINAND) '!L88,'HR - (VALDENOR) '!L88)</f>
        <v>0</v>
      </c>
      <c r="L88" s="251">
        <f>SUM('EXTRA-03 '!M88,'EXTRA-02 '!M88,'FOTON - (CLEUBERT) '!M88,'FÁBRICA '!M88,'EXTRA - (FERDINAND) '!M88,'STRADA - (FERDINAND) '!M88,'HR - (VALDENOR) '!M88)</f>
        <v>0</v>
      </c>
      <c r="M88" s="251">
        <f>SUM('EXTRA-03 '!N88,'EXTRA-02 '!N88,'FOTON - (CLEUBERT) '!N88,'FÁBRICA '!N88,'EXTRA - (FERDINAND) '!N88,'STRADA - (FERDINAND) '!N88,'HR - (VALDENOR) '!N88)</f>
        <v>0</v>
      </c>
      <c r="N88" s="251">
        <f>SUM('EXTRA-03 '!O88,'EXTRA-02 '!O88,'FOTON - (CLEUBERT) '!O88,'FÁBRICA '!O88,'EXTRA - (FERDINAND) '!O88,'STRADA - (FERDINAND) '!O88,'HR - (VALDENOR) '!O88)</f>
        <v>0</v>
      </c>
      <c r="O88" s="251">
        <f>SUM('EXTRA-03 '!P88,'EXTRA-02 '!P88,'FOTON - (CLEUBERT) '!P88,'FÁBRICA '!P88,'EXTRA - (FERDINAND) '!P88,'STRADA - (FERDINAND) '!P88,'HR - (VALDENOR) '!P88)</f>
        <v>0</v>
      </c>
      <c r="P88" s="251">
        <f>SUM('EXTRA-03 '!Q88,'EXTRA-02 '!Q88,'FOTON - (CLEUBERT) '!Q88,'FÁBRICA '!Q88,'EXTRA - (FERDINAND) '!Q88,'STRADA - (FERDINAND) '!Q88,'HR - (VALDENOR) '!Q88)</f>
        <v>0</v>
      </c>
      <c r="Q88" s="251">
        <f>SUM('EXTRA-03 '!R88,'EXTRA-02 '!R88,'FOTON - (CLEUBERT) '!R88,'FÁBRICA '!R88,'EXTRA - (FERDINAND) '!R88,'STRADA - (FERDINAND) '!R88,'HR - (VALDENOR) '!R88)</f>
        <v>0</v>
      </c>
      <c r="R88" s="251">
        <f>SUM('EXTRA-03 '!S88,'EXTRA-02 '!S88,'FOTON - (CLEUBERT) '!S88,'FÁBRICA '!S88,'EXTRA - (FERDINAND) '!S88,'STRADA - (FERDINAND) '!S88,'HR - (VALDENOR) '!S88)</f>
        <v>0</v>
      </c>
      <c r="S88" s="251">
        <f>SUM('EXTRA-03 '!T88,'EXTRA-02 '!T88,'FOTON - (CLEUBERT) '!T88,'FÁBRICA '!T88,'EXTRA - (FERDINAND) '!T88,'STRADA - (FERDINAND) '!T88,'HR - (VALDENOR) '!T88)</f>
        <v>0</v>
      </c>
      <c r="T88" s="251">
        <f>SUM('EXTRA-03 '!U88,'EXTRA-02 '!U88,'FOTON - (CLEUBERT) '!U88,'FÁBRICA '!U88,'EXTRA - (FERDINAND) '!U88,'STRADA - (FERDINAND) '!U88,'HR - (VALDENOR) '!U88)</f>
        <v>0</v>
      </c>
      <c r="U88" s="251">
        <f>SUM('EXTRA-03 '!V88,'EXTRA-02 '!V88,'FOTON - (CLEUBERT) '!V88,'FÁBRICA '!V88,'EXTRA - (FERDINAND) '!V88,'STRADA - (FERDINAND) '!V88,'HR - (VALDENOR) '!V88)</f>
        <v>0</v>
      </c>
      <c r="V88" s="251">
        <f>SUM('EXTRA-03 '!W88,'EXTRA-02 '!W88,'FOTON - (CLEUBERT) '!W88,'FÁBRICA '!W88,'EXTRA - (FERDINAND) '!W88,'STRADA - (FERDINAND) '!W88,'HR - (VALDENOR) '!W88)</f>
        <v>0</v>
      </c>
      <c r="W88" s="251">
        <f>SUM('EXTRA-03 '!X88,'EXTRA-02 '!X88,'FOTON - (CLEUBERT) '!X88,'FÁBRICA '!X88,'EXTRA - (FERDINAND) '!X88,'STRADA - (FERDINAND) '!X88,'HR - (VALDENOR) '!X88)</f>
        <v>0</v>
      </c>
      <c r="X88" s="251">
        <f>SUM('EXTRA-03 '!Y88,'EXTRA-02 '!Y88,'FOTON - (CLEUBERT) '!Y88,'FÁBRICA '!Y88,'EXTRA - (FERDINAND) '!Y88,'STRADA - (FERDINAND) '!Y88,'HR - (VALDENOR) '!Y88)</f>
        <v>0</v>
      </c>
      <c r="Y88" s="251">
        <f>SUM('EXTRA-03 '!Z88,'EXTRA-02 '!Z88,'FOTON - (CLEUBERT) '!Z88,'FÁBRICA '!Z88,'EXTRA - (FERDINAND) '!Z88,'STRADA - (FERDINAND) '!Z88,'HR - (VALDENOR) '!Z88)</f>
        <v>0</v>
      </c>
      <c r="Z88" s="251">
        <f>SUM('EXTRA-03 '!AA88,'EXTRA-02 '!AA88,'FOTON - (CLEUBERT) '!AA88,'FÁBRICA '!AA88,'EXTRA - (FERDINAND) '!AA88,'STRADA - (FERDINAND) '!AA88,'HR - (VALDENOR) '!AA88)</f>
        <v>0</v>
      </c>
      <c r="AA88" s="251">
        <f>SUM('EXTRA-03 '!AB88,'EXTRA-02 '!AB88,'FOTON - (CLEUBERT) '!AB88,'FÁBRICA '!AB88,'EXTRA - (FERDINAND) '!AB88,'STRADA - (FERDINAND) '!AB88,'HR - (VALDENOR) '!AB88)</f>
        <v>0</v>
      </c>
      <c r="AB88" s="251">
        <f>SUM('EXTRA-03 '!AC88,'EXTRA-02 '!AC88,'FOTON - (CLEUBERT) '!AC88,'FÁBRICA '!AC88,'EXTRA - (FERDINAND) '!AC88,'STRADA - (FERDINAND) '!AC88,'HR - (VALDENOR) '!AC88)</f>
        <v>0</v>
      </c>
      <c r="AC88" s="251">
        <f>SUM('EXTRA-03 '!AD88,'EXTRA-02 '!AD88,'FOTON - (CLEUBERT) '!AD88,'FÁBRICA '!AD88,'EXTRA - (FERDINAND) '!AD88,'STRADA - (FERDINAND) '!AD88,'HR - (VALDENOR) '!AD88)</f>
        <v>0</v>
      </c>
      <c r="AD88" s="251">
        <f>SUM('EXTRA-03 '!AE88,'EXTRA-02 '!AE88,'FOTON - (CLEUBERT) '!AE88,'FÁBRICA '!AE88,'EXTRA - (FERDINAND) '!AE88,'STRADA - (FERDINAND) '!AE88,'HR - (VALDENOR) '!AE88)</f>
        <v>0</v>
      </c>
      <c r="AE88" s="251">
        <f>SUM('EXTRA-03 '!AF88,'EXTRA-02 '!AF88,'FOTON - (CLEUBERT) '!AF88,'FÁBRICA '!AF88,'EXTRA - (FERDINAND) '!AF88,'STRADA - (FERDINAND) '!AF88,'HR - (VALDENOR) '!AF88)</f>
        <v>0</v>
      </c>
      <c r="AF88" s="251">
        <f>SUM('EXTRA-03 '!AG88,'EXTRA-02 '!AG88,'FOTON - (CLEUBERT) '!AG88,'FÁBRICA '!AG88,'EXTRA - (FERDINAND) '!AG88,'STRADA - (FERDINAND) '!AG88,'HR - (VALDENOR) '!AG88)</f>
        <v>0</v>
      </c>
    </row>
    <row r="89" spans="1:32" x14ac:dyDescent="0.2">
      <c r="A89" s="658">
        <f>'HR - (VALDENOR) '!A89</f>
        <v>0</v>
      </c>
      <c r="B89" s="251">
        <f>SUM('EXTRA-03 '!C89,'EXTRA-02 '!C89,'FOTON - (CLEUBERT) '!C89,'FÁBRICA '!C89,'EXTRA - (FERDINAND) '!C89,'STRADA - (FERDINAND) '!C89,'HR - (VALDENOR) '!C89)</f>
        <v>0</v>
      </c>
      <c r="C89" s="251">
        <f>SUM('EXTRA-03 '!D89,'EXTRA-02 '!D89,'FOTON - (CLEUBERT) '!D89,'FÁBRICA '!D89,'EXTRA - (FERDINAND) '!D89,'STRADA - (FERDINAND) '!D89,'HR - (VALDENOR) '!D89)</f>
        <v>0</v>
      </c>
      <c r="D89" s="251">
        <f>SUM('EXTRA-03 '!E89,'EXTRA-02 '!E89,'FOTON - (CLEUBERT) '!E89,'FÁBRICA '!E89,'EXTRA - (FERDINAND) '!E89,'STRADA - (FERDINAND) '!E89,'HR - (VALDENOR) '!E89)</f>
        <v>0</v>
      </c>
      <c r="E89" s="251">
        <f>SUM('EXTRA-03 '!F89,'EXTRA-02 '!F89,'FOTON - (CLEUBERT) '!F89,'FÁBRICA '!F89,'EXTRA - (FERDINAND) '!F89,'STRADA - (FERDINAND) '!F89,'HR - (VALDENOR) '!F89)</f>
        <v>0</v>
      </c>
      <c r="F89" s="251">
        <f>SUM('EXTRA-03 '!G89,'EXTRA-02 '!G89,'FOTON - (CLEUBERT) '!G89,'FÁBRICA '!G89,'EXTRA - (FERDINAND) '!G89,'STRADA - (FERDINAND) '!G89,'HR - (VALDENOR) '!G89)</f>
        <v>0</v>
      </c>
      <c r="G89" s="251">
        <f>SUM('EXTRA-03 '!H89,'EXTRA-02 '!H89,'FOTON - (CLEUBERT) '!H89,'FÁBRICA '!H89,'EXTRA - (FERDINAND) '!H89,'STRADA - (FERDINAND) '!H89,'HR - (VALDENOR) '!H89)</f>
        <v>0</v>
      </c>
      <c r="H89" s="251">
        <f>SUM('EXTRA-03 '!I89,'EXTRA-02 '!I89,'FOTON - (CLEUBERT) '!I89,'FÁBRICA '!I89,'EXTRA - (FERDINAND) '!I89,'STRADA - (FERDINAND) '!I89,'HR - (VALDENOR) '!I89)</f>
        <v>0</v>
      </c>
      <c r="I89" s="251">
        <f>SUM('EXTRA-03 '!J89,'EXTRA-02 '!J89,'FOTON - (CLEUBERT) '!J89,'FÁBRICA '!J89,'EXTRA - (FERDINAND) '!J89,'STRADA - (FERDINAND) '!J89,'HR - (VALDENOR) '!J89)</f>
        <v>0</v>
      </c>
      <c r="J89" s="251">
        <f>SUM('EXTRA-03 '!K89,'EXTRA-02 '!K89,'FOTON - (CLEUBERT) '!K89,'FÁBRICA '!K89,'EXTRA - (FERDINAND) '!K89,'STRADA - (FERDINAND) '!K89,'HR - (VALDENOR) '!K89)</f>
        <v>0</v>
      </c>
      <c r="K89" s="251">
        <f>SUM('EXTRA-03 '!L89,'EXTRA-02 '!L89,'FOTON - (CLEUBERT) '!L89,'FÁBRICA '!L89,'EXTRA - (FERDINAND) '!L89,'STRADA - (FERDINAND) '!L89,'HR - (VALDENOR) '!L89)</f>
        <v>0</v>
      </c>
      <c r="L89" s="251">
        <f>SUM('EXTRA-03 '!M89,'EXTRA-02 '!M89,'FOTON - (CLEUBERT) '!M89,'FÁBRICA '!M89,'EXTRA - (FERDINAND) '!M89,'STRADA - (FERDINAND) '!M89,'HR - (VALDENOR) '!M89)</f>
        <v>0</v>
      </c>
      <c r="M89" s="251">
        <f>SUM('EXTRA-03 '!N89,'EXTRA-02 '!N89,'FOTON - (CLEUBERT) '!N89,'FÁBRICA '!N89,'EXTRA - (FERDINAND) '!N89,'STRADA - (FERDINAND) '!N89,'HR - (VALDENOR) '!N89)</f>
        <v>0</v>
      </c>
      <c r="N89" s="251">
        <f>SUM('EXTRA-03 '!O89,'EXTRA-02 '!O89,'FOTON - (CLEUBERT) '!O89,'FÁBRICA '!O89,'EXTRA - (FERDINAND) '!O89,'STRADA - (FERDINAND) '!O89,'HR - (VALDENOR) '!O89)</f>
        <v>0</v>
      </c>
      <c r="O89" s="251">
        <f>SUM('EXTRA-03 '!P89,'EXTRA-02 '!P89,'FOTON - (CLEUBERT) '!P89,'FÁBRICA '!P89,'EXTRA - (FERDINAND) '!P89,'STRADA - (FERDINAND) '!P89,'HR - (VALDENOR) '!P89)</f>
        <v>0</v>
      </c>
      <c r="P89" s="251">
        <f>SUM('EXTRA-03 '!Q89,'EXTRA-02 '!Q89,'FOTON - (CLEUBERT) '!Q89,'FÁBRICA '!Q89,'EXTRA - (FERDINAND) '!Q89,'STRADA - (FERDINAND) '!Q89,'HR - (VALDENOR) '!Q89)</f>
        <v>0</v>
      </c>
      <c r="Q89" s="251">
        <f>SUM('EXTRA-03 '!R89,'EXTRA-02 '!R89,'FOTON - (CLEUBERT) '!R89,'FÁBRICA '!R89,'EXTRA - (FERDINAND) '!R89,'STRADA - (FERDINAND) '!R89,'HR - (VALDENOR) '!R89)</f>
        <v>0</v>
      </c>
      <c r="R89" s="251">
        <f>SUM('EXTRA-03 '!S89,'EXTRA-02 '!S89,'FOTON - (CLEUBERT) '!S89,'FÁBRICA '!S89,'EXTRA - (FERDINAND) '!S89,'STRADA - (FERDINAND) '!S89,'HR - (VALDENOR) '!S89)</f>
        <v>0</v>
      </c>
      <c r="S89" s="251">
        <f>SUM('EXTRA-03 '!T89,'EXTRA-02 '!T89,'FOTON - (CLEUBERT) '!T89,'FÁBRICA '!T89,'EXTRA - (FERDINAND) '!T89,'STRADA - (FERDINAND) '!T89,'HR - (VALDENOR) '!T89)</f>
        <v>0</v>
      </c>
      <c r="T89" s="251">
        <f>SUM('EXTRA-03 '!U89,'EXTRA-02 '!U89,'FOTON - (CLEUBERT) '!U89,'FÁBRICA '!U89,'EXTRA - (FERDINAND) '!U89,'STRADA - (FERDINAND) '!U89,'HR - (VALDENOR) '!U89)</f>
        <v>0</v>
      </c>
      <c r="U89" s="251">
        <f>SUM('EXTRA-03 '!V89,'EXTRA-02 '!V89,'FOTON - (CLEUBERT) '!V89,'FÁBRICA '!V89,'EXTRA - (FERDINAND) '!V89,'STRADA - (FERDINAND) '!V89,'HR - (VALDENOR) '!V89)</f>
        <v>0</v>
      </c>
      <c r="V89" s="251">
        <f>SUM('EXTRA-03 '!W89,'EXTRA-02 '!W89,'FOTON - (CLEUBERT) '!W89,'FÁBRICA '!W89,'EXTRA - (FERDINAND) '!W89,'STRADA - (FERDINAND) '!W89,'HR - (VALDENOR) '!W89)</f>
        <v>0</v>
      </c>
      <c r="W89" s="251">
        <f>SUM('EXTRA-03 '!X89,'EXTRA-02 '!X89,'FOTON - (CLEUBERT) '!X89,'FÁBRICA '!X89,'EXTRA - (FERDINAND) '!X89,'STRADA - (FERDINAND) '!X89,'HR - (VALDENOR) '!X89)</f>
        <v>0</v>
      </c>
      <c r="X89" s="251">
        <f>SUM('EXTRA-03 '!Y89,'EXTRA-02 '!Y89,'FOTON - (CLEUBERT) '!Y89,'FÁBRICA '!Y89,'EXTRA - (FERDINAND) '!Y89,'STRADA - (FERDINAND) '!Y89,'HR - (VALDENOR) '!Y89)</f>
        <v>0</v>
      </c>
      <c r="Y89" s="251">
        <f>SUM('EXTRA-03 '!Z89,'EXTRA-02 '!Z89,'FOTON - (CLEUBERT) '!Z89,'FÁBRICA '!Z89,'EXTRA - (FERDINAND) '!Z89,'STRADA - (FERDINAND) '!Z89,'HR - (VALDENOR) '!Z89)</f>
        <v>0</v>
      </c>
      <c r="Z89" s="251">
        <f>SUM('EXTRA-03 '!AA89,'EXTRA-02 '!AA89,'FOTON - (CLEUBERT) '!AA89,'FÁBRICA '!AA89,'EXTRA - (FERDINAND) '!AA89,'STRADA - (FERDINAND) '!AA89,'HR - (VALDENOR) '!AA89)</f>
        <v>0</v>
      </c>
      <c r="AA89" s="251">
        <f>SUM('EXTRA-03 '!AB89,'EXTRA-02 '!AB89,'FOTON - (CLEUBERT) '!AB89,'FÁBRICA '!AB89,'EXTRA - (FERDINAND) '!AB89,'STRADA - (FERDINAND) '!AB89,'HR - (VALDENOR) '!AB89)</f>
        <v>0</v>
      </c>
      <c r="AB89" s="251">
        <f>SUM('EXTRA-03 '!AC89,'EXTRA-02 '!AC89,'FOTON - (CLEUBERT) '!AC89,'FÁBRICA '!AC89,'EXTRA - (FERDINAND) '!AC89,'STRADA - (FERDINAND) '!AC89,'HR - (VALDENOR) '!AC89)</f>
        <v>0</v>
      </c>
      <c r="AC89" s="251">
        <f>SUM('EXTRA-03 '!AD89,'EXTRA-02 '!AD89,'FOTON - (CLEUBERT) '!AD89,'FÁBRICA '!AD89,'EXTRA - (FERDINAND) '!AD89,'STRADA - (FERDINAND) '!AD89,'HR - (VALDENOR) '!AD89)</f>
        <v>0</v>
      </c>
      <c r="AD89" s="251">
        <f>SUM('EXTRA-03 '!AE89,'EXTRA-02 '!AE89,'FOTON - (CLEUBERT) '!AE89,'FÁBRICA '!AE89,'EXTRA - (FERDINAND) '!AE89,'STRADA - (FERDINAND) '!AE89,'HR - (VALDENOR) '!AE89)</f>
        <v>0</v>
      </c>
      <c r="AE89" s="251">
        <f>SUM('EXTRA-03 '!AF89,'EXTRA-02 '!AF89,'FOTON - (CLEUBERT) '!AF89,'FÁBRICA '!AF89,'EXTRA - (FERDINAND) '!AF89,'STRADA - (FERDINAND) '!AF89,'HR - (VALDENOR) '!AF89)</f>
        <v>0</v>
      </c>
      <c r="AF89" s="251">
        <f>SUM('EXTRA-03 '!AG89,'EXTRA-02 '!AG89,'FOTON - (CLEUBERT) '!AG89,'FÁBRICA '!AG89,'EXTRA - (FERDINAND) '!AG89,'STRADA - (FERDINAND) '!AG89,'HR - (VALDENOR) '!AG89)</f>
        <v>0</v>
      </c>
    </row>
    <row r="90" spans="1:32" x14ac:dyDescent="0.2">
      <c r="A90" s="658">
        <f>'HR - (VALDENOR) '!A90</f>
        <v>0</v>
      </c>
      <c r="B90" s="251">
        <f>SUM('EXTRA-03 '!C90,'EXTRA-02 '!C90,'FOTON - (CLEUBERT) '!C90,'FÁBRICA '!C90,'EXTRA - (FERDINAND) '!C90,'STRADA - (FERDINAND) '!C90,'HR - (VALDENOR) '!C90)</f>
        <v>0</v>
      </c>
      <c r="C90" s="251">
        <f>SUM('EXTRA-03 '!D90,'EXTRA-02 '!D90,'FOTON - (CLEUBERT) '!D90,'FÁBRICA '!D90,'EXTRA - (FERDINAND) '!D90,'STRADA - (FERDINAND) '!D90,'HR - (VALDENOR) '!D90)</f>
        <v>0</v>
      </c>
      <c r="D90" s="251">
        <f>SUM('EXTRA-03 '!E90,'EXTRA-02 '!E90,'FOTON - (CLEUBERT) '!E90,'FÁBRICA '!E90,'EXTRA - (FERDINAND) '!E90,'STRADA - (FERDINAND) '!E90,'HR - (VALDENOR) '!E90)</f>
        <v>0</v>
      </c>
      <c r="E90" s="251">
        <f>SUM('EXTRA-03 '!F90,'EXTRA-02 '!F90,'FOTON - (CLEUBERT) '!F90,'FÁBRICA '!F90,'EXTRA - (FERDINAND) '!F90,'STRADA - (FERDINAND) '!F90,'HR - (VALDENOR) '!F90)</f>
        <v>0</v>
      </c>
      <c r="F90" s="251">
        <f>SUM('EXTRA-03 '!G90,'EXTRA-02 '!G90,'FOTON - (CLEUBERT) '!G90,'FÁBRICA '!G90,'EXTRA - (FERDINAND) '!G90,'STRADA - (FERDINAND) '!G90,'HR - (VALDENOR) '!G90)</f>
        <v>0</v>
      </c>
      <c r="G90" s="251">
        <f>SUM('EXTRA-03 '!H90,'EXTRA-02 '!H90,'FOTON - (CLEUBERT) '!H90,'FÁBRICA '!H90,'EXTRA - (FERDINAND) '!H90,'STRADA - (FERDINAND) '!H90,'HR - (VALDENOR) '!H90)</f>
        <v>0</v>
      </c>
      <c r="H90" s="251">
        <f>SUM('EXTRA-03 '!I90,'EXTRA-02 '!I90,'FOTON - (CLEUBERT) '!I90,'FÁBRICA '!I90,'EXTRA - (FERDINAND) '!I90,'STRADA - (FERDINAND) '!I90,'HR - (VALDENOR) '!I90)</f>
        <v>0</v>
      </c>
      <c r="I90" s="251">
        <f>SUM('EXTRA-03 '!J90,'EXTRA-02 '!J90,'FOTON - (CLEUBERT) '!J90,'FÁBRICA '!J90,'EXTRA - (FERDINAND) '!J90,'STRADA - (FERDINAND) '!J90,'HR - (VALDENOR) '!J90)</f>
        <v>0</v>
      </c>
      <c r="J90" s="251">
        <f>SUM('EXTRA-03 '!K90,'EXTRA-02 '!K90,'FOTON - (CLEUBERT) '!K90,'FÁBRICA '!K90,'EXTRA - (FERDINAND) '!K90,'STRADA - (FERDINAND) '!K90,'HR - (VALDENOR) '!K90)</f>
        <v>0</v>
      </c>
      <c r="K90" s="251">
        <f>SUM('EXTRA-03 '!L90,'EXTRA-02 '!L90,'FOTON - (CLEUBERT) '!L90,'FÁBRICA '!L90,'EXTRA - (FERDINAND) '!L90,'STRADA - (FERDINAND) '!L90,'HR - (VALDENOR) '!L90)</f>
        <v>0</v>
      </c>
      <c r="L90" s="251">
        <f>SUM('EXTRA-03 '!M90,'EXTRA-02 '!M90,'FOTON - (CLEUBERT) '!M90,'FÁBRICA '!M90,'EXTRA - (FERDINAND) '!M90,'STRADA - (FERDINAND) '!M90,'HR - (VALDENOR) '!M90)</f>
        <v>0</v>
      </c>
      <c r="M90" s="251">
        <f>SUM('EXTRA-03 '!N90,'EXTRA-02 '!N90,'FOTON - (CLEUBERT) '!N90,'FÁBRICA '!N90,'EXTRA - (FERDINAND) '!N90,'STRADA - (FERDINAND) '!N90,'HR - (VALDENOR) '!N90)</f>
        <v>0</v>
      </c>
      <c r="N90" s="251">
        <f>SUM('EXTRA-03 '!O90,'EXTRA-02 '!O90,'FOTON - (CLEUBERT) '!O90,'FÁBRICA '!O90,'EXTRA - (FERDINAND) '!O90,'STRADA - (FERDINAND) '!O90,'HR - (VALDENOR) '!O90)</f>
        <v>0</v>
      </c>
      <c r="O90" s="251">
        <f>SUM('EXTRA-03 '!P90,'EXTRA-02 '!P90,'FOTON - (CLEUBERT) '!P90,'FÁBRICA '!P90,'EXTRA - (FERDINAND) '!P90,'STRADA - (FERDINAND) '!P90,'HR - (VALDENOR) '!P90)</f>
        <v>0</v>
      </c>
      <c r="P90" s="251">
        <f>SUM('EXTRA-03 '!Q90,'EXTRA-02 '!Q90,'FOTON - (CLEUBERT) '!Q90,'FÁBRICA '!Q90,'EXTRA - (FERDINAND) '!Q90,'STRADA - (FERDINAND) '!Q90,'HR - (VALDENOR) '!Q90)</f>
        <v>0</v>
      </c>
      <c r="Q90" s="251">
        <f>SUM('EXTRA-03 '!R90,'EXTRA-02 '!R90,'FOTON - (CLEUBERT) '!R90,'FÁBRICA '!R90,'EXTRA - (FERDINAND) '!R90,'STRADA - (FERDINAND) '!R90,'HR - (VALDENOR) '!R90)</f>
        <v>0</v>
      </c>
      <c r="R90" s="251">
        <f>SUM('EXTRA-03 '!S90,'EXTRA-02 '!S90,'FOTON - (CLEUBERT) '!S90,'FÁBRICA '!S90,'EXTRA - (FERDINAND) '!S90,'STRADA - (FERDINAND) '!S90,'HR - (VALDENOR) '!S90)</f>
        <v>0</v>
      </c>
      <c r="S90" s="251">
        <f>SUM('EXTRA-03 '!T90,'EXTRA-02 '!T90,'FOTON - (CLEUBERT) '!T90,'FÁBRICA '!T90,'EXTRA - (FERDINAND) '!T90,'STRADA - (FERDINAND) '!T90,'HR - (VALDENOR) '!T90)</f>
        <v>0</v>
      </c>
      <c r="T90" s="251">
        <f>SUM('EXTRA-03 '!U90,'EXTRA-02 '!U90,'FOTON - (CLEUBERT) '!U90,'FÁBRICA '!U90,'EXTRA - (FERDINAND) '!U90,'STRADA - (FERDINAND) '!U90,'HR - (VALDENOR) '!U90)</f>
        <v>0</v>
      </c>
      <c r="U90" s="251">
        <f>SUM('EXTRA-03 '!V90,'EXTRA-02 '!V90,'FOTON - (CLEUBERT) '!V90,'FÁBRICA '!V90,'EXTRA - (FERDINAND) '!V90,'STRADA - (FERDINAND) '!V90,'HR - (VALDENOR) '!V90)</f>
        <v>0</v>
      </c>
      <c r="V90" s="251">
        <f>SUM('EXTRA-03 '!W90,'EXTRA-02 '!W90,'FOTON - (CLEUBERT) '!W90,'FÁBRICA '!W90,'EXTRA - (FERDINAND) '!W90,'STRADA - (FERDINAND) '!W90,'HR - (VALDENOR) '!W90)</f>
        <v>0</v>
      </c>
      <c r="W90" s="251">
        <f>SUM('EXTRA-03 '!X90,'EXTRA-02 '!X90,'FOTON - (CLEUBERT) '!X90,'FÁBRICA '!X90,'EXTRA - (FERDINAND) '!X90,'STRADA - (FERDINAND) '!X90,'HR - (VALDENOR) '!X90)</f>
        <v>0</v>
      </c>
      <c r="X90" s="251">
        <f>SUM('EXTRA-03 '!Y90,'EXTRA-02 '!Y90,'FOTON - (CLEUBERT) '!Y90,'FÁBRICA '!Y90,'EXTRA - (FERDINAND) '!Y90,'STRADA - (FERDINAND) '!Y90,'HR - (VALDENOR) '!Y90)</f>
        <v>0</v>
      </c>
      <c r="Y90" s="251">
        <f>SUM('EXTRA-03 '!Z90,'EXTRA-02 '!Z90,'FOTON - (CLEUBERT) '!Z90,'FÁBRICA '!Z90,'EXTRA - (FERDINAND) '!Z90,'STRADA - (FERDINAND) '!Z90,'HR - (VALDENOR) '!Z90)</f>
        <v>0</v>
      </c>
      <c r="Z90" s="251">
        <f>SUM('EXTRA-03 '!AA90,'EXTRA-02 '!AA90,'FOTON - (CLEUBERT) '!AA90,'FÁBRICA '!AA90,'EXTRA - (FERDINAND) '!AA90,'STRADA - (FERDINAND) '!AA90,'HR - (VALDENOR) '!AA90)</f>
        <v>0</v>
      </c>
      <c r="AA90" s="251">
        <f>SUM('EXTRA-03 '!AB90,'EXTRA-02 '!AB90,'FOTON - (CLEUBERT) '!AB90,'FÁBRICA '!AB90,'EXTRA - (FERDINAND) '!AB90,'STRADA - (FERDINAND) '!AB90,'HR - (VALDENOR) '!AB90)</f>
        <v>0</v>
      </c>
      <c r="AB90" s="251">
        <f>SUM('EXTRA-03 '!AC90,'EXTRA-02 '!AC90,'FOTON - (CLEUBERT) '!AC90,'FÁBRICA '!AC90,'EXTRA - (FERDINAND) '!AC90,'STRADA - (FERDINAND) '!AC90,'HR - (VALDENOR) '!AC90)</f>
        <v>0</v>
      </c>
      <c r="AC90" s="251">
        <f>SUM('EXTRA-03 '!AD90,'EXTRA-02 '!AD90,'FOTON - (CLEUBERT) '!AD90,'FÁBRICA '!AD90,'EXTRA - (FERDINAND) '!AD90,'STRADA - (FERDINAND) '!AD90,'HR - (VALDENOR) '!AD90)</f>
        <v>0</v>
      </c>
      <c r="AD90" s="251">
        <f>SUM('EXTRA-03 '!AE90,'EXTRA-02 '!AE90,'FOTON - (CLEUBERT) '!AE90,'FÁBRICA '!AE90,'EXTRA - (FERDINAND) '!AE90,'STRADA - (FERDINAND) '!AE90,'HR - (VALDENOR) '!AE90)</f>
        <v>0</v>
      </c>
      <c r="AE90" s="251">
        <f>SUM('EXTRA-03 '!AF90,'EXTRA-02 '!AF90,'FOTON - (CLEUBERT) '!AF90,'FÁBRICA '!AF90,'EXTRA - (FERDINAND) '!AF90,'STRADA - (FERDINAND) '!AF90,'HR - (VALDENOR) '!AF90)</f>
        <v>0</v>
      </c>
      <c r="AF90" s="251">
        <f>SUM('EXTRA-03 '!AG90,'EXTRA-02 '!AG90,'FOTON - (CLEUBERT) '!AG90,'FÁBRICA '!AG90,'EXTRA - (FERDINAND) '!AG90,'STRADA - (FERDINAND) '!AG90,'HR - (VALDENOR) '!AG90)</f>
        <v>0</v>
      </c>
    </row>
    <row r="91" spans="1:32" x14ac:dyDescent="0.2">
      <c r="A91" s="658">
        <f>'HR - (VALDENOR) '!A91</f>
        <v>0</v>
      </c>
      <c r="B91" s="251">
        <f>SUM('EXTRA-03 '!C91,'EXTRA-02 '!C91,'FOTON - (CLEUBERT) '!C91,'FÁBRICA '!C91,'EXTRA - (FERDINAND) '!C91,'STRADA - (FERDINAND) '!C91,'HR - (VALDENOR) '!C91)</f>
        <v>0</v>
      </c>
      <c r="C91" s="251">
        <f>SUM('EXTRA-03 '!D91,'EXTRA-02 '!D91,'FOTON - (CLEUBERT) '!D91,'FÁBRICA '!D91,'EXTRA - (FERDINAND) '!D91,'STRADA - (FERDINAND) '!D91,'HR - (VALDENOR) '!D91)</f>
        <v>0</v>
      </c>
      <c r="D91" s="251">
        <f>SUM('EXTRA-03 '!E91,'EXTRA-02 '!E91,'FOTON - (CLEUBERT) '!E91,'FÁBRICA '!E91,'EXTRA - (FERDINAND) '!E91,'STRADA - (FERDINAND) '!E91,'HR - (VALDENOR) '!E91)</f>
        <v>0</v>
      </c>
      <c r="E91" s="251">
        <f>SUM('EXTRA-03 '!F91,'EXTRA-02 '!F91,'FOTON - (CLEUBERT) '!F91,'FÁBRICA '!F91,'EXTRA - (FERDINAND) '!F91,'STRADA - (FERDINAND) '!F91,'HR - (VALDENOR) '!F91)</f>
        <v>0</v>
      </c>
      <c r="F91" s="251">
        <f>SUM('EXTRA-03 '!G91,'EXTRA-02 '!G91,'FOTON - (CLEUBERT) '!G91,'FÁBRICA '!G91,'EXTRA - (FERDINAND) '!G91,'STRADA - (FERDINAND) '!G91,'HR - (VALDENOR) '!G91)</f>
        <v>0</v>
      </c>
      <c r="G91" s="251">
        <f>SUM('EXTRA-03 '!H91,'EXTRA-02 '!H91,'FOTON - (CLEUBERT) '!H91,'FÁBRICA '!H91,'EXTRA - (FERDINAND) '!H91,'STRADA - (FERDINAND) '!H91,'HR - (VALDENOR) '!H91)</f>
        <v>0</v>
      </c>
      <c r="H91" s="251">
        <f>SUM('EXTRA-03 '!I91,'EXTRA-02 '!I91,'FOTON - (CLEUBERT) '!I91,'FÁBRICA '!I91,'EXTRA - (FERDINAND) '!I91,'STRADA - (FERDINAND) '!I91,'HR - (VALDENOR) '!I91)</f>
        <v>0</v>
      </c>
      <c r="I91" s="251">
        <f>SUM('EXTRA-03 '!J91,'EXTRA-02 '!J91,'FOTON - (CLEUBERT) '!J91,'FÁBRICA '!J91,'EXTRA - (FERDINAND) '!J91,'STRADA - (FERDINAND) '!J91,'HR - (VALDENOR) '!J91)</f>
        <v>0</v>
      </c>
      <c r="J91" s="251">
        <f>SUM('EXTRA-03 '!K91,'EXTRA-02 '!K91,'FOTON - (CLEUBERT) '!K91,'FÁBRICA '!K91,'EXTRA - (FERDINAND) '!K91,'STRADA - (FERDINAND) '!K91,'HR - (VALDENOR) '!K91)</f>
        <v>0</v>
      </c>
      <c r="K91" s="251">
        <f>SUM('EXTRA-03 '!L91,'EXTRA-02 '!L91,'FOTON - (CLEUBERT) '!L91,'FÁBRICA '!L91,'EXTRA - (FERDINAND) '!L91,'STRADA - (FERDINAND) '!L91,'HR - (VALDENOR) '!L91)</f>
        <v>0</v>
      </c>
      <c r="L91" s="251">
        <f>SUM('EXTRA-03 '!M91,'EXTRA-02 '!M91,'FOTON - (CLEUBERT) '!M91,'FÁBRICA '!M91,'EXTRA - (FERDINAND) '!M91,'STRADA - (FERDINAND) '!M91,'HR - (VALDENOR) '!M91)</f>
        <v>0</v>
      </c>
      <c r="M91" s="251">
        <f>SUM('EXTRA-03 '!N91,'EXTRA-02 '!N91,'FOTON - (CLEUBERT) '!N91,'FÁBRICA '!N91,'EXTRA - (FERDINAND) '!N91,'STRADA - (FERDINAND) '!N91,'HR - (VALDENOR) '!N91)</f>
        <v>0</v>
      </c>
      <c r="N91" s="251">
        <f>SUM('EXTRA-03 '!O91,'EXTRA-02 '!O91,'FOTON - (CLEUBERT) '!O91,'FÁBRICA '!O91,'EXTRA - (FERDINAND) '!O91,'STRADA - (FERDINAND) '!O91,'HR - (VALDENOR) '!O91)</f>
        <v>0</v>
      </c>
      <c r="O91" s="251">
        <f>SUM('EXTRA-03 '!P91,'EXTRA-02 '!P91,'FOTON - (CLEUBERT) '!P91,'FÁBRICA '!P91,'EXTRA - (FERDINAND) '!P91,'STRADA - (FERDINAND) '!P91,'HR - (VALDENOR) '!P91)</f>
        <v>0</v>
      </c>
      <c r="P91" s="251">
        <f>SUM('EXTRA-03 '!Q91,'EXTRA-02 '!Q91,'FOTON - (CLEUBERT) '!Q91,'FÁBRICA '!Q91,'EXTRA - (FERDINAND) '!Q91,'STRADA - (FERDINAND) '!Q91,'HR - (VALDENOR) '!Q91)</f>
        <v>0</v>
      </c>
      <c r="Q91" s="251">
        <f>SUM('EXTRA-03 '!R91,'EXTRA-02 '!R91,'FOTON - (CLEUBERT) '!R91,'FÁBRICA '!R91,'EXTRA - (FERDINAND) '!R91,'STRADA - (FERDINAND) '!R91,'HR - (VALDENOR) '!R91)</f>
        <v>0</v>
      </c>
      <c r="R91" s="251">
        <f>SUM('EXTRA-03 '!S91,'EXTRA-02 '!S91,'FOTON - (CLEUBERT) '!S91,'FÁBRICA '!S91,'EXTRA - (FERDINAND) '!S91,'STRADA - (FERDINAND) '!S91,'HR - (VALDENOR) '!S91)</f>
        <v>0</v>
      </c>
      <c r="S91" s="251">
        <f>SUM('EXTRA-03 '!T91,'EXTRA-02 '!T91,'FOTON - (CLEUBERT) '!T91,'FÁBRICA '!T91,'EXTRA - (FERDINAND) '!T91,'STRADA - (FERDINAND) '!T91,'HR - (VALDENOR) '!T91)</f>
        <v>0</v>
      </c>
      <c r="T91" s="251">
        <f>SUM('EXTRA-03 '!U91,'EXTRA-02 '!U91,'FOTON - (CLEUBERT) '!U91,'FÁBRICA '!U91,'EXTRA - (FERDINAND) '!U91,'STRADA - (FERDINAND) '!U91,'HR - (VALDENOR) '!U91)</f>
        <v>0</v>
      </c>
      <c r="U91" s="251">
        <f>SUM('EXTRA-03 '!V91,'EXTRA-02 '!V91,'FOTON - (CLEUBERT) '!V91,'FÁBRICA '!V91,'EXTRA - (FERDINAND) '!V91,'STRADA - (FERDINAND) '!V91,'HR - (VALDENOR) '!V91)</f>
        <v>0</v>
      </c>
      <c r="V91" s="251">
        <f>SUM('EXTRA-03 '!W91,'EXTRA-02 '!W91,'FOTON - (CLEUBERT) '!W91,'FÁBRICA '!W91,'EXTRA - (FERDINAND) '!W91,'STRADA - (FERDINAND) '!W91,'HR - (VALDENOR) '!W91)</f>
        <v>0</v>
      </c>
      <c r="W91" s="251">
        <f>SUM('EXTRA-03 '!X91,'EXTRA-02 '!X91,'FOTON - (CLEUBERT) '!X91,'FÁBRICA '!X91,'EXTRA - (FERDINAND) '!X91,'STRADA - (FERDINAND) '!X91,'HR - (VALDENOR) '!X91)</f>
        <v>0</v>
      </c>
      <c r="X91" s="251">
        <f>SUM('EXTRA-03 '!Y91,'EXTRA-02 '!Y91,'FOTON - (CLEUBERT) '!Y91,'FÁBRICA '!Y91,'EXTRA - (FERDINAND) '!Y91,'STRADA - (FERDINAND) '!Y91,'HR - (VALDENOR) '!Y91)</f>
        <v>0</v>
      </c>
      <c r="Y91" s="251">
        <f>SUM('EXTRA-03 '!Z91,'EXTRA-02 '!Z91,'FOTON - (CLEUBERT) '!Z91,'FÁBRICA '!Z91,'EXTRA - (FERDINAND) '!Z91,'STRADA - (FERDINAND) '!Z91,'HR - (VALDENOR) '!Z91)</f>
        <v>0</v>
      </c>
      <c r="Z91" s="251">
        <f>SUM('EXTRA-03 '!AA91,'EXTRA-02 '!AA91,'FOTON - (CLEUBERT) '!AA91,'FÁBRICA '!AA91,'EXTRA - (FERDINAND) '!AA91,'STRADA - (FERDINAND) '!AA91,'HR - (VALDENOR) '!AA91)</f>
        <v>0</v>
      </c>
      <c r="AA91" s="251">
        <f>SUM('EXTRA-03 '!AB91,'EXTRA-02 '!AB91,'FOTON - (CLEUBERT) '!AB91,'FÁBRICA '!AB91,'EXTRA - (FERDINAND) '!AB91,'STRADA - (FERDINAND) '!AB91,'HR - (VALDENOR) '!AB91)</f>
        <v>0</v>
      </c>
      <c r="AB91" s="251">
        <f>SUM('EXTRA-03 '!AC91,'EXTRA-02 '!AC91,'FOTON - (CLEUBERT) '!AC91,'FÁBRICA '!AC91,'EXTRA - (FERDINAND) '!AC91,'STRADA - (FERDINAND) '!AC91,'HR - (VALDENOR) '!AC91)</f>
        <v>0</v>
      </c>
      <c r="AC91" s="251">
        <f>SUM('EXTRA-03 '!AD91,'EXTRA-02 '!AD91,'FOTON - (CLEUBERT) '!AD91,'FÁBRICA '!AD91,'EXTRA - (FERDINAND) '!AD91,'STRADA - (FERDINAND) '!AD91,'HR - (VALDENOR) '!AD91)</f>
        <v>0</v>
      </c>
      <c r="AD91" s="251">
        <f>SUM('EXTRA-03 '!AE91,'EXTRA-02 '!AE91,'FOTON - (CLEUBERT) '!AE91,'FÁBRICA '!AE91,'EXTRA - (FERDINAND) '!AE91,'STRADA - (FERDINAND) '!AE91,'HR - (VALDENOR) '!AE91)</f>
        <v>0</v>
      </c>
      <c r="AE91" s="251">
        <f>SUM('EXTRA-03 '!AF91,'EXTRA-02 '!AF91,'FOTON - (CLEUBERT) '!AF91,'FÁBRICA '!AF91,'EXTRA - (FERDINAND) '!AF91,'STRADA - (FERDINAND) '!AF91,'HR - (VALDENOR) '!AF91)</f>
        <v>0</v>
      </c>
      <c r="AF91" s="251">
        <f>SUM('EXTRA-03 '!AG91,'EXTRA-02 '!AG91,'FOTON - (CLEUBERT) '!AG91,'FÁBRICA '!AG91,'EXTRA - (FERDINAND) '!AG91,'STRADA - (FERDINAND) '!AG91,'HR - (VALDENOR) '!AG91)</f>
        <v>0</v>
      </c>
    </row>
    <row r="92" spans="1:32" x14ac:dyDescent="0.2">
      <c r="A92" s="658">
        <f>'HR - (VALDENOR) '!A92</f>
        <v>0</v>
      </c>
      <c r="B92" s="251">
        <f>SUM('EXTRA-03 '!C92,'EXTRA-02 '!C92,'FOTON - (CLEUBERT) '!C92,'FÁBRICA '!C92,'EXTRA - (FERDINAND) '!C92,'STRADA - (FERDINAND) '!C92,'HR - (VALDENOR) '!C92)</f>
        <v>0</v>
      </c>
      <c r="C92" s="251">
        <f>SUM('EXTRA-03 '!D92,'EXTRA-02 '!D92,'FOTON - (CLEUBERT) '!D92,'FÁBRICA '!D92,'EXTRA - (FERDINAND) '!D92,'STRADA - (FERDINAND) '!D92,'HR - (VALDENOR) '!D92)</f>
        <v>0</v>
      </c>
      <c r="D92" s="251">
        <f>SUM('EXTRA-03 '!E92,'EXTRA-02 '!E92,'FOTON - (CLEUBERT) '!E92,'FÁBRICA '!E92,'EXTRA - (FERDINAND) '!E92,'STRADA - (FERDINAND) '!E92,'HR - (VALDENOR) '!E92)</f>
        <v>0</v>
      </c>
      <c r="E92" s="251">
        <f>SUM('EXTRA-03 '!F92,'EXTRA-02 '!F92,'FOTON - (CLEUBERT) '!F92,'FÁBRICA '!F92,'EXTRA - (FERDINAND) '!F92,'STRADA - (FERDINAND) '!F92,'HR - (VALDENOR) '!F92)</f>
        <v>0</v>
      </c>
      <c r="F92" s="251">
        <f>SUM('EXTRA-03 '!G92,'EXTRA-02 '!G92,'FOTON - (CLEUBERT) '!G92,'FÁBRICA '!G92,'EXTRA - (FERDINAND) '!G92,'STRADA - (FERDINAND) '!G92,'HR - (VALDENOR) '!G92)</f>
        <v>0</v>
      </c>
      <c r="G92" s="251">
        <f>SUM('EXTRA-03 '!H92,'EXTRA-02 '!H92,'FOTON - (CLEUBERT) '!H92,'FÁBRICA '!H92,'EXTRA - (FERDINAND) '!H92,'STRADA - (FERDINAND) '!H92,'HR - (VALDENOR) '!H92)</f>
        <v>0</v>
      </c>
      <c r="H92" s="251">
        <f>SUM('EXTRA-03 '!I92,'EXTRA-02 '!I92,'FOTON - (CLEUBERT) '!I92,'FÁBRICA '!I92,'EXTRA - (FERDINAND) '!I92,'STRADA - (FERDINAND) '!I92,'HR - (VALDENOR) '!I92)</f>
        <v>0</v>
      </c>
      <c r="I92" s="251">
        <f>SUM('EXTRA-03 '!J92,'EXTRA-02 '!J92,'FOTON - (CLEUBERT) '!J92,'FÁBRICA '!J92,'EXTRA - (FERDINAND) '!J92,'STRADA - (FERDINAND) '!J92,'HR - (VALDENOR) '!J92)</f>
        <v>0</v>
      </c>
      <c r="J92" s="251">
        <f>SUM('EXTRA-03 '!K92,'EXTRA-02 '!K92,'FOTON - (CLEUBERT) '!K92,'FÁBRICA '!K92,'EXTRA - (FERDINAND) '!K92,'STRADA - (FERDINAND) '!K92,'HR - (VALDENOR) '!K92)</f>
        <v>0</v>
      </c>
      <c r="K92" s="251">
        <f>SUM('EXTRA-03 '!L92,'EXTRA-02 '!L92,'FOTON - (CLEUBERT) '!L92,'FÁBRICA '!L92,'EXTRA - (FERDINAND) '!L92,'STRADA - (FERDINAND) '!L92,'HR - (VALDENOR) '!L92)</f>
        <v>0</v>
      </c>
      <c r="L92" s="251">
        <f>SUM('EXTRA-03 '!M92,'EXTRA-02 '!M92,'FOTON - (CLEUBERT) '!M92,'FÁBRICA '!M92,'EXTRA - (FERDINAND) '!M92,'STRADA - (FERDINAND) '!M92,'HR - (VALDENOR) '!M92)</f>
        <v>0</v>
      </c>
      <c r="M92" s="251">
        <f>SUM('EXTRA-03 '!N92,'EXTRA-02 '!N92,'FOTON - (CLEUBERT) '!N92,'FÁBRICA '!N92,'EXTRA - (FERDINAND) '!N92,'STRADA - (FERDINAND) '!N92,'HR - (VALDENOR) '!N92)</f>
        <v>0</v>
      </c>
      <c r="N92" s="251">
        <f>SUM('EXTRA-03 '!O92,'EXTRA-02 '!O92,'FOTON - (CLEUBERT) '!O92,'FÁBRICA '!O92,'EXTRA - (FERDINAND) '!O92,'STRADA - (FERDINAND) '!O92,'HR - (VALDENOR) '!O92)</f>
        <v>0</v>
      </c>
      <c r="O92" s="251">
        <f>SUM('EXTRA-03 '!P92,'EXTRA-02 '!P92,'FOTON - (CLEUBERT) '!P92,'FÁBRICA '!P92,'EXTRA - (FERDINAND) '!P92,'STRADA - (FERDINAND) '!P92,'HR - (VALDENOR) '!P92)</f>
        <v>0</v>
      </c>
      <c r="P92" s="251">
        <f>SUM('EXTRA-03 '!Q92,'EXTRA-02 '!Q92,'FOTON - (CLEUBERT) '!Q92,'FÁBRICA '!Q92,'EXTRA - (FERDINAND) '!Q92,'STRADA - (FERDINAND) '!Q92,'HR - (VALDENOR) '!Q92)</f>
        <v>0</v>
      </c>
      <c r="Q92" s="251">
        <f>SUM('EXTRA-03 '!R92,'EXTRA-02 '!R92,'FOTON - (CLEUBERT) '!R92,'FÁBRICA '!R92,'EXTRA - (FERDINAND) '!R92,'STRADA - (FERDINAND) '!R92,'HR - (VALDENOR) '!R92)</f>
        <v>0</v>
      </c>
      <c r="R92" s="251">
        <f>SUM('EXTRA-03 '!S92,'EXTRA-02 '!S92,'FOTON - (CLEUBERT) '!S92,'FÁBRICA '!S92,'EXTRA - (FERDINAND) '!S92,'STRADA - (FERDINAND) '!S92,'HR - (VALDENOR) '!S92)</f>
        <v>0</v>
      </c>
      <c r="S92" s="251">
        <f>SUM('EXTRA-03 '!T92,'EXTRA-02 '!T92,'FOTON - (CLEUBERT) '!T92,'FÁBRICA '!T92,'EXTRA - (FERDINAND) '!T92,'STRADA - (FERDINAND) '!T92,'HR - (VALDENOR) '!T92)</f>
        <v>0</v>
      </c>
      <c r="T92" s="251">
        <f>SUM('EXTRA-03 '!U92,'EXTRA-02 '!U92,'FOTON - (CLEUBERT) '!U92,'FÁBRICA '!U92,'EXTRA - (FERDINAND) '!U92,'STRADA - (FERDINAND) '!U92,'HR - (VALDENOR) '!U92)</f>
        <v>0</v>
      </c>
      <c r="U92" s="251">
        <f>SUM('EXTRA-03 '!V92,'EXTRA-02 '!V92,'FOTON - (CLEUBERT) '!V92,'FÁBRICA '!V92,'EXTRA - (FERDINAND) '!V92,'STRADA - (FERDINAND) '!V92,'HR - (VALDENOR) '!V92)</f>
        <v>0</v>
      </c>
      <c r="V92" s="251">
        <f>SUM('EXTRA-03 '!W92,'EXTRA-02 '!W92,'FOTON - (CLEUBERT) '!W92,'FÁBRICA '!W92,'EXTRA - (FERDINAND) '!W92,'STRADA - (FERDINAND) '!W92,'HR - (VALDENOR) '!W92)</f>
        <v>0</v>
      </c>
      <c r="W92" s="251">
        <f>SUM('EXTRA-03 '!X92,'EXTRA-02 '!X92,'FOTON - (CLEUBERT) '!X92,'FÁBRICA '!X92,'EXTRA - (FERDINAND) '!X92,'STRADA - (FERDINAND) '!X92,'HR - (VALDENOR) '!X92)</f>
        <v>0</v>
      </c>
      <c r="X92" s="251">
        <f>SUM('EXTRA-03 '!Y92,'EXTRA-02 '!Y92,'FOTON - (CLEUBERT) '!Y92,'FÁBRICA '!Y92,'EXTRA - (FERDINAND) '!Y92,'STRADA - (FERDINAND) '!Y92,'HR - (VALDENOR) '!Y92)</f>
        <v>0</v>
      </c>
      <c r="Y92" s="251">
        <f>SUM('EXTRA-03 '!Z92,'EXTRA-02 '!Z92,'FOTON - (CLEUBERT) '!Z92,'FÁBRICA '!Z92,'EXTRA - (FERDINAND) '!Z92,'STRADA - (FERDINAND) '!Z92,'HR - (VALDENOR) '!Z92)</f>
        <v>0</v>
      </c>
      <c r="Z92" s="251">
        <f>SUM('EXTRA-03 '!AA92,'EXTRA-02 '!AA92,'FOTON - (CLEUBERT) '!AA92,'FÁBRICA '!AA92,'EXTRA - (FERDINAND) '!AA92,'STRADA - (FERDINAND) '!AA92,'HR - (VALDENOR) '!AA92)</f>
        <v>0</v>
      </c>
      <c r="AA92" s="251">
        <f>SUM('EXTRA-03 '!AB92,'EXTRA-02 '!AB92,'FOTON - (CLEUBERT) '!AB92,'FÁBRICA '!AB92,'EXTRA - (FERDINAND) '!AB92,'STRADA - (FERDINAND) '!AB92,'HR - (VALDENOR) '!AB92)</f>
        <v>0</v>
      </c>
      <c r="AB92" s="251">
        <f>SUM('EXTRA-03 '!AC92,'EXTRA-02 '!AC92,'FOTON - (CLEUBERT) '!AC92,'FÁBRICA '!AC92,'EXTRA - (FERDINAND) '!AC92,'STRADA - (FERDINAND) '!AC92,'HR - (VALDENOR) '!AC92)</f>
        <v>0</v>
      </c>
      <c r="AC92" s="251">
        <f>SUM('EXTRA-03 '!AD92,'EXTRA-02 '!AD92,'FOTON - (CLEUBERT) '!AD92,'FÁBRICA '!AD92,'EXTRA - (FERDINAND) '!AD92,'STRADA - (FERDINAND) '!AD92,'HR - (VALDENOR) '!AD92)</f>
        <v>0</v>
      </c>
      <c r="AD92" s="251">
        <f>SUM('EXTRA-03 '!AE92,'EXTRA-02 '!AE92,'FOTON - (CLEUBERT) '!AE92,'FÁBRICA '!AE92,'EXTRA - (FERDINAND) '!AE92,'STRADA - (FERDINAND) '!AE92,'HR - (VALDENOR) '!AE92)</f>
        <v>0</v>
      </c>
      <c r="AE92" s="251">
        <f>SUM('EXTRA-03 '!AF92,'EXTRA-02 '!AF92,'FOTON - (CLEUBERT) '!AF92,'FÁBRICA '!AF92,'EXTRA - (FERDINAND) '!AF92,'STRADA - (FERDINAND) '!AF92,'HR - (VALDENOR) '!AF92)</f>
        <v>0</v>
      </c>
      <c r="AF92" s="251">
        <f>SUM('EXTRA-03 '!AG92,'EXTRA-02 '!AG92,'FOTON - (CLEUBERT) '!AG92,'FÁBRICA '!AG92,'EXTRA - (FERDINAND) '!AG92,'STRADA - (FERDINAND) '!AG92,'HR - (VALDENOR) '!AG92)</f>
        <v>0</v>
      </c>
    </row>
    <row r="93" spans="1:32" x14ac:dyDescent="0.2">
      <c r="A93" s="658">
        <f>'HR - (VALDENOR) '!A93</f>
        <v>0</v>
      </c>
      <c r="B93" s="251">
        <f>SUM('EXTRA-03 '!C93,'EXTRA-02 '!C93,'FOTON - (CLEUBERT) '!C93,'FÁBRICA '!C93,'EXTRA - (FERDINAND) '!C93,'STRADA - (FERDINAND) '!C93,'HR - (VALDENOR) '!C93)</f>
        <v>0</v>
      </c>
      <c r="C93" s="251">
        <f>SUM('EXTRA-03 '!D93,'EXTRA-02 '!D93,'FOTON - (CLEUBERT) '!D93,'FÁBRICA '!D93,'EXTRA - (FERDINAND) '!D93,'STRADA - (FERDINAND) '!D93,'HR - (VALDENOR) '!D93)</f>
        <v>0</v>
      </c>
      <c r="D93" s="251">
        <f>SUM('EXTRA-03 '!E93,'EXTRA-02 '!E93,'FOTON - (CLEUBERT) '!E93,'FÁBRICA '!E93,'EXTRA - (FERDINAND) '!E93,'STRADA - (FERDINAND) '!E93,'HR - (VALDENOR) '!E93)</f>
        <v>0</v>
      </c>
      <c r="E93" s="251">
        <f>SUM('EXTRA-03 '!F93,'EXTRA-02 '!F93,'FOTON - (CLEUBERT) '!F93,'FÁBRICA '!F93,'EXTRA - (FERDINAND) '!F93,'STRADA - (FERDINAND) '!F93,'HR - (VALDENOR) '!F93)</f>
        <v>0</v>
      </c>
      <c r="F93" s="251">
        <f>SUM('EXTRA-03 '!G93,'EXTRA-02 '!G93,'FOTON - (CLEUBERT) '!G93,'FÁBRICA '!G93,'EXTRA - (FERDINAND) '!G93,'STRADA - (FERDINAND) '!G93,'HR - (VALDENOR) '!G93)</f>
        <v>0</v>
      </c>
      <c r="G93" s="251">
        <f>SUM('EXTRA-03 '!H93,'EXTRA-02 '!H93,'FOTON - (CLEUBERT) '!H93,'FÁBRICA '!H93,'EXTRA - (FERDINAND) '!H93,'STRADA - (FERDINAND) '!H93,'HR - (VALDENOR) '!H93)</f>
        <v>0</v>
      </c>
      <c r="H93" s="251">
        <f>SUM('EXTRA-03 '!I93,'EXTRA-02 '!I93,'FOTON - (CLEUBERT) '!I93,'FÁBRICA '!I93,'EXTRA - (FERDINAND) '!I93,'STRADA - (FERDINAND) '!I93,'HR - (VALDENOR) '!I93)</f>
        <v>0</v>
      </c>
      <c r="I93" s="251">
        <f>SUM('EXTRA-03 '!J93,'EXTRA-02 '!J93,'FOTON - (CLEUBERT) '!J93,'FÁBRICA '!J93,'EXTRA - (FERDINAND) '!J93,'STRADA - (FERDINAND) '!J93,'HR - (VALDENOR) '!J93)</f>
        <v>0</v>
      </c>
      <c r="J93" s="251">
        <f>SUM('EXTRA-03 '!K93,'EXTRA-02 '!K93,'FOTON - (CLEUBERT) '!K93,'FÁBRICA '!K93,'EXTRA - (FERDINAND) '!K93,'STRADA - (FERDINAND) '!K93,'HR - (VALDENOR) '!K93)</f>
        <v>0</v>
      </c>
      <c r="K93" s="251">
        <f>SUM('EXTRA-03 '!L93,'EXTRA-02 '!L93,'FOTON - (CLEUBERT) '!L93,'FÁBRICA '!L93,'EXTRA - (FERDINAND) '!L93,'STRADA - (FERDINAND) '!L93,'HR - (VALDENOR) '!L93)</f>
        <v>0</v>
      </c>
      <c r="L93" s="251">
        <f>SUM('EXTRA-03 '!M93,'EXTRA-02 '!M93,'FOTON - (CLEUBERT) '!M93,'FÁBRICA '!M93,'EXTRA - (FERDINAND) '!M93,'STRADA - (FERDINAND) '!M93,'HR - (VALDENOR) '!M93)</f>
        <v>0</v>
      </c>
      <c r="M93" s="251">
        <f>SUM('EXTRA-03 '!N93,'EXTRA-02 '!N93,'FOTON - (CLEUBERT) '!N93,'FÁBRICA '!N93,'EXTRA - (FERDINAND) '!N93,'STRADA - (FERDINAND) '!N93,'HR - (VALDENOR) '!N93)</f>
        <v>0</v>
      </c>
      <c r="N93" s="251">
        <f>SUM('EXTRA-03 '!O93,'EXTRA-02 '!O93,'FOTON - (CLEUBERT) '!O93,'FÁBRICA '!O93,'EXTRA - (FERDINAND) '!O93,'STRADA - (FERDINAND) '!O93,'HR - (VALDENOR) '!O93)</f>
        <v>0</v>
      </c>
      <c r="O93" s="251">
        <f>SUM('EXTRA-03 '!P93,'EXTRA-02 '!P93,'FOTON - (CLEUBERT) '!P93,'FÁBRICA '!P93,'EXTRA - (FERDINAND) '!P93,'STRADA - (FERDINAND) '!P93,'HR - (VALDENOR) '!P93)</f>
        <v>0</v>
      </c>
      <c r="P93" s="251">
        <f>SUM('EXTRA-03 '!Q93,'EXTRA-02 '!Q93,'FOTON - (CLEUBERT) '!Q93,'FÁBRICA '!Q93,'EXTRA - (FERDINAND) '!Q93,'STRADA - (FERDINAND) '!Q93,'HR - (VALDENOR) '!Q93)</f>
        <v>0</v>
      </c>
      <c r="Q93" s="251">
        <f>SUM('EXTRA-03 '!R93,'EXTRA-02 '!R93,'FOTON - (CLEUBERT) '!R93,'FÁBRICA '!R93,'EXTRA - (FERDINAND) '!R93,'STRADA - (FERDINAND) '!R93,'HR - (VALDENOR) '!R93)</f>
        <v>0</v>
      </c>
      <c r="R93" s="251">
        <f>SUM('EXTRA-03 '!S93,'EXTRA-02 '!S93,'FOTON - (CLEUBERT) '!S93,'FÁBRICA '!S93,'EXTRA - (FERDINAND) '!S93,'STRADA - (FERDINAND) '!S93,'HR - (VALDENOR) '!S93)</f>
        <v>0</v>
      </c>
      <c r="S93" s="251">
        <f>SUM('EXTRA-03 '!T93,'EXTRA-02 '!T93,'FOTON - (CLEUBERT) '!T93,'FÁBRICA '!T93,'EXTRA - (FERDINAND) '!T93,'STRADA - (FERDINAND) '!T93,'HR - (VALDENOR) '!T93)</f>
        <v>0</v>
      </c>
      <c r="T93" s="251">
        <f>SUM('EXTRA-03 '!U93,'EXTRA-02 '!U93,'FOTON - (CLEUBERT) '!U93,'FÁBRICA '!U93,'EXTRA - (FERDINAND) '!U93,'STRADA - (FERDINAND) '!U93,'HR - (VALDENOR) '!U93)</f>
        <v>0</v>
      </c>
      <c r="U93" s="251">
        <f>SUM('EXTRA-03 '!V93,'EXTRA-02 '!V93,'FOTON - (CLEUBERT) '!V93,'FÁBRICA '!V93,'EXTRA - (FERDINAND) '!V93,'STRADA - (FERDINAND) '!V93,'HR - (VALDENOR) '!V93)</f>
        <v>0</v>
      </c>
      <c r="V93" s="251">
        <f>SUM('EXTRA-03 '!W93,'EXTRA-02 '!W93,'FOTON - (CLEUBERT) '!W93,'FÁBRICA '!W93,'EXTRA - (FERDINAND) '!W93,'STRADA - (FERDINAND) '!W93,'HR - (VALDENOR) '!W93)</f>
        <v>0</v>
      </c>
      <c r="W93" s="251">
        <f>SUM('EXTRA-03 '!X93,'EXTRA-02 '!X93,'FOTON - (CLEUBERT) '!X93,'FÁBRICA '!X93,'EXTRA - (FERDINAND) '!X93,'STRADA - (FERDINAND) '!X93,'HR - (VALDENOR) '!X93)</f>
        <v>0</v>
      </c>
      <c r="X93" s="251">
        <f>SUM('EXTRA-03 '!Y93,'EXTRA-02 '!Y93,'FOTON - (CLEUBERT) '!Y93,'FÁBRICA '!Y93,'EXTRA - (FERDINAND) '!Y93,'STRADA - (FERDINAND) '!Y93,'HR - (VALDENOR) '!Y93)</f>
        <v>0</v>
      </c>
      <c r="Y93" s="251">
        <f>SUM('EXTRA-03 '!Z93,'EXTRA-02 '!Z93,'FOTON - (CLEUBERT) '!Z93,'FÁBRICA '!Z93,'EXTRA - (FERDINAND) '!Z93,'STRADA - (FERDINAND) '!Z93,'HR - (VALDENOR) '!Z93)</f>
        <v>0</v>
      </c>
      <c r="Z93" s="251">
        <f>SUM('EXTRA-03 '!AA93,'EXTRA-02 '!AA93,'FOTON - (CLEUBERT) '!AA93,'FÁBRICA '!AA93,'EXTRA - (FERDINAND) '!AA93,'STRADA - (FERDINAND) '!AA93,'HR - (VALDENOR) '!AA93)</f>
        <v>0</v>
      </c>
      <c r="AA93" s="251">
        <f>SUM('EXTRA-03 '!AB93,'EXTRA-02 '!AB93,'FOTON - (CLEUBERT) '!AB93,'FÁBRICA '!AB93,'EXTRA - (FERDINAND) '!AB93,'STRADA - (FERDINAND) '!AB93,'HR - (VALDENOR) '!AB93)</f>
        <v>0</v>
      </c>
      <c r="AB93" s="251">
        <f>SUM('EXTRA-03 '!AC93,'EXTRA-02 '!AC93,'FOTON - (CLEUBERT) '!AC93,'FÁBRICA '!AC93,'EXTRA - (FERDINAND) '!AC93,'STRADA - (FERDINAND) '!AC93,'HR - (VALDENOR) '!AC93)</f>
        <v>0</v>
      </c>
      <c r="AC93" s="251">
        <f>SUM('EXTRA-03 '!AD93,'EXTRA-02 '!AD93,'FOTON - (CLEUBERT) '!AD93,'FÁBRICA '!AD93,'EXTRA - (FERDINAND) '!AD93,'STRADA - (FERDINAND) '!AD93,'HR - (VALDENOR) '!AD93)</f>
        <v>0</v>
      </c>
      <c r="AD93" s="251">
        <f>SUM('EXTRA-03 '!AE93,'EXTRA-02 '!AE93,'FOTON - (CLEUBERT) '!AE93,'FÁBRICA '!AE93,'EXTRA - (FERDINAND) '!AE93,'STRADA - (FERDINAND) '!AE93,'HR - (VALDENOR) '!AE93)</f>
        <v>0</v>
      </c>
      <c r="AE93" s="251">
        <f>SUM('EXTRA-03 '!AF93,'EXTRA-02 '!AF93,'FOTON - (CLEUBERT) '!AF93,'FÁBRICA '!AF93,'EXTRA - (FERDINAND) '!AF93,'STRADA - (FERDINAND) '!AF93,'HR - (VALDENOR) '!AF93)</f>
        <v>0</v>
      </c>
      <c r="AF93" s="251">
        <f>SUM('EXTRA-03 '!AG93,'EXTRA-02 '!AG93,'FOTON - (CLEUBERT) '!AG93,'FÁBRICA '!AG93,'EXTRA - (FERDINAND) '!AG93,'STRADA - (FERDINAND) '!AG93,'HR - (VALDENOR) '!AG93)</f>
        <v>0</v>
      </c>
    </row>
    <row r="94" spans="1:32" x14ac:dyDescent="0.2">
      <c r="A94" s="658">
        <f>'HR - (VALDENOR) '!A94</f>
        <v>0</v>
      </c>
      <c r="B94" s="251">
        <f>SUM('EXTRA-03 '!C94,'EXTRA-02 '!C94,'FOTON - (CLEUBERT) '!C94,'FÁBRICA '!C94,'EXTRA - (FERDINAND) '!C94,'STRADA - (FERDINAND) '!C94,'HR - (VALDENOR) '!C94)</f>
        <v>0</v>
      </c>
      <c r="C94" s="251">
        <f>SUM('EXTRA-03 '!D94,'EXTRA-02 '!D94,'FOTON - (CLEUBERT) '!D94,'FÁBRICA '!D94,'EXTRA - (FERDINAND) '!D94,'STRADA - (FERDINAND) '!D94,'HR - (VALDENOR) '!D94)</f>
        <v>0</v>
      </c>
      <c r="D94" s="251">
        <f>SUM('EXTRA-03 '!E94,'EXTRA-02 '!E94,'FOTON - (CLEUBERT) '!E94,'FÁBRICA '!E94,'EXTRA - (FERDINAND) '!E94,'STRADA - (FERDINAND) '!E94,'HR - (VALDENOR) '!E94)</f>
        <v>0</v>
      </c>
      <c r="E94" s="251">
        <f>SUM('EXTRA-03 '!F94,'EXTRA-02 '!F94,'FOTON - (CLEUBERT) '!F94,'FÁBRICA '!F94,'EXTRA - (FERDINAND) '!F94,'STRADA - (FERDINAND) '!F94,'HR - (VALDENOR) '!F94)</f>
        <v>0</v>
      </c>
      <c r="F94" s="251">
        <f>SUM('EXTRA-03 '!G94,'EXTRA-02 '!G94,'FOTON - (CLEUBERT) '!G94,'FÁBRICA '!G94,'EXTRA - (FERDINAND) '!G94,'STRADA - (FERDINAND) '!G94,'HR - (VALDENOR) '!G94)</f>
        <v>0</v>
      </c>
      <c r="G94" s="251">
        <f>SUM('EXTRA-03 '!H94,'EXTRA-02 '!H94,'FOTON - (CLEUBERT) '!H94,'FÁBRICA '!H94,'EXTRA - (FERDINAND) '!H94,'STRADA - (FERDINAND) '!H94,'HR - (VALDENOR) '!H94)</f>
        <v>0</v>
      </c>
      <c r="H94" s="251">
        <f>SUM('EXTRA-03 '!I94,'EXTRA-02 '!I94,'FOTON - (CLEUBERT) '!I94,'FÁBRICA '!I94,'EXTRA - (FERDINAND) '!I94,'STRADA - (FERDINAND) '!I94,'HR - (VALDENOR) '!I94)</f>
        <v>0</v>
      </c>
      <c r="I94" s="251">
        <f>SUM('EXTRA-03 '!J94,'EXTRA-02 '!J94,'FOTON - (CLEUBERT) '!J94,'FÁBRICA '!J94,'EXTRA - (FERDINAND) '!J94,'STRADA - (FERDINAND) '!J94,'HR - (VALDENOR) '!J94)</f>
        <v>0</v>
      </c>
      <c r="J94" s="251">
        <f>SUM('EXTRA-03 '!K94,'EXTRA-02 '!K94,'FOTON - (CLEUBERT) '!K94,'FÁBRICA '!K94,'EXTRA - (FERDINAND) '!K94,'STRADA - (FERDINAND) '!K94,'HR - (VALDENOR) '!K94)</f>
        <v>0</v>
      </c>
      <c r="K94" s="251">
        <f>SUM('EXTRA-03 '!L94,'EXTRA-02 '!L94,'FOTON - (CLEUBERT) '!L94,'FÁBRICA '!L94,'EXTRA - (FERDINAND) '!L94,'STRADA - (FERDINAND) '!L94,'HR - (VALDENOR) '!L94)</f>
        <v>0</v>
      </c>
      <c r="L94" s="251">
        <f>SUM('EXTRA-03 '!M94,'EXTRA-02 '!M94,'FOTON - (CLEUBERT) '!M94,'FÁBRICA '!M94,'EXTRA - (FERDINAND) '!M94,'STRADA - (FERDINAND) '!M94,'HR - (VALDENOR) '!M94)</f>
        <v>0</v>
      </c>
      <c r="M94" s="251">
        <f>SUM('EXTRA-03 '!N94,'EXTRA-02 '!N94,'FOTON - (CLEUBERT) '!N94,'FÁBRICA '!N94,'EXTRA - (FERDINAND) '!N94,'STRADA - (FERDINAND) '!N94,'HR - (VALDENOR) '!N94)</f>
        <v>0</v>
      </c>
      <c r="N94" s="251">
        <f>SUM('EXTRA-03 '!O94,'EXTRA-02 '!O94,'FOTON - (CLEUBERT) '!O94,'FÁBRICA '!O94,'EXTRA - (FERDINAND) '!O94,'STRADA - (FERDINAND) '!O94,'HR - (VALDENOR) '!O94)</f>
        <v>0</v>
      </c>
      <c r="O94" s="251">
        <f>SUM('EXTRA-03 '!P94,'EXTRA-02 '!P94,'FOTON - (CLEUBERT) '!P94,'FÁBRICA '!P94,'EXTRA - (FERDINAND) '!P94,'STRADA - (FERDINAND) '!P94,'HR - (VALDENOR) '!P94)</f>
        <v>0</v>
      </c>
      <c r="P94" s="251">
        <f>SUM('EXTRA-03 '!Q94,'EXTRA-02 '!Q94,'FOTON - (CLEUBERT) '!Q94,'FÁBRICA '!Q94,'EXTRA - (FERDINAND) '!Q94,'STRADA - (FERDINAND) '!Q94,'HR - (VALDENOR) '!Q94)</f>
        <v>0</v>
      </c>
      <c r="Q94" s="251">
        <f>SUM('EXTRA-03 '!R94,'EXTRA-02 '!R94,'FOTON - (CLEUBERT) '!R94,'FÁBRICA '!R94,'EXTRA - (FERDINAND) '!R94,'STRADA - (FERDINAND) '!R94,'HR - (VALDENOR) '!R94)</f>
        <v>0</v>
      </c>
      <c r="R94" s="251">
        <f>SUM('EXTRA-03 '!S94,'EXTRA-02 '!S94,'FOTON - (CLEUBERT) '!S94,'FÁBRICA '!S94,'EXTRA - (FERDINAND) '!S94,'STRADA - (FERDINAND) '!S94,'HR - (VALDENOR) '!S94)</f>
        <v>0</v>
      </c>
      <c r="S94" s="251">
        <f>SUM('EXTRA-03 '!T94,'EXTRA-02 '!T94,'FOTON - (CLEUBERT) '!T94,'FÁBRICA '!T94,'EXTRA - (FERDINAND) '!T94,'STRADA - (FERDINAND) '!T94,'HR - (VALDENOR) '!T94)</f>
        <v>0</v>
      </c>
      <c r="T94" s="251">
        <f>SUM('EXTRA-03 '!U94,'EXTRA-02 '!U94,'FOTON - (CLEUBERT) '!U94,'FÁBRICA '!U94,'EXTRA - (FERDINAND) '!U94,'STRADA - (FERDINAND) '!U94,'HR - (VALDENOR) '!U94)</f>
        <v>0</v>
      </c>
      <c r="U94" s="251">
        <f>SUM('EXTRA-03 '!V94,'EXTRA-02 '!V94,'FOTON - (CLEUBERT) '!V94,'FÁBRICA '!V94,'EXTRA - (FERDINAND) '!V94,'STRADA - (FERDINAND) '!V94,'HR - (VALDENOR) '!V94)</f>
        <v>0</v>
      </c>
      <c r="V94" s="251">
        <f>SUM('EXTRA-03 '!W94,'EXTRA-02 '!W94,'FOTON - (CLEUBERT) '!W94,'FÁBRICA '!W94,'EXTRA - (FERDINAND) '!W94,'STRADA - (FERDINAND) '!W94,'HR - (VALDENOR) '!W94)</f>
        <v>0</v>
      </c>
      <c r="W94" s="251">
        <f>SUM('EXTRA-03 '!X94,'EXTRA-02 '!X94,'FOTON - (CLEUBERT) '!X94,'FÁBRICA '!X94,'EXTRA - (FERDINAND) '!X94,'STRADA - (FERDINAND) '!X94,'HR - (VALDENOR) '!X94)</f>
        <v>0</v>
      </c>
      <c r="X94" s="251">
        <f>SUM('EXTRA-03 '!Y94,'EXTRA-02 '!Y94,'FOTON - (CLEUBERT) '!Y94,'FÁBRICA '!Y94,'EXTRA - (FERDINAND) '!Y94,'STRADA - (FERDINAND) '!Y94,'HR - (VALDENOR) '!Y94)</f>
        <v>0</v>
      </c>
      <c r="Y94" s="251">
        <f>SUM('EXTRA-03 '!Z94,'EXTRA-02 '!Z94,'FOTON - (CLEUBERT) '!Z94,'FÁBRICA '!Z94,'EXTRA - (FERDINAND) '!Z94,'STRADA - (FERDINAND) '!Z94,'HR - (VALDENOR) '!Z94)</f>
        <v>0</v>
      </c>
      <c r="Z94" s="251">
        <f>SUM('EXTRA-03 '!AA94,'EXTRA-02 '!AA94,'FOTON - (CLEUBERT) '!AA94,'FÁBRICA '!AA94,'EXTRA - (FERDINAND) '!AA94,'STRADA - (FERDINAND) '!AA94,'HR - (VALDENOR) '!AA94)</f>
        <v>0</v>
      </c>
      <c r="AA94" s="251">
        <f>SUM('EXTRA-03 '!AB94,'EXTRA-02 '!AB94,'FOTON - (CLEUBERT) '!AB94,'FÁBRICA '!AB94,'EXTRA - (FERDINAND) '!AB94,'STRADA - (FERDINAND) '!AB94,'HR - (VALDENOR) '!AB94)</f>
        <v>0</v>
      </c>
      <c r="AB94" s="251">
        <f>SUM('EXTRA-03 '!AC94,'EXTRA-02 '!AC94,'FOTON - (CLEUBERT) '!AC94,'FÁBRICA '!AC94,'EXTRA - (FERDINAND) '!AC94,'STRADA - (FERDINAND) '!AC94,'HR - (VALDENOR) '!AC94)</f>
        <v>0</v>
      </c>
      <c r="AC94" s="251">
        <f>SUM('EXTRA-03 '!AD94,'EXTRA-02 '!AD94,'FOTON - (CLEUBERT) '!AD94,'FÁBRICA '!AD94,'EXTRA - (FERDINAND) '!AD94,'STRADA - (FERDINAND) '!AD94,'HR - (VALDENOR) '!AD94)</f>
        <v>0</v>
      </c>
      <c r="AD94" s="251">
        <f>SUM('EXTRA-03 '!AE94,'EXTRA-02 '!AE94,'FOTON - (CLEUBERT) '!AE94,'FÁBRICA '!AE94,'EXTRA - (FERDINAND) '!AE94,'STRADA - (FERDINAND) '!AE94,'HR - (VALDENOR) '!AE94)</f>
        <v>0</v>
      </c>
      <c r="AE94" s="251">
        <f>SUM('EXTRA-03 '!AF94,'EXTRA-02 '!AF94,'FOTON - (CLEUBERT) '!AF94,'FÁBRICA '!AF94,'EXTRA - (FERDINAND) '!AF94,'STRADA - (FERDINAND) '!AF94,'HR - (VALDENOR) '!AF94)</f>
        <v>0</v>
      </c>
      <c r="AF94" s="251">
        <f>SUM('EXTRA-03 '!AG94,'EXTRA-02 '!AG94,'FOTON - (CLEUBERT) '!AG94,'FÁBRICA '!AG94,'EXTRA - (FERDINAND) '!AG94,'STRADA - (FERDINAND) '!AG94,'HR - (VALDENOR) '!AG94)</f>
        <v>0</v>
      </c>
    </row>
    <row r="95" spans="1:32" x14ac:dyDescent="0.2">
      <c r="A95" s="658">
        <f>'HR - (VALDENOR) '!A95</f>
        <v>0</v>
      </c>
      <c r="B95" s="251">
        <f>SUM('EXTRA-03 '!C95,'EXTRA-02 '!C95,'FOTON - (CLEUBERT) '!C95,'FÁBRICA '!C95,'EXTRA - (FERDINAND) '!C95,'STRADA - (FERDINAND) '!C95,'HR - (VALDENOR) '!C95)</f>
        <v>0</v>
      </c>
      <c r="C95" s="251">
        <f>SUM('EXTRA-03 '!D95,'EXTRA-02 '!D95,'FOTON - (CLEUBERT) '!D95,'FÁBRICA '!D95,'EXTRA - (FERDINAND) '!D95,'STRADA - (FERDINAND) '!D95,'HR - (VALDENOR) '!D95)</f>
        <v>0</v>
      </c>
      <c r="D95" s="251">
        <f>SUM('EXTRA-03 '!E95,'EXTRA-02 '!E95,'FOTON - (CLEUBERT) '!E95,'FÁBRICA '!E95,'EXTRA - (FERDINAND) '!E95,'STRADA - (FERDINAND) '!E95,'HR - (VALDENOR) '!E95)</f>
        <v>0</v>
      </c>
      <c r="E95" s="251">
        <f>SUM('EXTRA-03 '!F95,'EXTRA-02 '!F95,'FOTON - (CLEUBERT) '!F95,'FÁBRICA '!F95,'EXTRA - (FERDINAND) '!F95,'STRADA - (FERDINAND) '!F95,'HR - (VALDENOR) '!F95)</f>
        <v>0</v>
      </c>
      <c r="F95" s="251">
        <f>SUM('EXTRA-03 '!G95,'EXTRA-02 '!G95,'FOTON - (CLEUBERT) '!G95,'FÁBRICA '!G95,'EXTRA - (FERDINAND) '!G95,'STRADA - (FERDINAND) '!G95,'HR - (VALDENOR) '!G95)</f>
        <v>0</v>
      </c>
      <c r="G95" s="251">
        <f>SUM('EXTRA-03 '!H95,'EXTRA-02 '!H95,'FOTON - (CLEUBERT) '!H95,'FÁBRICA '!H95,'EXTRA - (FERDINAND) '!H95,'STRADA - (FERDINAND) '!H95,'HR - (VALDENOR) '!H95)</f>
        <v>0</v>
      </c>
      <c r="H95" s="251">
        <f>SUM('EXTRA-03 '!I95,'EXTRA-02 '!I95,'FOTON - (CLEUBERT) '!I95,'FÁBRICA '!I95,'EXTRA - (FERDINAND) '!I95,'STRADA - (FERDINAND) '!I95,'HR - (VALDENOR) '!I95)</f>
        <v>0</v>
      </c>
      <c r="I95" s="251">
        <f>SUM('EXTRA-03 '!J95,'EXTRA-02 '!J95,'FOTON - (CLEUBERT) '!J95,'FÁBRICA '!J95,'EXTRA - (FERDINAND) '!J95,'STRADA - (FERDINAND) '!J95,'HR - (VALDENOR) '!J95)</f>
        <v>0</v>
      </c>
      <c r="J95" s="251">
        <f>SUM('EXTRA-03 '!K95,'EXTRA-02 '!K95,'FOTON - (CLEUBERT) '!K95,'FÁBRICA '!K95,'EXTRA - (FERDINAND) '!K95,'STRADA - (FERDINAND) '!K95,'HR - (VALDENOR) '!K95)</f>
        <v>0</v>
      </c>
      <c r="K95" s="251">
        <f>SUM('EXTRA-03 '!L95,'EXTRA-02 '!L95,'FOTON - (CLEUBERT) '!L95,'FÁBRICA '!L95,'EXTRA - (FERDINAND) '!L95,'STRADA - (FERDINAND) '!L95,'HR - (VALDENOR) '!L95)</f>
        <v>0</v>
      </c>
      <c r="L95" s="251">
        <f>SUM('EXTRA-03 '!M95,'EXTRA-02 '!M95,'FOTON - (CLEUBERT) '!M95,'FÁBRICA '!M95,'EXTRA - (FERDINAND) '!M95,'STRADA - (FERDINAND) '!M95,'HR - (VALDENOR) '!M95)</f>
        <v>0</v>
      </c>
      <c r="M95" s="251">
        <f>SUM('EXTRA-03 '!N95,'EXTRA-02 '!N95,'FOTON - (CLEUBERT) '!N95,'FÁBRICA '!N95,'EXTRA - (FERDINAND) '!N95,'STRADA - (FERDINAND) '!N95,'HR - (VALDENOR) '!N95)</f>
        <v>0</v>
      </c>
      <c r="N95" s="251">
        <f>SUM('EXTRA-03 '!O95,'EXTRA-02 '!O95,'FOTON - (CLEUBERT) '!O95,'FÁBRICA '!O95,'EXTRA - (FERDINAND) '!O95,'STRADA - (FERDINAND) '!O95,'HR - (VALDENOR) '!O95)</f>
        <v>0</v>
      </c>
      <c r="O95" s="251">
        <f>SUM('EXTRA-03 '!P95,'EXTRA-02 '!P95,'FOTON - (CLEUBERT) '!P95,'FÁBRICA '!P95,'EXTRA - (FERDINAND) '!P95,'STRADA - (FERDINAND) '!P95,'HR - (VALDENOR) '!P95)</f>
        <v>0</v>
      </c>
      <c r="P95" s="251">
        <f>SUM('EXTRA-03 '!Q95,'EXTRA-02 '!Q95,'FOTON - (CLEUBERT) '!Q95,'FÁBRICA '!Q95,'EXTRA - (FERDINAND) '!Q95,'STRADA - (FERDINAND) '!Q95,'HR - (VALDENOR) '!Q95)</f>
        <v>0</v>
      </c>
      <c r="Q95" s="251">
        <f>SUM('EXTRA-03 '!R95,'EXTRA-02 '!R95,'FOTON - (CLEUBERT) '!R95,'FÁBRICA '!R95,'EXTRA - (FERDINAND) '!R95,'STRADA - (FERDINAND) '!R95,'HR - (VALDENOR) '!R95)</f>
        <v>0</v>
      </c>
      <c r="R95" s="251">
        <f>SUM('EXTRA-03 '!S95,'EXTRA-02 '!S95,'FOTON - (CLEUBERT) '!S95,'FÁBRICA '!S95,'EXTRA - (FERDINAND) '!S95,'STRADA - (FERDINAND) '!S95,'HR - (VALDENOR) '!S95)</f>
        <v>0</v>
      </c>
      <c r="S95" s="251">
        <f>SUM('EXTRA-03 '!T95,'EXTRA-02 '!T95,'FOTON - (CLEUBERT) '!T95,'FÁBRICA '!T95,'EXTRA - (FERDINAND) '!T95,'STRADA - (FERDINAND) '!T95,'HR - (VALDENOR) '!T95)</f>
        <v>0</v>
      </c>
      <c r="T95" s="251">
        <f>SUM('EXTRA-03 '!U95,'EXTRA-02 '!U95,'FOTON - (CLEUBERT) '!U95,'FÁBRICA '!U95,'EXTRA - (FERDINAND) '!U95,'STRADA - (FERDINAND) '!U95,'HR - (VALDENOR) '!U95)</f>
        <v>0</v>
      </c>
      <c r="U95" s="251">
        <f>SUM('EXTRA-03 '!V95,'EXTRA-02 '!V95,'FOTON - (CLEUBERT) '!V95,'FÁBRICA '!V95,'EXTRA - (FERDINAND) '!V95,'STRADA - (FERDINAND) '!V95,'HR - (VALDENOR) '!V95)</f>
        <v>0</v>
      </c>
      <c r="V95" s="251">
        <f>SUM('EXTRA-03 '!W95,'EXTRA-02 '!W95,'FOTON - (CLEUBERT) '!W95,'FÁBRICA '!W95,'EXTRA - (FERDINAND) '!W95,'STRADA - (FERDINAND) '!W95,'HR - (VALDENOR) '!W95)</f>
        <v>0</v>
      </c>
      <c r="W95" s="251">
        <f>SUM('EXTRA-03 '!X95,'EXTRA-02 '!X95,'FOTON - (CLEUBERT) '!X95,'FÁBRICA '!X95,'EXTRA - (FERDINAND) '!X95,'STRADA - (FERDINAND) '!X95,'HR - (VALDENOR) '!X95)</f>
        <v>0</v>
      </c>
      <c r="X95" s="251">
        <f>SUM('EXTRA-03 '!Y95,'EXTRA-02 '!Y95,'FOTON - (CLEUBERT) '!Y95,'FÁBRICA '!Y95,'EXTRA - (FERDINAND) '!Y95,'STRADA - (FERDINAND) '!Y95,'HR - (VALDENOR) '!Y95)</f>
        <v>0</v>
      </c>
      <c r="Y95" s="251">
        <f>SUM('EXTRA-03 '!Z95,'EXTRA-02 '!Z95,'FOTON - (CLEUBERT) '!Z95,'FÁBRICA '!Z95,'EXTRA - (FERDINAND) '!Z95,'STRADA - (FERDINAND) '!Z95,'HR - (VALDENOR) '!Z95)</f>
        <v>0</v>
      </c>
      <c r="Z95" s="251">
        <f>SUM('EXTRA-03 '!AA95,'EXTRA-02 '!AA95,'FOTON - (CLEUBERT) '!AA95,'FÁBRICA '!AA95,'EXTRA - (FERDINAND) '!AA95,'STRADA - (FERDINAND) '!AA95,'HR - (VALDENOR) '!AA95)</f>
        <v>0</v>
      </c>
      <c r="AA95" s="251">
        <f>SUM('EXTRA-03 '!AB95,'EXTRA-02 '!AB95,'FOTON - (CLEUBERT) '!AB95,'FÁBRICA '!AB95,'EXTRA - (FERDINAND) '!AB95,'STRADA - (FERDINAND) '!AB95,'HR - (VALDENOR) '!AB95)</f>
        <v>0</v>
      </c>
      <c r="AB95" s="251">
        <f>SUM('EXTRA-03 '!AC95,'EXTRA-02 '!AC95,'FOTON - (CLEUBERT) '!AC95,'FÁBRICA '!AC95,'EXTRA - (FERDINAND) '!AC95,'STRADA - (FERDINAND) '!AC95,'HR - (VALDENOR) '!AC95)</f>
        <v>0</v>
      </c>
      <c r="AC95" s="251">
        <f>SUM('EXTRA-03 '!AD95,'EXTRA-02 '!AD95,'FOTON - (CLEUBERT) '!AD95,'FÁBRICA '!AD95,'EXTRA - (FERDINAND) '!AD95,'STRADA - (FERDINAND) '!AD95,'HR - (VALDENOR) '!AD95)</f>
        <v>0</v>
      </c>
      <c r="AD95" s="251">
        <f>SUM('EXTRA-03 '!AE95,'EXTRA-02 '!AE95,'FOTON - (CLEUBERT) '!AE95,'FÁBRICA '!AE95,'EXTRA - (FERDINAND) '!AE95,'STRADA - (FERDINAND) '!AE95,'HR - (VALDENOR) '!AE95)</f>
        <v>0</v>
      </c>
      <c r="AE95" s="251">
        <f>SUM('EXTRA-03 '!AF95,'EXTRA-02 '!AF95,'FOTON - (CLEUBERT) '!AF95,'FÁBRICA '!AF95,'EXTRA - (FERDINAND) '!AF95,'STRADA - (FERDINAND) '!AF95,'HR - (VALDENOR) '!AF95)</f>
        <v>0</v>
      </c>
      <c r="AF95" s="251">
        <f>SUM('EXTRA-03 '!AG95,'EXTRA-02 '!AG95,'FOTON - (CLEUBERT) '!AG95,'FÁBRICA '!AG95,'EXTRA - (FERDINAND) '!AG95,'STRADA - (FERDINAND) '!AG95,'HR - (VALDENOR) '!AG95)</f>
        <v>0</v>
      </c>
    </row>
    <row r="96" spans="1:32" x14ac:dyDescent="0.2">
      <c r="A96" s="658">
        <f>'HR - (VALDENOR) '!A96</f>
        <v>0</v>
      </c>
      <c r="B96" s="251">
        <f>SUM('EXTRA-03 '!C96,'EXTRA-02 '!C96,'FOTON - (CLEUBERT) '!C96,'FÁBRICA '!C96,'EXTRA - (FERDINAND) '!C96,'STRADA - (FERDINAND) '!C96,'HR - (VALDENOR) '!C96)</f>
        <v>0</v>
      </c>
      <c r="C96" s="251">
        <f>SUM('EXTRA-03 '!D96,'EXTRA-02 '!D96,'FOTON - (CLEUBERT) '!D96,'FÁBRICA '!D96,'EXTRA - (FERDINAND) '!D96,'STRADA - (FERDINAND) '!D96,'HR - (VALDENOR) '!D96)</f>
        <v>0</v>
      </c>
      <c r="D96" s="251">
        <f>SUM('EXTRA-03 '!E96,'EXTRA-02 '!E96,'FOTON - (CLEUBERT) '!E96,'FÁBRICA '!E96,'EXTRA - (FERDINAND) '!E96,'STRADA - (FERDINAND) '!E96,'HR - (VALDENOR) '!E96)</f>
        <v>0</v>
      </c>
      <c r="E96" s="251">
        <f>SUM('EXTRA-03 '!F96,'EXTRA-02 '!F96,'FOTON - (CLEUBERT) '!F96,'FÁBRICA '!F96,'EXTRA - (FERDINAND) '!F96,'STRADA - (FERDINAND) '!F96,'HR - (VALDENOR) '!F96)</f>
        <v>0</v>
      </c>
      <c r="F96" s="251">
        <f>SUM('EXTRA-03 '!G96,'EXTRA-02 '!G96,'FOTON - (CLEUBERT) '!G96,'FÁBRICA '!G96,'EXTRA - (FERDINAND) '!G96,'STRADA - (FERDINAND) '!G96,'HR - (VALDENOR) '!G96)</f>
        <v>0</v>
      </c>
      <c r="G96" s="251">
        <f>SUM('EXTRA-03 '!H96,'EXTRA-02 '!H96,'FOTON - (CLEUBERT) '!H96,'FÁBRICA '!H96,'EXTRA - (FERDINAND) '!H96,'STRADA - (FERDINAND) '!H96,'HR - (VALDENOR) '!H96)</f>
        <v>0</v>
      </c>
      <c r="H96" s="251">
        <f>SUM('EXTRA-03 '!I96,'EXTRA-02 '!I96,'FOTON - (CLEUBERT) '!I96,'FÁBRICA '!I96,'EXTRA - (FERDINAND) '!I96,'STRADA - (FERDINAND) '!I96,'HR - (VALDENOR) '!I96)</f>
        <v>0</v>
      </c>
      <c r="I96" s="251">
        <f>SUM('EXTRA-03 '!J96,'EXTRA-02 '!J96,'FOTON - (CLEUBERT) '!J96,'FÁBRICA '!J96,'EXTRA - (FERDINAND) '!J96,'STRADA - (FERDINAND) '!J96,'HR - (VALDENOR) '!J96)</f>
        <v>0</v>
      </c>
      <c r="J96" s="251">
        <f>SUM('EXTRA-03 '!K96,'EXTRA-02 '!K96,'FOTON - (CLEUBERT) '!K96,'FÁBRICA '!K96,'EXTRA - (FERDINAND) '!K96,'STRADA - (FERDINAND) '!K96,'HR - (VALDENOR) '!K96)</f>
        <v>0</v>
      </c>
      <c r="K96" s="251">
        <f>SUM('EXTRA-03 '!L96,'EXTRA-02 '!L96,'FOTON - (CLEUBERT) '!L96,'FÁBRICA '!L96,'EXTRA - (FERDINAND) '!L96,'STRADA - (FERDINAND) '!L96,'HR - (VALDENOR) '!L96)</f>
        <v>0</v>
      </c>
      <c r="L96" s="251">
        <f>SUM('EXTRA-03 '!M96,'EXTRA-02 '!M96,'FOTON - (CLEUBERT) '!M96,'FÁBRICA '!M96,'EXTRA - (FERDINAND) '!M96,'STRADA - (FERDINAND) '!M96,'HR - (VALDENOR) '!M96)</f>
        <v>0</v>
      </c>
      <c r="M96" s="251">
        <f>SUM('EXTRA-03 '!N96,'EXTRA-02 '!N96,'FOTON - (CLEUBERT) '!N96,'FÁBRICA '!N96,'EXTRA - (FERDINAND) '!N96,'STRADA - (FERDINAND) '!N96,'HR - (VALDENOR) '!N96)</f>
        <v>0</v>
      </c>
      <c r="N96" s="251">
        <f>SUM('EXTRA-03 '!O96,'EXTRA-02 '!O96,'FOTON - (CLEUBERT) '!O96,'FÁBRICA '!O96,'EXTRA - (FERDINAND) '!O96,'STRADA - (FERDINAND) '!O96,'HR - (VALDENOR) '!O96)</f>
        <v>0</v>
      </c>
      <c r="O96" s="251">
        <f>SUM('EXTRA-03 '!P96,'EXTRA-02 '!P96,'FOTON - (CLEUBERT) '!P96,'FÁBRICA '!P96,'EXTRA - (FERDINAND) '!P96,'STRADA - (FERDINAND) '!P96,'HR - (VALDENOR) '!P96)</f>
        <v>0</v>
      </c>
      <c r="P96" s="251">
        <f>SUM('EXTRA-03 '!Q96,'EXTRA-02 '!Q96,'FOTON - (CLEUBERT) '!Q96,'FÁBRICA '!Q96,'EXTRA - (FERDINAND) '!Q96,'STRADA - (FERDINAND) '!Q96,'HR - (VALDENOR) '!Q96)</f>
        <v>0</v>
      </c>
      <c r="Q96" s="251">
        <f>SUM('EXTRA-03 '!R96,'EXTRA-02 '!R96,'FOTON - (CLEUBERT) '!R96,'FÁBRICA '!R96,'EXTRA - (FERDINAND) '!R96,'STRADA - (FERDINAND) '!R96,'HR - (VALDENOR) '!R96)</f>
        <v>0</v>
      </c>
      <c r="R96" s="251">
        <f>SUM('EXTRA-03 '!S96,'EXTRA-02 '!S96,'FOTON - (CLEUBERT) '!S96,'FÁBRICA '!S96,'EXTRA - (FERDINAND) '!S96,'STRADA - (FERDINAND) '!S96,'HR - (VALDENOR) '!S96)</f>
        <v>0</v>
      </c>
      <c r="S96" s="251">
        <f>SUM('EXTRA-03 '!T96,'EXTRA-02 '!T96,'FOTON - (CLEUBERT) '!T96,'FÁBRICA '!T96,'EXTRA - (FERDINAND) '!T96,'STRADA - (FERDINAND) '!T96,'HR - (VALDENOR) '!T96)</f>
        <v>0</v>
      </c>
      <c r="T96" s="251">
        <f>SUM('EXTRA-03 '!U96,'EXTRA-02 '!U96,'FOTON - (CLEUBERT) '!U96,'FÁBRICA '!U96,'EXTRA - (FERDINAND) '!U96,'STRADA - (FERDINAND) '!U96,'HR - (VALDENOR) '!U96)</f>
        <v>0</v>
      </c>
      <c r="U96" s="251">
        <f>SUM('EXTRA-03 '!V96,'EXTRA-02 '!V96,'FOTON - (CLEUBERT) '!V96,'FÁBRICA '!V96,'EXTRA - (FERDINAND) '!V96,'STRADA - (FERDINAND) '!V96,'HR - (VALDENOR) '!V96)</f>
        <v>0</v>
      </c>
      <c r="V96" s="251">
        <f>SUM('EXTRA-03 '!W96,'EXTRA-02 '!W96,'FOTON - (CLEUBERT) '!W96,'FÁBRICA '!W96,'EXTRA - (FERDINAND) '!W96,'STRADA - (FERDINAND) '!W96,'HR - (VALDENOR) '!W96)</f>
        <v>0</v>
      </c>
      <c r="W96" s="251">
        <f>SUM('EXTRA-03 '!X96,'EXTRA-02 '!X96,'FOTON - (CLEUBERT) '!X96,'FÁBRICA '!X96,'EXTRA - (FERDINAND) '!X96,'STRADA - (FERDINAND) '!X96,'HR - (VALDENOR) '!X96)</f>
        <v>0</v>
      </c>
      <c r="X96" s="251">
        <f>SUM('EXTRA-03 '!Y96,'EXTRA-02 '!Y96,'FOTON - (CLEUBERT) '!Y96,'FÁBRICA '!Y96,'EXTRA - (FERDINAND) '!Y96,'STRADA - (FERDINAND) '!Y96,'HR - (VALDENOR) '!Y96)</f>
        <v>0</v>
      </c>
      <c r="Y96" s="251">
        <f>SUM('EXTRA-03 '!Z96,'EXTRA-02 '!Z96,'FOTON - (CLEUBERT) '!Z96,'FÁBRICA '!Z96,'EXTRA - (FERDINAND) '!Z96,'STRADA - (FERDINAND) '!Z96,'HR - (VALDENOR) '!Z96)</f>
        <v>0</v>
      </c>
      <c r="Z96" s="251">
        <f>SUM('EXTRA-03 '!AA96,'EXTRA-02 '!AA96,'FOTON - (CLEUBERT) '!AA96,'FÁBRICA '!AA96,'EXTRA - (FERDINAND) '!AA96,'STRADA - (FERDINAND) '!AA96,'HR - (VALDENOR) '!AA96)</f>
        <v>0</v>
      </c>
      <c r="AA96" s="251">
        <f>SUM('EXTRA-03 '!AB96,'EXTRA-02 '!AB96,'FOTON - (CLEUBERT) '!AB96,'FÁBRICA '!AB96,'EXTRA - (FERDINAND) '!AB96,'STRADA - (FERDINAND) '!AB96,'HR - (VALDENOR) '!AB96)</f>
        <v>0</v>
      </c>
      <c r="AB96" s="251">
        <f>SUM('EXTRA-03 '!AC96,'EXTRA-02 '!AC96,'FOTON - (CLEUBERT) '!AC96,'FÁBRICA '!AC96,'EXTRA - (FERDINAND) '!AC96,'STRADA - (FERDINAND) '!AC96,'HR - (VALDENOR) '!AC96)</f>
        <v>0</v>
      </c>
      <c r="AC96" s="251">
        <f>SUM('EXTRA-03 '!AD96,'EXTRA-02 '!AD96,'FOTON - (CLEUBERT) '!AD96,'FÁBRICA '!AD96,'EXTRA - (FERDINAND) '!AD96,'STRADA - (FERDINAND) '!AD96,'HR - (VALDENOR) '!AD96)</f>
        <v>0</v>
      </c>
      <c r="AD96" s="251">
        <f>SUM('EXTRA-03 '!AE96,'EXTRA-02 '!AE96,'FOTON - (CLEUBERT) '!AE96,'FÁBRICA '!AE96,'EXTRA - (FERDINAND) '!AE96,'STRADA - (FERDINAND) '!AE96,'HR - (VALDENOR) '!AE96)</f>
        <v>0</v>
      </c>
      <c r="AE96" s="251">
        <f>SUM('EXTRA-03 '!AF96,'EXTRA-02 '!AF96,'FOTON - (CLEUBERT) '!AF96,'FÁBRICA '!AF96,'EXTRA - (FERDINAND) '!AF96,'STRADA - (FERDINAND) '!AF96,'HR - (VALDENOR) '!AF96)</f>
        <v>0</v>
      </c>
      <c r="AF96" s="251">
        <f>SUM('EXTRA-03 '!AG96,'EXTRA-02 '!AG96,'FOTON - (CLEUBERT) '!AG96,'FÁBRICA '!AG96,'EXTRA - (FERDINAND) '!AG96,'STRADA - (FERDINAND) '!AG96,'HR - (VALDENOR) '!AG96)</f>
        <v>0</v>
      </c>
    </row>
    <row r="97" spans="1:32" x14ac:dyDescent="0.2">
      <c r="A97" s="658">
        <f>'HR - (VALDENOR) '!A97</f>
        <v>0</v>
      </c>
      <c r="B97" s="251">
        <f>SUM('EXTRA-03 '!C97,'EXTRA-02 '!C97,'FOTON - (CLEUBERT) '!C97,'FÁBRICA '!C97,'EXTRA - (FERDINAND) '!C97,'STRADA - (FERDINAND) '!C97,'HR - (VALDENOR) '!C97)</f>
        <v>0</v>
      </c>
      <c r="C97" s="251">
        <f>SUM('EXTRA-03 '!D97,'EXTRA-02 '!D97,'FOTON - (CLEUBERT) '!D97,'FÁBRICA '!D97,'EXTRA - (FERDINAND) '!D97,'STRADA - (FERDINAND) '!D97,'HR - (VALDENOR) '!D97)</f>
        <v>0</v>
      </c>
      <c r="D97" s="251">
        <f>SUM('EXTRA-03 '!E97,'EXTRA-02 '!E97,'FOTON - (CLEUBERT) '!E97,'FÁBRICA '!E97,'EXTRA - (FERDINAND) '!E97,'STRADA - (FERDINAND) '!E97,'HR - (VALDENOR) '!E97)</f>
        <v>0</v>
      </c>
      <c r="E97" s="251">
        <f>SUM('EXTRA-03 '!F97,'EXTRA-02 '!F97,'FOTON - (CLEUBERT) '!F97,'FÁBRICA '!F97,'EXTRA - (FERDINAND) '!F97,'STRADA - (FERDINAND) '!F97,'HR - (VALDENOR) '!F97)</f>
        <v>0</v>
      </c>
      <c r="F97" s="251">
        <f>SUM('EXTRA-03 '!G97,'EXTRA-02 '!G97,'FOTON - (CLEUBERT) '!G97,'FÁBRICA '!G97,'EXTRA - (FERDINAND) '!G97,'STRADA - (FERDINAND) '!G97,'HR - (VALDENOR) '!G97)</f>
        <v>0</v>
      </c>
      <c r="G97" s="251">
        <f>SUM('EXTRA-03 '!H97,'EXTRA-02 '!H97,'FOTON - (CLEUBERT) '!H97,'FÁBRICA '!H97,'EXTRA - (FERDINAND) '!H97,'STRADA - (FERDINAND) '!H97,'HR - (VALDENOR) '!H97)</f>
        <v>0</v>
      </c>
      <c r="H97" s="251">
        <f>SUM('EXTRA-03 '!I97,'EXTRA-02 '!I97,'FOTON - (CLEUBERT) '!I97,'FÁBRICA '!I97,'EXTRA - (FERDINAND) '!I97,'STRADA - (FERDINAND) '!I97,'HR - (VALDENOR) '!I97)</f>
        <v>0</v>
      </c>
      <c r="I97" s="251">
        <f>SUM('EXTRA-03 '!J97,'EXTRA-02 '!J97,'FOTON - (CLEUBERT) '!J97,'FÁBRICA '!J97,'EXTRA - (FERDINAND) '!J97,'STRADA - (FERDINAND) '!J97,'HR - (VALDENOR) '!J97)</f>
        <v>0</v>
      </c>
      <c r="J97" s="251">
        <f>SUM('EXTRA-03 '!K97,'EXTRA-02 '!K97,'FOTON - (CLEUBERT) '!K97,'FÁBRICA '!K97,'EXTRA - (FERDINAND) '!K97,'STRADA - (FERDINAND) '!K97,'HR - (VALDENOR) '!K97)</f>
        <v>0</v>
      </c>
      <c r="K97" s="251">
        <f>SUM('EXTRA-03 '!L97,'EXTRA-02 '!L97,'FOTON - (CLEUBERT) '!L97,'FÁBRICA '!L97,'EXTRA - (FERDINAND) '!L97,'STRADA - (FERDINAND) '!L97,'HR - (VALDENOR) '!L97)</f>
        <v>0</v>
      </c>
      <c r="L97" s="251">
        <f>SUM('EXTRA-03 '!M97,'EXTRA-02 '!M97,'FOTON - (CLEUBERT) '!M97,'FÁBRICA '!M97,'EXTRA - (FERDINAND) '!M97,'STRADA - (FERDINAND) '!M97,'HR - (VALDENOR) '!M97)</f>
        <v>0</v>
      </c>
      <c r="M97" s="251">
        <f>SUM('EXTRA-03 '!N97,'EXTRA-02 '!N97,'FOTON - (CLEUBERT) '!N97,'FÁBRICA '!N97,'EXTRA - (FERDINAND) '!N97,'STRADA - (FERDINAND) '!N97,'HR - (VALDENOR) '!N97)</f>
        <v>0</v>
      </c>
      <c r="N97" s="251">
        <f>SUM('EXTRA-03 '!O97,'EXTRA-02 '!O97,'FOTON - (CLEUBERT) '!O97,'FÁBRICA '!O97,'EXTRA - (FERDINAND) '!O97,'STRADA - (FERDINAND) '!O97,'HR - (VALDENOR) '!O97)</f>
        <v>0</v>
      </c>
      <c r="O97" s="251">
        <f>SUM('EXTRA-03 '!P97,'EXTRA-02 '!P97,'FOTON - (CLEUBERT) '!P97,'FÁBRICA '!P97,'EXTRA - (FERDINAND) '!P97,'STRADA - (FERDINAND) '!P97,'HR - (VALDENOR) '!P97)</f>
        <v>0</v>
      </c>
      <c r="P97" s="251">
        <f>SUM('EXTRA-03 '!Q97,'EXTRA-02 '!Q97,'FOTON - (CLEUBERT) '!Q97,'FÁBRICA '!Q97,'EXTRA - (FERDINAND) '!Q97,'STRADA - (FERDINAND) '!Q97,'HR - (VALDENOR) '!Q97)</f>
        <v>0</v>
      </c>
      <c r="Q97" s="251">
        <f>SUM('EXTRA-03 '!R97,'EXTRA-02 '!R97,'FOTON - (CLEUBERT) '!R97,'FÁBRICA '!R97,'EXTRA - (FERDINAND) '!R97,'STRADA - (FERDINAND) '!R97,'HR - (VALDENOR) '!R97)</f>
        <v>0</v>
      </c>
      <c r="R97" s="251">
        <f>SUM('EXTRA-03 '!S97,'EXTRA-02 '!S97,'FOTON - (CLEUBERT) '!S97,'FÁBRICA '!S97,'EXTRA - (FERDINAND) '!S97,'STRADA - (FERDINAND) '!S97,'HR - (VALDENOR) '!S97)</f>
        <v>0</v>
      </c>
      <c r="S97" s="251">
        <f>SUM('EXTRA-03 '!T97,'EXTRA-02 '!T97,'FOTON - (CLEUBERT) '!T97,'FÁBRICA '!T97,'EXTRA - (FERDINAND) '!T97,'STRADA - (FERDINAND) '!T97,'HR - (VALDENOR) '!T97)</f>
        <v>0</v>
      </c>
      <c r="T97" s="251">
        <f>SUM('EXTRA-03 '!U97,'EXTRA-02 '!U97,'FOTON - (CLEUBERT) '!U97,'FÁBRICA '!U97,'EXTRA - (FERDINAND) '!U97,'STRADA - (FERDINAND) '!U97,'HR - (VALDENOR) '!U97)</f>
        <v>0</v>
      </c>
      <c r="U97" s="251">
        <f>SUM('EXTRA-03 '!V97,'EXTRA-02 '!V97,'FOTON - (CLEUBERT) '!V97,'FÁBRICA '!V97,'EXTRA - (FERDINAND) '!V97,'STRADA - (FERDINAND) '!V97,'HR - (VALDENOR) '!V97)</f>
        <v>0</v>
      </c>
      <c r="V97" s="251">
        <f>SUM('EXTRA-03 '!W97,'EXTRA-02 '!W97,'FOTON - (CLEUBERT) '!W97,'FÁBRICA '!W97,'EXTRA - (FERDINAND) '!W97,'STRADA - (FERDINAND) '!W97,'HR - (VALDENOR) '!W97)</f>
        <v>0</v>
      </c>
      <c r="W97" s="251">
        <f>SUM('EXTRA-03 '!X97,'EXTRA-02 '!X97,'FOTON - (CLEUBERT) '!X97,'FÁBRICA '!X97,'EXTRA - (FERDINAND) '!X97,'STRADA - (FERDINAND) '!X97,'HR - (VALDENOR) '!X97)</f>
        <v>0</v>
      </c>
      <c r="X97" s="251">
        <f>SUM('EXTRA-03 '!Y97,'EXTRA-02 '!Y97,'FOTON - (CLEUBERT) '!Y97,'FÁBRICA '!Y97,'EXTRA - (FERDINAND) '!Y97,'STRADA - (FERDINAND) '!Y97,'HR - (VALDENOR) '!Y97)</f>
        <v>0</v>
      </c>
      <c r="Y97" s="251">
        <f>SUM('EXTRA-03 '!Z97,'EXTRA-02 '!Z97,'FOTON - (CLEUBERT) '!Z97,'FÁBRICA '!Z97,'EXTRA - (FERDINAND) '!Z97,'STRADA - (FERDINAND) '!Z97,'HR - (VALDENOR) '!Z97)</f>
        <v>0</v>
      </c>
      <c r="Z97" s="251">
        <f>SUM('EXTRA-03 '!AA97,'EXTRA-02 '!AA97,'FOTON - (CLEUBERT) '!AA97,'FÁBRICA '!AA97,'EXTRA - (FERDINAND) '!AA97,'STRADA - (FERDINAND) '!AA97,'HR - (VALDENOR) '!AA97)</f>
        <v>0</v>
      </c>
      <c r="AA97" s="251">
        <f>SUM('EXTRA-03 '!AB97,'EXTRA-02 '!AB97,'FOTON - (CLEUBERT) '!AB97,'FÁBRICA '!AB97,'EXTRA - (FERDINAND) '!AB97,'STRADA - (FERDINAND) '!AB97,'HR - (VALDENOR) '!AB97)</f>
        <v>0</v>
      </c>
      <c r="AB97" s="251">
        <f>SUM('EXTRA-03 '!AC97,'EXTRA-02 '!AC97,'FOTON - (CLEUBERT) '!AC97,'FÁBRICA '!AC97,'EXTRA - (FERDINAND) '!AC97,'STRADA - (FERDINAND) '!AC97,'HR - (VALDENOR) '!AC97)</f>
        <v>0</v>
      </c>
      <c r="AC97" s="251">
        <f>SUM('EXTRA-03 '!AD97,'EXTRA-02 '!AD97,'FOTON - (CLEUBERT) '!AD97,'FÁBRICA '!AD97,'EXTRA - (FERDINAND) '!AD97,'STRADA - (FERDINAND) '!AD97,'HR - (VALDENOR) '!AD97)</f>
        <v>0</v>
      </c>
      <c r="AD97" s="251">
        <f>SUM('EXTRA-03 '!AE97,'EXTRA-02 '!AE97,'FOTON - (CLEUBERT) '!AE97,'FÁBRICA '!AE97,'EXTRA - (FERDINAND) '!AE97,'STRADA - (FERDINAND) '!AE97,'HR - (VALDENOR) '!AE97)</f>
        <v>0</v>
      </c>
      <c r="AE97" s="251">
        <f>SUM('EXTRA-03 '!AF97,'EXTRA-02 '!AF97,'FOTON - (CLEUBERT) '!AF97,'FÁBRICA '!AF97,'EXTRA - (FERDINAND) '!AF97,'STRADA - (FERDINAND) '!AF97,'HR - (VALDENOR) '!AF97)</f>
        <v>0</v>
      </c>
      <c r="AF97" s="251">
        <f>SUM('EXTRA-03 '!AG97,'EXTRA-02 '!AG97,'FOTON - (CLEUBERT) '!AG97,'FÁBRICA '!AG97,'EXTRA - (FERDINAND) '!AG97,'STRADA - (FERDINAND) '!AG97,'HR - (VALDENOR) '!AG97)</f>
        <v>0</v>
      </c>
    </row>
    <row r="98" spans="1:32" x14ac:dyDescent="0.2">
      <c r="A98" s="658">
        <f>'HR - (VALDENOR) '!A98</f>
        <v>0</v>
      </c>
      <c r="B98" s="251">
        <f>SUM('EXTRA-03 '!C98,'EXTRA-02 '!C98,'FOTON - (CLEUBERT) '!C98,'FÁBRICA '!C98,'EXTRA - (FERDINAND) '!C98,'STRADA - (FERDINAND) '!C98,'HR - (VALDENOR) '!C98)</f>
        <v>0</v>
      </c>
      <c r="C98" s="251">
        <f>SUM('EXTRA-03 '!D98,'EXTRA-02 '!D98,'FOTON - (CLEUBERT) '!D98,'FÁBRICA '!D98,'EXTRA - (FERDINAND) '!D98,'STRADA - (FERDINAND) '!D98,'HR - (VALDENOR) '!D98)</f>
        <v>0</v>
      </c>
      <c r="D98" s="251">
        <f>SUM('EXTRA-03 '!E98,'EXTRA-02 '!E98,'FOTON - (CLEUBERT) '!E98,'FÁBRICA '!E98,'EXTRA - (FERDINAND) '!E98,'STRADA - (FERDINAND) '!E98,'HR - (VALDENOR) '!E98)</f>
        <v>0</v>
      </c>
      <c r="E98" s="251">
        <f>SUM('EXTRA-03 '!F98,'EXTRA-02 '!F98,'FOTON - (CLEUBERT) '!F98,'FÁBRICA '!F98,'EXTRA - (FERDINAND) '!F98,'STRADA - (FERDINAND) '!F98,'HR - (VALDENOR) '!F98)</f>
        <v>0</v>
      </c>
      <c r="F98" s="251">
        <f>SUM('EXTRA-03 '!G98,'EXTRA-02 '!G98,'FOTON - (CLEUBERT) '!G98,'FÁBRICA '!G98,'EXTRA - (FERDINAND) '!G98,'STRADA - (FERDINAND) '!G98,'HR - (VALDENOR) '!G98)</f>
        <v>0</v>
      </c>
      <c r="G98" s="251">
        <f>SUM('EXTRA-03 '!H98,'EXTRA-02 '!H98,'FOTON - (CLEUBERT) '!H98,'FÁBRICA '!H98,'EXTRA - (FERDINAND) '!H98,'STRADA - (FERDINAND) '!H98,'HR - (VALDENOR) '!H98)</f>
        <v>0</v>
      </c>
      <c r="H98" s="251">
        <f>SUM('EXTRA-03 '!I98,'EXTRA-02 '!I98,'FOTON - (CLEUBERT) '!I98,'FÁBRICA '!I98,'EXTRA - (FERDINAND) '!I98,'STRADA - (FERDINAND) '!I98,'HR - (VALDENOR) '!I98)</f>
        <v>0</v>
      </c>
      <c r="I98" s="251">
        <f>SUM('EXTRA-03 '!J98,'EXTRA-02 '!J98,'FOTON - (CLEUBERT) '!J98,'FÁBRICA '!J98,'EXTRA - (FERDINAND) '!J98,'STRADA - (FERDINAND) '!J98,'HR - (VALDENOR) '!J98)</f>
        <v>0</v>
      </c>
      <c r="J98" s="251">
        <f>SUM('EXTRA-03 '!K98,'EXTRA-02 '!K98,'FOTON - (CLEUBERT) '!K98,'FÁBRICA '!K98,'EXTRA - (FERDINAND) '!K98,'STRADA - (FERDINAND) '!K98,'HR - (VALDENOR) '!K98)</f>
        <v>0</v>
      </c>
      <c r="K98" s="251">
        <f>SUM('EXTRA-03 '!L98,'EXTRA-02 '!L98,'FOTON - (CLEUBERT) '!L98,'FÁBRICA '!L98,'EXTRA - (FERDINAND) '!L98,'STRADA - (FERDINAND) '!L98,'HR - (VALDENOR) '!L98)</f>
        <v>0</v>
      </c>
      <c r="L98" s="251">
        <f>SUM('EXTRA-03 '!M98,'EXTRA-02 '!M98,'FOTON - (CLEUBERT) '!M98,'FÁBRICA '!M98,'EXTRA - (FERDINAND) '!M98,'STRADA - (FERDINAND) '!M98,'HR - (VALDENOR) '!M98)</f>
        <v>0</v>
      </c>
      <c r="M98" s="251">
        <f>SUM('EXTRA-03 '!N98,'EXTRA-02 '!N98,'FOTON - (CLEUBERT) '!N98,'FÁBRICA '!N98,'EXTRA - (FERDINAND) '!N98,'STRADA - (FERDINAND) '!N98,'HR - (VALDENOR) '!N98)</f>
        <v>0</v>
      </c>
      <c r="N98" s="251">
        <f>SUM('EXTRA-03 '!O98,'EXTRA-02 '!O98,'FOTON - (CLEUBERT) '!O98,'FÁBRICA '!O98,'EXTRA - (FERDINAND) '!O98,'STRADA - (FERDINAND) '!O98,'HR - (VALDENOR) '!O98)</f>
        <v>0</v>
      </c>
      <c r="O98" s="251">
        <f>SUM('EXTRA-03 '!P98,'EXTRA-02 '!P98,'FOTON - (CLEUBERT) '!P98,'FÁBRICA '!P98,'EXTRA - (FERDINAND) '!P98,'STRADA - (FERDINAND) '!P98,'HR - (VALDENOR) '!P98)</f>
        <v>0</v>
      </c>
      <c r="P98" s="251">
        <f>SUM('EXTRA-03 '!Q98,'EXTRA-02 '!Q98,'FOTON - (CLEUBERT) '!Q98,'FÁBRICA '!Q98,'EXTRA - (FERDINAND) '!Q98,'STRADA - (FERDINAND) '!Q98,'HR - (VALDENOR) '!Q98)</f>
        <v>0</v>
      </c>
      <c r="Q98" s="251">
        <f>SUM('EXTRA-03 '!R98,'EXTRA-02 '!R98,'FOTON - (CLEUBERT) '!R98,'FÁBRICA '!R98,'EXTRA - (FERDINAND) '!R98,'STRADA - (FERDINAND) '!R98,'HR - (VALDENOR) '!R98)</f>
        <v>0</v>
      </c>
      <c r="R98" s="251">
        <f>SUM('EXTRA-03 '!S98,'EXTRA-02 '!S98,'FOTON - (CLEUBERT) '!S98,'FÁBRICA '!S98,'EXTRA - (FERDINAND) '!S98,'STRADA - (FERDINAND) '!S98,'HR - (VALDENOR) '!S98)</f>
        <v>0</v>
      </c>
      <c r="S98" s="251">
        <f>SUM('EXTRA-03 '!T98,'EXTRA-02 '!T98,'FOTON - (CLEUBERT) '!T98,'FÁBRICA '!T98,'EXTRA - (FERDINAND) '!T98,'STRADA - (FERDINAND) '!T98,'HR - (VALDENOR) '!T98)</f>
        <v>0</v>
      </c>
      <c r="T98" s="251">
        <f>SUM('EXTRA-03 '!U98,'EXTRA-02 '!U98,'FOTON - (CLEUBERT) '!U98,'FÁBRICA '!U98,'EXTRA - (FERDINAND) '!U98,'STRADA - (FERDINAND) '!U98,'HR - (VALDENOR) '!U98)</f>
        <v>0</v>
      </c>
      <c r="U98" s="251">
        <f>SUM('EXTRA-03 '!V98,'EXTRA-02 '!V98,'FOTON - (CLEUBERT) '!V98,'FÁBRICA '!V98,'EXTRA - (FERDINAND) '!V98,'STRADA - (FERDINAND) '!V98,'HR - (VALDENOR) '!V98)</f>
        <v>0</v>
      </c>
      <c r="V98" s="251">
        <f>SUM('EXTRA-03 '!W98,'EXTRA-02 '!W98,'FOTON - (CLEUBERT) '!W98,'FÁBRICA '!W98,'EXTRA - (FERDINAND) '!W98,'STRADA - (FERDINAND) '!W98,'HR - (VALDENOR) '!W98)</f>
        <v>0</v>
      </c>
      <c r="W98" s="251">
        <f>SUM('EXTRA-03 '!X98,'EXTRA-02 '!X98,'FOTON - (CLEUBERT) '!X98,'FÁBRICA '!X98,'EXTRA - (FERDINAND) '!X98,'STRADA - (FERDINAND) '!X98,'HR - (VALDENOR) '!X98)</f>
        <v>0</v>
      </c>
      <c r="X98" s="251">
        <f>SUM('EXTRA-03 '!Y98,'EXTRA-02 '!Y98,'FOTON - (CLEUBERT) '!Y98,'FÁBRICA '!Y98,'EXTRA - (FERDINAND) '!Y98,'STRADA - (FERDINAND) '!Y98,'HR - (VALDENOR) '!Y98)</f>
        <v>0</v>
      </c>
      <c r="Y98" s="251">
        <f>SUM('EXTRA-03 '!Z98,'EXTRA-02 '!Z98,'FOTON - (CLEUBERT) '!Z98,'FÁBRICA '!Z98,'EXTRA - (FERDINAND) '!Z98,'STRADA - (FERDINAND) '!Z98,'HR - (VALDENOR) '!Z98)</f>
        <v>0</v>
      </c>
      <c r="Z98" s="251">
        <f>SUM('EXTRA-03 '!AA98,'EXTRA-02 '!AA98,'FOTON - (CLEUBERT) '!AA98,'FÁBRICA '!AA98,'EXTRA - (FERDINAND) '!AA98,'STRADA - (FERDINAND) '!AA98,'HR - (VALDENOR) '!AA98)</f>
        <v>0</v>
      </c>
      <c r="AA98" s="251">
        <f>SUM('EXTRA-03 '!AB98,'EXTRA-02 '!AB98,'FOTON - (CLEUBERT) '!AB98,'FÁBRICA '!AB98,'EXTRA - (FERDINAND) '!AB98,'STRADA - (FERDINAND) '!AB98,'HR - (VALDENOR) '!AB98)</f>
        <v>0</v>
      </c>
      <c r="AB98" s="251">
        <f>SUM('EXTRA-03 '!AC98,'EXTRA-02 '!AC98,'FOTON - (CLEUBERT) '!AC98,'FÁBRICA '!AC98,'EXTRA - (FERDINAND) '!AC98,'STRADA - (FERDINAND) '!AC98,'HR - (VALDENOR) '!AC98)</f>
        <v>0</v>
      </c>
      <c r="AC98" s="251">
        <f>SUM('EXTRA-03 '!AD98,'EXTRA-02 '!AD98,'FOTON - (CLEUBERT) '!AD98,'FÁBRICA '!AD98,'EXTRA - (FERDINAND) '!AD98,'STRADA - (FERDINAND) '!AD98,'HR - (VALDENOR) '!AD98)</f>
        <v>0</v>
      </c>
      <c r="AD98" s="251">
        <f>SUM('EXTRA-03 '!AE98,'EXTRA-02 '!AE98,'FOTON - (CLEUBERT) '!AE98,'FÁBRICA '!AE98,'EXTRA - (FERDINAND) '!AE98,'STRADA - (FERDINAND) '!AE98,'HR - (VALDENOR) '!AE98)</f>
        <v>0</v>
      </c>
      <c r="AE98" s="251">
        <f>SUM('EXTRA-03 '!AF98,'EXTRA-02 '!AF98,'FOTON - (CLEUBERT) '!AF98,'FÁBRICA '!AF98,'EXTRA - (FERDINAND) '!AF98,'STRADA - (FERDINAND) '!AF98,'HR - (VALDENOR) '!AF98)</f>
        <v>0</v>
      </c>
      <c r="AF98" s="251">
        <f>SUM('EXTRA-03 '!AG98,'EXTRA-02 '!AG98,'FOTON - (CLEUBERT) '!AG98,'FÁBRICA '!AG98,'EXTRA - (FERDINAND) '!AG98,'STRADA - (FERDINAND) '!AG98,'HR - (VALDENOR) '!AG98)</f>
        <v>0</v>
      </c>
    </row>
    <row r="99" spans="1:32" x14ac:dyDescent="0.2">
      <c r="A99" s="658">
        <f>'HR - (VALDENOR) '!A99</f>
        <v>0</v>
      </c>
      <c r="B99" s="251">
        <f>SUM('EXTRA-03 '!C99,'EXTRA-02 '!C99,'FOTON - (CLEUBERT) '!C99,'FÁBRICA '!C99,'EXTRA - (FERDINAND) '!C99,'STRADA - (FERDINAND) '!C99,'HR - (VALDENOR) '!C99)</f>
        <v>0</v>
      </c>
      <c r="C99" s="251">
        <f>SUM('EXTRA-03 '!D99,'EXTRA-02 '!D99,'FOTON - (CLEUBERT) '!D99,'FÁBRICA '!D99,'EXTRA - (FERDINAND) '!D99,'STRADA - (FERDINAND) '!D99,'HR - (VALDENOR) '!D99)</f>
        <v>0</v>
      </c>
      <c r="D99" s="251">
        <f>SUM('EXTRA-03 '!E99,'EXTRA-02 '!E99,'FOTON - (CLEUBERT) '!E99,'FÁBRICA '!E99,'EXTRA - (FERDINAND) '!E99,'STRADA - (FERDINAND) '!E99,'HR - (VALDENOR) '!E99)</f>
        <v>0</v>
      </c>
      <c r="E99" s="251">
        <f>SUM('EXTRA-03 '!F99,'EXTRA-02 '!F99,'FOTON - (CLEUBERT) '!F99,'FÁBRICA '!F99,'EXTRA - (FERDINAND) '!F99,'STRADA - (FERDINAND) '!F99,'HR - (VALDENOR) '!F99)</f>
        <v>0</v>
      </c>
      <c r="F99" s="251">
        <f>SUM('EXTRA-03 '!G99,'EXTRA-02 '!G99,'FOTON - (CLEUBERT) '!G99,'FÁBRICA '!G99,'EXTRA - (FERDINAND) '!G99,'STRADA - (FERDINAND) '!G99,'HR - (VALDENOR) '!G99)</f>
        <v>0</v>
      </c>
      <c r="G99" s="251">
        <f>SUM('EXTRA-03 '!H99,'EXTRA-02 '!H99,'FOTON - (CLEUBERT) '!H99,'FÁBRICA '!H99,'EXTRA - (FERDINAND) '!H99,'STRADA - (FERDINAND) '!H99,'HR - (VALDENOR) '!H99)</f>
        <v>0</v>
      </c>
      <c r="H99" s="251">
        <f>SUM('EXTRA-03 '!I99,'EXTRA-02 '!I99,'FOTON - (CLEUBERT) '!I99,'FÁBRICA '!I99,'EXTRA - (FERDINAND) '!I99,'STRADA - (FERDINAND) '!I99,'HR - (VALDENOR) '!I99)</f>
        <v>0</v>
      </c>
      <c r="I99" s="251">
        <f>SUM('EXTRA-03 '!J99,'EXTRA-02 '!J99,'FOTON - (CLEUBERT) '!J99,'FÁBRICA '!J99,'EXTRA - (FERDINAND) '!J99,'STRADA - (FERDINAND) '!J99,'HR - (VALDENOR) '!J99)</f>
        <v>0</v>
      </c>
      <c r="J99" s="251">
        <f>SUM('EXTRA-03 '!K99,'EXTRA-02 '!K99,'FOTON - (CLEUBERT) '!K99,'FÁBRICA '!K99,'EXTRA - (FERDINAND) '!K99,'STRADA - (FERDINAND) '!K99,'HR - (VALDENOR) '!K99)</f>
        <v>0</v>
      </c>
      <c r="K99" s="251">
        <f>SUM('EXTRA-03 '!L99,'EXTRA-02 '!L99,'FOTON - (CLEUBERT) '!L99,'FÁBRICA '!L99,'EXTRA - (FERDINAND) '!L99,'STRADA - (FERDINAND) '!L99,'HR - (VALDENOR) '!L99)</f>
        <v>0</v>
      </c>
      <c r="L99" s="251">
        <f>SUM('EXTRA-03 '!M99,'EXTRA-02 '!M99,'FOTON - (CLEUBERT) '!M99,'FÁBRICA '!M99,'EXTRA - (FERDINAND) '!M99,'STRADA - (FERDINAND) '!M99,'HR - (VALDENOR) '!M99)</f>
        <v>0</v>
      </c>
      <c r="M99" s="251">
        <f>SUM('EXTRA-03 '!N99,'EXTRA-02 '!N99,'FOTON - (CLEUBERT) '!N99,'FÁBRICA '!N99,'EXTRA - (FERDINAND) '!N99,'STRADA - (FERDINAND) '!N99,'HR - (VALDENOR) '!N99)</f>
        <v>0</v>
      </c>
      <c r="N99" s="251">
        <f>SUM('EXTRA-03 '!O99,'EXTRA-02 '!O99,'FOTON - (CLEUBERT) '!O99,'FÁBRICA '!O99,'EXTRA - (FERDINAND) '!O99,'STRADA - (FERDINAND) '!O99,'HR - (VALDENOR) '!O99)</f>
        <v>0</v>
      </c>
      <c r="O99" s="251">
        <f>SUM('EXTRA-03 '!P99,'EXTRA-02 '!P99,'FOTON - (CLEUBERT) '!P99,'FÁBRICA '!P99,'EXTRA - (FERDINAND) '!P99,'STRADA - (FERDINAND) '!P99,'HR - (VALDENOR) '!P99)</f>
        <v>0</v>
      </c>
      <c r="P99" s="251">
        <f>SUM('EXTRA-03 '!Q99,'EXTRA-02 '!Q99,'FOTON - (CLEUBERT) '!Q99,'FÁBRICA '!Q99,'EXTRA - (FERDINAND) '!Q99,'STRADA - (FERDINAND) '!Q99,'HR - (VALDENOR) '!Q99)</f>
        <v>0</v>
      </c>
      <c r="Q99" s="251">
        <f>SUM('EXTRA-03 '!R99,'EXTRA-02 '!R99,'FOTON - (CLEUBERT) '!R99,'FÁBRICA '!R99,'EXTRA - (FERDINAND) '!R99,'STRADA - (FERDINAND) '!R99,'HR - (VALDENOR) '!R99)</f>
        <v>0</v>
      </c>
      <c r="R99" s="251">
        <f>SUM('EXTRA-03 '!S99,'EXTRA-02 '!S99,'FOTON - (CLEUBERT) '!S99,'FÁBRICA '!S99,'EXTRA - (FERDINAND) '!S99,'STRADA - (FERDINAND) '!S99,'HR - (VALDENOR) '!S99)</f>
        <v>0</v>
      </c>
      <c r="S99" s="251">
        <f>SUM('EXTRA-03 '!T99,'EXTRA-02 '!T99,'FOTON - (CLEUBERT) '!T99,'FÁBRICA '!T99,'EXTRA - (FERDINAND) '!T99,'STRADA - (FERDINAND) '!T99,'HR - (VALDENOR) '!T99)</f>
        <v>0</v>
      </c>
      <c r="T99" s="251">
        <f>SUM('EXTRA-03 '!U99,'EXTRA-02 '!U99,'FOTON - (CLEUBERT) '!U99,'FÁBRICA '!U99,'EXTRA - (FERDINAND) '!U99,'STRADA - (FERDINAND) '!U99,'HR - (VALDENOR) '!U99)</f>
        <v>0</v>
      </c>
      <c r="U99" s="251">
        <f>SUM('EXTRA-03 '!V99,'EXTRA-02 '!V99,'FOTON - (CLEUBERT) '!V99,'FÁBRICA '!V99,'EXTRA - (FERDINAND) '!V99,'STRADA - (FERDINAND) '!V99,'HR - (VALDENOR) '!V99)</f>
        <v>0</v>
      </c>
      <c r="V99" s="251">
        <f>SUM('EXTRA-03 '!W99,'EXTRA-02 '!W99,'FOTON - (CLEUBERT) '!W99,'FÁBRICA '!W99,'EXTRA - (FERDINAND) '!W99,'STRADA - (FERDINAND) '!W99,'HR - (VALDENOR) '!W99)</f>
        <v>0</v>
      </c>
      <c r="W99" s="251">
        <f>SUM('EXTRA-03 '!X99,'EXTRA-02 '!X99,'FOTON - (CLEUBERT) '!X99,'FÁBRICA '!X99,'EXTRA - (FERDINAND) '!X99,'STRADA - (FERDINAND) '!X99,'HR - (VALDENOR) '!X99)</f>
        <v>0</v>
      </c>
      <c r="X99" s="251">
        <f>SUM('EXTRA-03 '!Y99,'EXTRA-02 '!Y99,'FOTON - (CLEUBERT) '!Y99,'FÁBRICA '!Y99,'EXTRA - (FERDINAND) '!Y99,'STRADA - (FERDINAND) '!Y99,'HR - (VALDENOR) '!Y99)</f>
        <v>0</v>
      </c>
      <c r="Y99" s="251">
        <f>SUM('EXTRA-03 '!Z99,'EXTRA-02 '!Z99,'FOTON - (CLEUBERT) '!Z99,'FÁBRICA '!Z99,'EXTRA - (FERDINAND) '!Z99,'STRADA - (FERDINAND) '!Z99,'HR - (VALDENOR) '!Z99)</f>
        <v>0</v>
      </c>
      <c r="Z99" s="251">
        <f>SUM('EXTRA-03 '!AA99,'EXTRA-02 '!AA99,'FOTON - (CLEUBERT) '!AA99,'FÁBRICA '!AA99,'EXTRA - (FERDINAND) '!AA99,'STRADA - (FERDINAND) '!AA99,'HR - (VALDENOR) '!AA99)</f>
        <v>0</v>
      </c>
      <c r="AA99" s="251">
        <f>SUM('EXTRA-03 '!AB99,'EXTRA-02 '!AB99,'FOTON - (CLEUBERT) '!AB99,'FÁBRICA '!AB99,'EXTRA - (FERDINAND) '!AB99,'STRADA - (FERDINAND) '!AB99,'HR - (VALDENOR) '!AB99)</f>
        <v>0</v>
      </c>
      <c r="AB99" s="251">
        <f>SUM('EXTRA-03 '!AC99,'EXTRA-02 '!AC99,'FOTON - (CLEUBERT) '!AC99,'FÁBRICA '!AC99,'EXTRA - (FERDINAND) '!AC99,'STRADA - (FERDINAND) '!AC99,'HR - (VALDENOR) '!AC99)</f>
        <v>0</v>
      </c>
      <c r="AC99" s="251">
        <f>SUM('EXTRA-03 '!AD99,'EXTRA-02 '!AD99,'FOTON - (CLEUBERT) '!AD99,'FÁBRICA '!AD99,'EXTRA - (FERDINAND) '!AD99,'STRADA - (FERDINAND) '!AD99,'HR - (VALDENOR) '!AD99)</f>
        <v>0</v>
      </c>
      <c r="AD99" s="251">
        <f>SUM('EXTRA-03 '!AE99,'EXTRA-02 '!AE99,'FOTON - (CLEUBERT) '!AE99,'FÁBRICA '!AE99,'EXTRA - (FERDINAND) '!AE99,'STRADA - (FERDINAND) '!AE99,'HR - (VALDENOR) '!AE99)</f>
        <v>0</v>
      </c>
      <c r="AE99" s="251">
        <f>SUM('EXTRA-03 '!AF99,'EXTRA-02 '!AF99,'FOTON - (CLEUBERT) '!AF99,'FÁBRICA '!AF99,'EXTRA - (FERDINAND) '!AF99,'STRADA - (FERDINAND) '!AF99,'HR - (VALDENOR) '!AF99)</f>
        <v>0</v>
      </c>
      <c r="AF99" s="251">
        <f>SUM('EXTRA-03 '!AG99,'EXTRA-02 '!AG99,'FOTON - (CLEUBERT) '!AG99,'FÁBRICA '!AG99,'EXTRA - (FERDINAND) '!AG99,'STRADA - (FERDINAND) '!AG99,'HR - (VALDENOR) '!AG99)</f>
        <v>0</v>
      </c>
    </row>
    <row r="100" spans="1:32" x14ac:dyDescent="0.2">
      <c r="A100" s="658">
        <f>'HR - (VALDENOR) '!A100</f>
        <v>0</v>
      </c>
      <c r="B100" s="251">
        <f>SUM('EXTRA-03 '!C100,'EXTRA-02 '!C100,'FOTON - (CLEUBERT) '!C100,'FÁBRICA '!C100,'EXTRA - (FERDINAND) '!C100,'STRADA - (FERDINAND) '!C100,'HR - (VALDENOR) '!C100)</f>
        <v>0</v>
      </c>
      <c r="C100" s="251">
        <f>SUM('EXTRA-03 '!D100,'EXTRA-02 '!D100,'FOTON - (CLEUBERT) '!D100,'FÁBRICA '!D100,'EXTRA - (FERDINAND) '!D100,'STRADA - (FERDINAND) '!D100,'HR - (VALDENOR) '!D100)</f>
        <v>0</v>
      </c>
      <c r="D100" s="251">
        <f>SUM('EXTRA-03 '!E100,'EXTRA-02 '!E100,'FOTON - (CLEUBERT) '!E100,'FÁBRICA '!E100,'EXTRA - (FERDINAND) '!E100,'STRADA - (FERDINAND) '!E100,'HR - (VALDENOR) '!E100)</f>
        <v>0</v>
      </c>
      <c r="E100" s="251">
        <f>SUM('EXTRA-03 '!F100,'EXTRA-02 '!F100,'FOTON - (CLEUBERT) '!F100,'FÁBRICA '!F100,'EXTRA - (FERDINAND) '!F100,'STRADA - (FERDINAND) '!F100,'HR - (VALDENOR) '!F100)</f>
        <v>0</v>
      </c>
      <c r="F100" s="251">
        <f>SUM('EXTRA-03 '!G100,'EXTRA-02 '!G100,'FOTON - (CLEUBERT) '!G100,'FÁBRICA '!G100,'EXTRA - (FERDINAND) '!G100,'STRADA - (FERDINAND) '!G100,'HR - (VALDENOR) '!G100)</f>
        <v>0</v>
      </c>
      <c r="G100" s="251">
        <f>SUM('EXTRA-03 '!H100,'EXTRA-02 '!H100,'FOTON - (CLEUBERT) '!H100,'FÁBRICA '!H100,'EXTRA - (FERDINAND) '!H100,'STRADA - (FERDINAND) '!H100,'HR - (VALDENOR) '!H100)</f>
        <v>0</v>
      </c>
      <c r="H100" s="251">
        <f>SUM('EXTRA-03 '!I100,'EXTRA-02 '!I100,'FOTON - (CLEUBERT) '!I100,'FÁBRICA '!I100,'EXTRA - (FERDINAND) '!I100,'STRADA - (FERDINAND) '!I100,'HR - (VALDENOR) '!I100)</f>
        <v>0</v>
      </c>
      <c r="I100" s="251">
        <f>SUM('EXTRA-03 '!J100,'EXTRA-02 '!J100,'FOTON - (CLEUBERT) '!J100,'FÁBRICA '!J100,'EXTRA - (FERDINAND) '!J100,'STRADA - (FERDINAND) '!J100,'HR - (VALDENOR) '!J100)</f>
        <v>0</v>
      </c>
      <c r="J100" s="251">
        <f>SUM('EXTRA-03 '!K100,'EXTRA-02 '!K100,'FOTON - (CLEUBERT) '!K100,'FÁBRICA '!K100,'EXTRA - (FERDINAND) '!K100,'STRADA - (FERDINAND) '!K100,'HR - (VALDENOR) '!K100)</f>
        <v>0</v>
      </c>
      <c r="K100" s="251">
        <f>SUM('EXTRA-03 '!L100,'EXTRA-02 '!L100,'FOTON - (CLEUBERT) '!L100,'FÁBRICA '!L100,'EXTRA - (FERDINAND) '!L100,'STRADA - (FERDINAND) '!L100,'HR - (VALDENOR) '!L100)</f>
        <v>0</v>
      </c>
      <c r="L100" s="251">
        <f>SUM('EXTRA-03 '!M100,'EXTRA-02 '!M100,'FOTON - (CLEUBERT) '!M100,'FÁBRICA '!M100,'EXTRA - (FERDINAND) '!M100,'STRADA - (FERDINAND) '!M100,'HR - (VALDENOR) '!M100)</f>
        <v>0</v>
      </c>
      <c r="M100" s="251">
        <f>SUM('EXTRA-03 '!N100,'EXTRA-02 '!N100,'FOTON - (CLEUBERT) '!N100,'FÁBRICA '!N100,'EXTRA - (FERDINAND) '!N100,'STRADA - (FERDINAND) '!N100,'HR - (VALDENOR) '!N100)</f>
        <v>0</v>
      </c>
      <c r="N100" s="251">
        <f>SUM('EXTRA-03 '!O100,'EXTRA-02 '!O100,'FOTON - (CLEUBERT) '!O100,'FÁBRICA '!O100,'EXTRA - (FERDINAND) '!O100,'STRADA - (FERDINAND) '!O100,'HR - (VALDENOR) '!O100)</f>
        <v>0</v>
      </c>
      <c r="O100" s="251">
        <f>SUM('EXTRA-03 '!P100,'EXTRA-02 '!P100,'FOTON - (CLEUBERT) '!P100,'FÁBRICA '!P100,'EXTRA - (FERDINAND) '!P100,'STRADA - (FERDINAND) '!P100,'HR - (VALDENOR) '!P100)</f>
        <v>0</v>
      </c>
      <c r="P100" s="251">
        <f>SUM('EXTRA-03 '!Q100,'EXTRA-02 '!Q100,'FOTON - (CLEUBERT) '!Q100,'FÁBRICA '!Q100,'EXTRA - (FERDINAND) '!Q100,'STRADA - (FERDINAND) '!Q100,'HR - (VALDENOR) '!Q100)</f>
        <v>0</v>
      </c>
      <c r="Q100" s="251">
        <f>SUM('EXTRA-03 '!R100,'EXTRA-02 '!R100,'FOTON - (CLEUBERT) '!R100,'FÁBRICA '!R100,'EXTRA - (FERDINAND) '!R100,'STRADA - (FERDINAND) '!R100,'HR - (VALDENOR) '!R100)</f>
        <v>0</v>
      </c>
      <c r="R100" s="251">
        <f>SUM('EXTRA-03 '!S100,'EXTRA-02 '!S100,'FOTON - (CLEUBERT) '!S100,'FÁBRICA '!S100,'EXTRA - (FERDINAND) '!S100,'STRADA - (FERDINAND) '!S100,'HR - (VALDENOR) '!S100)</f>
        <v>0</v>
      </c>
      <c r="S100" s="251">
        <f>SUM('EXTRA-03 '!T100,'EXTRA-02 '!T100,'FOTON - (CLEUBERT) '!T100,'FÁBRICA '!T100,'EXTRA - (FERDINAND) '!T100,'STRADA - (FERDINAND) '!T100,'HR - (VALDENOR) '!T100)</f>
        <v>0</v>
      </c>
      <c r="T100" s="251">
        <f>SUM('EXTRA-03 '!U100,'EXTRA-02 '!U100,'FOTON - (CLEUBERT) '!U100,'FÁBRICA '!U100,'EXTRA - (FERDINAND) '!U100,'STRADA - (FERDINAND) '!U100,'HR - (VALDENOR) '!U100)</f>
        <v>0</v>
      </c>
      <c r="U100" s="251">
        <f>SUM('EXTRA-03 '!V100,'EXTRA-02 '!V100,'FOTON - (CLEUBERT) '!V100,'FÁBRICA '!V100,'EXTRA - (FERDINAND) '!V100,'STRADA - (FERDINAND) '!V100,'HR - (VALDENOR) '!V100)</f>
        <v>0</v>
      </c>
      <c r="V100" s="251">
        <f>SUM('EXTRA-03 '!W100,'EXTRA-02 '!W100,'FOTON - (CLEUBERT) '!W100,'FÁBRICA '!W100,'EXTRA - (FERDINAND) '!W100,'STRADA - (FERDINAND) '!W100,'HR - (VALDENOR) '!W100)</f>
        <v>0</v>
      </c>
      <c r="W100" s="251">
        <f>SUM('EXTRA-03 '!X100,'EXTRA-02 '!X100,'FOTON - (CLEUBERT) '!X100,'FÁBRICA '!X100,'EXTRA - (FERDINAND) '!X100,'STRADA - (FERDINAND) '!X100,'HR - (VALDENOR) '!X100)</f>
        <v>0</v>
      </c>
      <c r="X100" s="251">
        <f>SUM('EXTRA-03 '!Y100,'EXTRA-02 '!Y100,'FOTON - (CLEUBERT) '!Y100,'FÁBRICA '!Y100,'EXTRA - (FERDINAND) '!Y100,'STRADA - (FERDINAND) '!Y100,'HR - (VALDENOR) '!Y100)</f>
        <v>0</v>
      </c>
      <c r="Y100" s="251">
        <f>SUM('EXTRA-03 '!Z100,'EXTRA-02 '!Z100,'FOTON - (CLEUBERT) '!Z100,'FÁBRICA '!Z100,'EXTRA - (FERDINAND) '!Z100,'STRADA - (FERDINAND) '!Z100,'HR - (VALDENOR) '!Z100)</f>
        <v>0</v>
      </c>
      <c r="Z100" s="251">
        <f>SUM('EXTRA-03 '!AA100,'EXTRA-02 '!AA100,'FOTON - (CLEUBERT) '!AA100,'FÁBRICA '!AA100,'EXTRA - (FERDINAND) '!AA100,'STRADA - (FERDINAND) '!AA100,'HR - (VALDENOR) '!AA100)</f>
        <v>0</v>
      </c>
      <c r="AA100" s="251">
        <f>SUM('EXTRA-03 '!AB100,'EXTRA-02 '!AB100,'FOTON - (CLEUBERT) '!AB100,'FÁBRICA '!AB100,'EXTRA - (FERDINAND) '!AB100,'STRADA - (FERDINAND) '!AB100,'HR - (VALDENOR) '!AB100)</f>
        <v>0</v>
      </c>
      <c r="AB100" s="251">
        <f>SUM('EXTRA-03 '!AC100,'EXTRA-02 '!AC100,'FOTON - (CLEUBERT) '!AC100,'FÁBRICA '!AC100,'EXTRA - (FERDINAND) '!AC100,'STRADA - (FERDINAND) '!AC100,'HR - (VALDENOR) '!AC100)</f>
        <v>0</v>
      </c>
      <c r="AC100" s="251">
        <f>SUM('EXTRA-03 '!AD100,'EXTRA-02 '!AD100,'FOTON - (CLEUBERT) '!AD100,'FÁBRICA '!AD100,'EXTRA - (FERDINAND) '!AD100,'STRADA - (FERDINAND) '!AD100,'HR - (VALDENOR) '!AD100)</f>
        <v>0</v>
      </c>
      <c r="AD100" s="251">
        <f>SUM('EXTRA-03 '!AE100,'EXTRA-02 '!AE100,'FOTON - (CLEUBERT) '!AE100,'FÁBRICA '!AE100,'EXTRA - (FERDINAND) '!AE100,'STRADA - (FERDINAND) '!AE100,'HR - (VALDENOR) '!AE100)</f>
        <v>0</v>
      </c>
      <c r="AE100" s="251">
        <f>SUM('EXTRA-03 '!AF100,'EXTRA-02 '!AF100,'FOTON - (CLEUBERT) '!AF100,'FÁBRICA '!AF100,'EXTRA - (FERDINAND) '!AF100,'STRADA - (FERDINAND) '!AF100,'HR - (VALDENOR) '!AF100)</f>
        <v>0</v>
      </c>
      <c r="AF100" s="251">
        <f>SUM('EXTRA-03 '!AG100,'EXTRA-02 '!AG100,'FOTON - (CLEUBERT) '!AG100,'FÁBRICA '!AG100,'EXTRA - (FERDINAND) '!AG100,'STRADA - (FERDINAND) '!AG100,'HR - (VALDENOR) '!AG100)</f>
        <v>0</v>
      </c>
    </row>
    <row r="101" spans="1:32" x14ac:dyDescent="0.2">
      <c r="A101" s="658">
        <f>'HR - (VALDENOR) '!A101</f>
        <v>0</v>
      </c>
      <c r="B101" s="251">
        <f>SUM('EXTRA-03 '!C101,'EXTRA-02 '!C101,'FOTON - (CLEUBERT) '!C101,'FÁBRICA '!C101,'EXTRA - (FERDINAND) '!C101,'STRADA - (FERDINAND) '!C101,'HR - (VALDENOR) '!C101)</f>
        <v>0</v>
      </c>
      <c r="C101" s="251">
        <f>SUM('EXTRA-03 '!D101,'EXTRA-02 '!D101,'FOTON - (CLEUBERT) '!D101,'FÁBRICA '!D101,'EXTRA - (FERDINAND) '!D101,'STRADA - (FERDINAND) '!D101,'HR - (VALDENOR) '!D101)</f>
        <v>0</v>
      </c>
      <c r="D101" s="251">
        <f>SUM('EXTRA-03 '!E101,'EXTRA-02 '!E101,'FOTON - (CLEUBERT) '!E101,'FÁBRICA '!E101,'EXTRA - (FERDINAND) '!E101,'STRADA - (FERDINAND) '!E101,'HR - (VALDENOR) '!E101)</f>
        <v>0</v>
      </c>
      <c r="E101" s="251">
        <f>SUM('EXTRA-03 '!F101,'EXTRA-02 '!F101,'FOTON - (CLEUBERT) '!F101,'FÁBRICA '!F101,'EXTRA - (FERDINAND) '!F101,'STRADA - (FERDINAND) '!F101,'HR - (VALDENOR) '!F101)</f>
        <v>0</v>
      </c>
      <c r="F101" s="251">
        <f>SUM('EXTRA-03 '!G101,'EXTRA-02 '!G101,'FOTON - (CLEUBERT) '!G101,'FÁBRICA '!G101,'EXTRA - (FERDINAND) '!G101,'STRADA - (FERDINAND) '!G101,'HR - (VALDENOR) '!G101)</f>
        <v>0</v>
      </c>
      <c r="G101" s="251">
        <f>SUM('EXTRA-03 '!H101,'EXTRA-02 '!H101,'FOTON - (CLEUBERT) '!H101,'FÁBRICA '!H101,'EXTRA - (FERDINAND) '!H101,'STRADA - (FERDINAND) '!H101,'HR - (VALDENOR) '!H101)</f>
        <v>0</v>
      </c>
      <c r="H101" s="251">
        <f>SUM('EXTRA-03 '!I101,'EXTRA-02 '!I101,'FOTON - (CLEUBERT) '!I101,'FÁBRICA '!I101,'EXTRA - (FERDINAND) '!I101,'STRADA - (FERDINAND) '!I101,'HR - (VALDENOR) '!I101)</f>
        <v>0</v>
      </c>
      <c r="I101" s="251">
        <f>SUM('EXTRA-03 '!J101,'EXTRA-02 '!J101,'FOTON - (CLEUBERT) '!J101,'FÁBRICA '!J101,'EXTRA - (FERDINAND) '!J101,'STRADA - (FERDINAND) '!J101,'HR - (VALDENOR) '!J101)</f>
        <v>0</v>
      </c>
      <c r="J101" s="251">
        <f>SUM('EXTRA-03 '!K101,'EXTRA-02 '!K101,'FOTON - (CLEUBERT) '!K101,'FÁBRICA '!K101,'EXTRA - (FERDINAND) '!K101,'STRADA - (FERDINAND) '!K101,'HR - (VALDENOR) '!K101)</f>
        <v>0</v>
      </c>
      <c r="K101" s="251">
        <f>SUM('EXTRA-03 '!L101,'EXTRA-02 '!L101,'FOTON - (CLEUBERT) '!L101,'FÁBRICA '!L101,'EXTRA - (FERDINAND) '!L101,'STRADA - (FERDINAND) '!L101,'HR - (VALDENOR) '!L101)</f>
        <v>0</v>
      </c>
      <c r="L101" s="251">
        <f>SUM('EXTRA-03 '!M101,'EXTRA-02 '!M101,'FOTON - (CLEUBERT) '!M101,'FÁBRICA '!M101,'EXTRA - (FERDINAND) '!M101,'STRADA - (FERDINAND) '!M101,'HR - (VALDENOR) '!M101)</f>
        <v>0</v>
      </c>
      <c r="M101" s="251">
        <f>SUM('EXTRA-03 '!N101,'EXTRA-02 '!N101,'FOTON - (CLEUBERT) '!N101,'FÁBRICA '!N101,'EXTRA - (FERDINAND) '!N101,'STRADA - (FERDINAND) '!N101,'HR - (VALDENOR) '!N101)</f>
        <v>0</v>
      </c>
      <c r="N101" s="251">
        <f>SUM('EXTRA-03 '!O101,'EXTRA-02 '!O101,'FOTON - (CLEUBERT) '!O101,'FÁBRICA '!O101,'EXTRA - (FERDINAND) '!O101,'STRADA - (FERDINAND) '!O101,'HR - (VALDENOR) '!O101)</f>
        <v>0</v>
      </c>
      <c r="O101" s="251">
        <f>SUM('EXTRA-03 '!P101,'EXTRA-02 '!P101,'FOTON - (CLEUBERT) '!P101,'FÁBRICA '!P101,'EXTRA - (FERDINAND) '!P101,'STRADA - (FERDINAND) '!P101,'HR - (VALDENOR) '!P101)</f>
        <v>0</v>
      </c>
      <c r="P101" s="251">
        <f>SUM('EXTRA-03 '!Q101,'EXTRA-02 '!Q101,'FOTON - (CLEUBERT) '!Q101,'FÁBRICA '!Q101,'EXTRA - (FERDINAND) '!Q101,'STRADA - (FERDINAND) '!Q101,'HR - (VALDENOR) '!Q101)</f>
        <v>0</v>
      </c>
      <c r="Q101" s="251">
        <f>SUM('EXTRA-03 '!R101,'EXTRA-02 '!R101,'FOTON - (CLEUBERT) '!R101,'FÁBRICA '!R101,'EXTRA - (FERDINAND) '!R101,'STRADA - (FERDINAND) '!R101,'HR - (VALDENOR) '!R101)</f>
        <v>0</v>
      </c>
      <c r="R101" s="251">
        <f>SUM('EXTRA-03 '!S101,'EXTRA-02 '!S101,'FOTON - (CLEUBERT) '!S101,'FÁBRICA '!S101,'EXTRA - (FERDINAND) '!S101,'STRADA - (FERDINAND) '!S101,'HR - (VALDENOR) '!S101)</f>
        <v>0</v>
      </c>
      <c r="S101" s="251">
        <f>SUM('EXTRA-03 '!T101,'EXTRA-02 '!T101,'FOTON - (CLEUBERT) '!T101,'FÁBRICA '!T101,'EXTRA - (FERDINAND) '!T101,'STRADA - (FERDINAND) '!T101,'HR - (VALDENOR) '!T101)</f>
        <v>0</v>
      </c>
      <c r="T101" s="251">
        <f>SUM('EXTRA-03 '!U101,'EXTRA-02 '!U101,'FOTON - (CLEUBERT) '!U101,'FÁBRICA '!U101,'EXTRA - (FERDINAND) '!U101,'STRADA - (FERDINAND) '!U101,'HR - (VALDENOR) '!U101)</f>
        <v>0</v>
      </c>
      <c r="U101" s="251">
        <f>SUM('EXTRA-03 '!V101,'EXTRA-02 '!V101,'FOTON - (CLEUBERT) '!V101,'FÁBRICA '!V101,'EXTRA - (FERDINAND) '!V101,'STRADA - (FERDINAND) '!V101,'HR - (VALDENOR) '!V101)</f>
        <v>0</v>
      </c>
      <c r="V101" s="251">
        <f>SUM('EXTRA-03 '!W101,'EXTRA-02 '!W101,'FOTON - (CLEUBERT) '!W101,'FÁBRICA '!W101,'EXTRA - (FERDINAND) '!W101,'STRADA - (FERDINAND) '!W101,'HR - (VALDENOR) '!W101)</f>
        <v>0</v>
      </c>
      <c r="W101" s="251">
        <f>SUM('EXTRA-03 '!X101,'EXTRA-02 '!X101,'FOTON - (CLEUBERT) '!X101,'FÁBRICA '!X101,'EXTRA - (FERDINAND) '!X101,'STRADA - (FERDINAND) '!X101,'HR - (VALDENOR) '!X101)</f>
        <v>0</v>
      </c>
      <c r="X101" s="251">
        <f>SUM('EXTRA-03 '!Y101,'EXTRA-02 '!Y101,'FOTON - (CLEUBERT) '!Y101,'FÁBRICA '!Y101,'EXTRA - (FERDINAND) '!Y101,'STRADA - (FERDINAND) '!Y101,'HR - (VALDENOR) '!Y101)</f>
        <v>0</v>
      </c>
      <c r="Y101" s="251">
        <f>SUM('EXTRA-03 '!Z101,'EXTRA-02 '!Z101,'FOTON - (CLEUBERT) '!Z101,'FÁBRICA '!Z101,'EXTRA - (FERDINAND) '!Z101,'STRADA - (FERDINAND) '!Z101,'HR - (VALDENOR) '!Z101)</f>
        <v>0</v>
      </c>
      <c r="Z101" s="251">
        <f>SUM('EXTRA-03 '!AA101,'EXTRA-02 '!AA101,'FOTON - (CLEUBERT) '!AA101,'FÁBRICA '!AA101,'EXTRA - (FERDINAND) '!AA101,'STRADA - (FERDINAND) '!AA101,'HR - (VALDENOR) '!AA101)</f>
        <v>0</v>
      </c>
      <c r="AA101" s="251">
        <f>SUM('EXTRA-03 '!AB101,'EXTRA-02 '!AB101,'FOTON - (CLEUBERT) '!AB101,'FÁBRICA '!AB101,'EXTRA - (FERDINAND) '!AB101,'STRADA - (FERDINAND) '!AB101,'HR - (VALDENOR) '!AB101)</f>
        <v>0</v>
      </c>
      <c r="AB101" s="251">
        <f>SUM('EXTRA-03 '!AC101,'EXTRA-02 '!AC101,'FOTON - (CLEUBERT) '!AC101,'FÁBRICA '!AC101,'EXTRA - (FERDINAND) '!AC101,'STRADA - (FERDINAND) '!AC101,'HR - (VALDENOR) '!AC101)</f>
        <v>0</v>
      </c>
      <c r="AC101" s="251">
        <f>SUM('EXTRA-03 '!AD101,'EXTRA-02 '!AD101,'FOTON - (CLEUBERT) '!AD101,'FÁBRICA '!AD101,'EXTRA - (FERDINAND) '!AD101,'STRADA - (FERDINAND) '!AD101,'HR - (VALDENOR) '!AD101)</f>
        <v>0</v>
      </c>
      <c r="AD101" s="251">
        <f>SUM('EXTRA-03 '!AE101,'EXTRA-02 '!AE101,'FOTON - (CLEUBERT) '!AE101,'FÁBRICA '!AE101,'EXTRA - (FERDINAND) '!AE101,'STRADA - (FERDINAND) '!AE101,'HR - (VALDENOR) '!AE101)</f>
        <v>0</v>
      </c>
      <c r="AE101" s="251">
        <f>SUM('EXTRA-03 '!AF101,'EXTRA-02 '!AF101,'FOTON - (CLEUBERT) '!AF101,'FÁBRICA '!AF101,'EXTRA - (FERDINAND) '!AF101,'STRADA - (FERDINAND) '!AF101,'HR - (VALDENOR) '!AF101)</f>
        <v>0</v>
      </c>
      <c r="AF101" s="251">
        <f>SUM('EXTRA-03 '!AG101,'EXTRA-02 '!AG101,'FOTON - (CLEUBERT) '!AG101,'FÁBRICA '!AG101,'EXTRA - (FERDINAND) '!AG101,'STRADA - (FERDINAND) '!AG101,'HR - (VALDENOR) '!AG101)</f>
        <v>0</v>
      </c>
    </row>
    <row r="102" spans="1:32" x14ac:dyDescent="0.2">
      <c r="A102" s="658">
        <f>'HR - (VALDENOR) '!A102</f>
        <v>0</v>
      </c>
      <c r="B102" s="251">
        <f>SUM('EXTRA-03 '!C102,'EXTRA-02 '!C102,'FOTON - (CLEUBERT) '!C102,'FÁBRICA '!C102,'EXTRA - (FERDINAND) '!C102,'STRADA - (FERDINAND) '!C102,'HR - (VALDENOR) '!C102)</f>
        <v>0</v>
      </c>
      <c r="C102" s="251">
        <f>SUM('EXTRA-03 '!D102,'EXTRA-02 '!D102,'FOTON - (CLEUBERT) '!D102,'FÁBRICA '!D102,'EXTRA - (FERDINAND) '!D102,'STRADA - (FERDINAND) '!D102,'HR - (VALDENOR) '!D102)</f>
        <v>0</v>
      </c>
      <c r="D102" s="251">
        <f>SUM('EXTRA-03 '!E102,'EXTRA-02 '!E102,'FOTON - (CLEUBERT) '!E102,'FÁBRICA '!E102,'EXTRA - (FERDINAND) '!E102,'STRADA - (FERDINAND) '!E102,'HR - (VALDENOR) '!E102)</f>
        <v>0</v>
      </c>
      <c r="E102" s="251">
        <f>SUM('EXTRA-03 '!F102,'EXTRA-02 '!F102,'FOTON - (CLEUBERT) '!F102,'FÁBRICA '!F102,'EXTRA - (FERDINAND) '!F102,'STRADA - (FERDINAND) '!F102,'HR - (VALDENOR) '!F102)</f>
        <v>0</v>
      </c>
      <c r="F102" s="251">
        <f>SUM('EXTRA-03 '!G102,'EXTRA-02 '!G102,'FOTON - (CLEUBERT) '!G102,'FÁBRICA '!G102,'EXTRA - (FERDINAND) '!G102,'STRADA - (FERDINAND) '!G102,'HR - (VALDENOR) '!G102)</f>
        <v>0</v>
      </c>
      <c r="G102" s="251">
        <f>SUM('EXTRA-03 '!H102,'EXTRA-02 '!H102,'FOTON - (CLEUBERT) '!H102,'FÁBRICA '!H102,'EXTRA - (FERDINAND) '!H102,'STRADA - (FERDINAND) '!H102,'HR - (VALDENOR) '!H102)</f>
        <v>0</v>
      </c>
      <c r="H102" s="251">
        <f>SUM('EXTRA-03 '!I102,'EXTRA-02 '!I102,'FOTON - (CLEUBERT) '!I102,'FÁBRICA '!I102,'EXTRA - (FERDINAND) '!I102,'STRADA - (FERDINAND) '!I102,'HR - (VALDENOR) '!I102)</f>
        <v>0</v>
      </c>
      <c r="I102" s="251">
        <f>SUM('EXTRA-03 '!J102,'EXTRA-02 '!J102,'FOTON - (CLEUBERT) '!J102,'FÁBRICA '!J102,'EXTRA - (FERDINAND) '!J102,'STRADA - (FERDINAND) '!J102,'HR - (VALDENOR) '!J102)</f>
        <v>0</v>
      </c>
      <c r="J102" s="251">
        <f>SUM('EXTRA-03 '!K102,'EXTRA-02 '!K102,'FOTON - (CLEUBERT) '!K102,'FÁBRICA '!K102,'EXTRA - (FERDINAND) '!K102,'STRADA - (FERDINAND) '!K102,'HR - (VALDENOR) '!K102)</f>
        <v>0</v>
      </c>
      <c r="K102" s="251">
        <f>SUM('EXTRA-03 '!L102,'EXTRA-02 '!L102,'FOTON - (CLEUBERT) '!L102,'FÁBRICA '!L102,'EXTRA - (FERDINAND) '!L102,'STRADA - (FERDINAND) '!L102,'HR - (VALDENOR) '!L102)</f>
        <v>0</v>
      </c>
      <c r="L102" s="251">
        <f>SUM('EXTRA-03 '!M102,'EXTRA-02 '!M102,'FOTON - (CLEUBERT) '!M102,'FÁBRICA '!M102,'EXTRA - (FERDINAND) '!M102,'STRADA - (FERDINAND) '!M102,'HR - (VALDENOR) '!M102)</f>
        <v>0</v>
      </c>
      <c r="M102" s="251">
        <f>SUM('EXTRA-03 '!N102,'EXTRA-02 '!N102,'FOTON - (CLEUBERT) '!N102,'FÁBRICA '!N102,'EXTRA - (FERDINAND) '!N102,'STRADA - (FERDINAND) '!N102,'HR - (VALDENOR) '!N102)</f>
        <v>0</v>
      </c>
      <c r="N102" s="251">
        <f>SUM('EXTRA-03 '!O102,'EXTRA-02 '!O102,'FOTON - (CLEUBERT) '!O102,'FÁBRICA '!O102,'EXTRA - (FERDINAND) '!O102,'STRADA - (FERDINAND) '!O102,'HR - (VALDENOR) '!O102)</f>
        <v>0</v>
      </c>
      <c r="O102" s="251">
        <f>SUM('EXTRA-03 '!P102,'EXTRA-02 '!P102,'FOTON - (CLEUBERT) '!P102,'FÁBRICA '!P102,'EXTRA - (FERDINAND) '!P102,'STRADA - (FERDINAND) '!P102,'HR - (VALDENOR) '!P102)</f>
        <v>0</v>
      </c>
      <c r="P102" s="251">
        <f>SUM('EXTRA-03 '!Q102,'EXTRA-02 '!Q102,'FOTON - (CLEUBERT) '!Q102,'FÁBRICA '!Q102,'EXTRA - (FERDINAND) '!Q102,'STRADA - (FERDINAND) '!Q102,'HR - (VALDENOR) '!Q102)</f>
        <v>0</v>
      </c>
      <c r="Q102" s="251">
        <f>SUM('EXTRA-03 '!R102,'EXTRA-02 '!R102,'FOTON - (CLEUBERT) '!R102,'FÁBRICA '!R102,'EXTRA - (FERDINAND) '!R102,'STRADA - (FERDINAND) '!R102,'HR - (VALDENOR) '!R102)</f>
        <v>0</v>
      </c>
      <c r="R102" s="251">
        <f>SUM('EXTRA-03 '!S102,'EXTRA-02 '!S102,'FOTON - (CLEUBERT) '!S102,'FÁBRICA '!S102,'EXTRA - (FERDINAND) '!S102,'STRADA - (FERDINAND) '!S102,'HR - (VALDENOR) '!S102)</f>
        <v>0</v>
      </c>
      <c r="S102" s="251">
        <f>SUM('EXTRA-03 '!T102,'EXTRA-02 '!T102,'FOTON - (CLEUBERT) '!T102,'FÁBRICA '!T102,'EXTRA - (FERDINAND) '!T102,'STRADA - (FERDINAND) '!T102,'HR - (VALDENOR) '!T102)</f>
        <v>0</v>
      </c>
      <c r="T102" s="251">
        <f>SUM('EXTRA-03 '!U102,'EXTRA-02 '!U102,'FOTON - (CLEUBERT) '!U102,'FÁBRICA '!U102,'EXTRA - (FERDINAND) '!U102,'STRADA - (FERDINAND) '!U102,'HR - (VALDENOR) '!U102)</f>
        <v>0</v>
      </c>
      <c r="U102" s="251">
        <f>SUM('EXTRA-03 '!V102,'EXTRA-02 '!V102,'FOTON - (CLEUBERT) '!V102,'FÁBRICA '!V102,'EXTRA - (FERDINAND) '!V102,'STRADA - (FERDINAND) '!V102,'HR - (VALDENOR) '!V102)</f>
        <v>0</v>
      </c>
      <c r="V102" s="251">
        <f>SUM('EXTRA-03 '!W102,'EXTRA-02 '!W102,'FOTON - (CLEUBERT) '!W102,'FÁBRICA '!W102,'EXTRA - (FERDINAND) '!W102,'STRADA - (FERDINAND) '!W102,'HR - (VALDENOR) '!W102)</f>
        <v>0</v>
      </c>
      <c r="W102" s="251">
        <f>SUM('EXTRA-03 '!X102,'EXTRA-02 '!X102,'FOTON - (CLEUBERT) '!X102,'FÁBRICA '!X102,'EXTRA - (FERDINAND) '!X102,'STRADA - (FERDINAND) '!X102,'HR - (VALDENOR) '!X102)</f>
        <v>0</v>
      </c>
      <c r="X102" s="251">
        <f>SUM('EXTRA-03 '!Y102,'EXTRA-02 '!Y102,'FOTON - (CLEUBERT) '!Y102,'FÁBRICA '!Y102,'EXTRA - (FERDINAND) '!Y102,'STRADA - (FERDINAND) '!Y102,'HR - (VALDENOR) '!Y102)</f>
        <v>0</v>
      </c>
      <c r="Y102" s="251">
        <f>SUM('EXTRA-03 '!Z102,'EXTRA-02 '!Z102,'FOTON - (CLEUBERT) '!Z102,'FÁBRICA '!Z102,'EXTRA - (FERDINAND) '!Z102,'STRADA - (FERDINAND) '!Z102,'HR - (VALDENOR) '!Z102)</f>
        <v>0</v>
      </c>
      <c r="Z102" s="251">
        <f>SUM('EXTRA-03 '!AA102,'EXTRA-02 '!AA102,'FOTON - (CLEUBERT) '!AA102,'FÁBRICA '!AA102,'EXTRA - (FERDINAND) '!AA102,'STRADA - (FERDINAND) '!AA102,'HR - (VALDENOR) '!AA102)</f>
        <v>0</v>
      </c>
      <c r="AA102" s="251">
        <f>SUM('EXTRA-03 '!AB102,'EXTRA-02 '!AB102,'FOTON - (CLEUBERT) '!AB102,'FÁBRICA '!AB102,'EXTRA - (FERDINAND) '!AB102,'STRADA - (FERDINAND) '!AB102,'HR - (VALDENOR) '!AB102)</f>
        <v>0</v>
      </c>
      <c r="AB102" s="251">
        <f>SUM('EXTRA-03 '!AC102,'EXTRA-02 '!AC102,'FOTON - (CLEUBERT) '!AC102,'FÁBRICA '!AC102,'EXTRA - (FERDINAND) '!AC102,'STRADA - (FERDINAND) '!AC102,'HR - (VALDENOR) '!AC102)</f>
        <v>0</v>
      </c>
      <c r="AC102" s="251">
        <f>SUM('EXTRA-03 '!AD102,'EXTRA-02 '!AD102,'FOTON - (CLEUBERT) '!AD102,'FÁBRICA '!AD102,'EXTRA - (FERDINAND) '!AD102,'STRADA - (FERDINAND) '!AD102,'HR - (VALDENOR) '!AD102)</f>
        <v>0</v>
      </c>
      <c r="AD102" s="251">
        <f>SUM('EXTRA-03 '!AE102,'EXTRA-02 '!AE102,'FOTON - (CLEUBERT) '!AE102,'FÁBRICA '!AE102,'EXTRA - (FERDINAND) '!AE102,'STRADA - (FERDINAND) '!AE102,'HR - (VALDENOR) '!AE102)</f>
        <v>0</v>
      </c>
      <c r="AE102" s="251">
        <f>SUM('EXTRA-03 '!AF102,'EXTRA-02 '!AF102,'FOTON - (CLEUBERT) '!AF102,'FÁBRICA '!AF102,'EXTRA - (FERDINAND) '!AF102,'STRADA - (FERDINAND) '!AF102,'HR - (VALDENOR) '!AF102)</f>
        <v>0</v>
      </c>
      <c r="AF102" s="251">
        <f>SUM('EXTRA-03 '!AG102,'EXTRA-02 '!AG102,'FOTON - (CLEUBERT) '!AG102,'FÁBRICA '!AG102,'EXTRA - (FERDINAND) '!AG102,'STRADA - (FERDINAND) '!AG102,'HR - (VALDENOR) '!AG102)</f>
        <v>0</v>
      </c>
    </row>
    <row r="103" spans="1:32" x14ac:dyDescent="0.2">
      <c r="A103" s="658">
        <f>'HR - (VALDENOR) '!A103</f>
        <v>0</v>
      </c>
      <c r="B103" s="251">
        <f>SUM('EXTRA-03 '!C103,'EXTRA-02 '!C103,'FOTON - (CLEUBERT) '!C103,'FÁBRICA '!C103,'EXTRA - (FERDINAND) '!C103,'STRADA - (FERDINAND) '!C103,'HR - (VALDENOR) '!C103)</f>
        <v>0</v>
      </c>
      <c r="C103" s="251">
        <f>SUM('EXTRA-03 '!D103,'EXTRA-02 '!D103,'FOTON - (CLEUBERT) '!D103,'FÁBRICA '!D103,'EXTRA - (FERDINAND) '!D103,'STRADA - (FERDINAND) '!D103,'HR - (VALDENOR) '!D103)</f>
        <v>0</v>
      </c>
      <c r="D103" s="251">
        <f>SUM('EXTRA-03 '!E103,'EXTRA-02 '!E103,'FOTON - (CLEUBERT) '!E103,'FÁBRICA '!E103,'EXTRA - (FERDINAND) '!E103,'STRADA - (FERDINAND) '!E103,'HR - (VALDENOR) '!E103)</f>
        <v>0</v>
      </c>
      <c r="E103" s="251">
        <f>SUM('EXTRA-03 '!F103,'EXTRA-02 '!F103,'FOTON - (CLEUBERT) '!F103,'FÁBRICA '!F103,'EXTRA - (FERDINAND) '!F103,'STRADA - (FERDINAND) '!F103,'HR - (VALDENOR) '!F103)</f>
        <v>0</v>
      </c>
      <c r="F103" s="251">
        <f>SUM('EXTRA-03 '!G103,'EXTRA-02 '!G103,'FOTON - (CLEUBERT) '!G103,'FÁBRICA '!G103,'EXTRA - (FERDINAND) '!G103,'STRADA - (FERDINAND) '!G103,'HR - (VALDENOR) '!G103)</f>
        <v>0</v>
      </c>
      <c r="G103" s="251">
        <f>SUM('EXTRA-03 '!H103,'EXTRA-02 '!H103,'FOTON - (CLEUBERT) '!H103,'FÁBRICA '!H103,'EXTRA - (FERDINAND) '!H103,'STRADA - (FERDINAND) '!H103,'HR - (VALDENOR) '!H103)</f>
        <v>0</v>
      </c>
      <c r="H103" s="251">
        <f>SUM('EXTRA-03 '!I103,'EXTRA-02 '!I103,'FOTON - (CLEUBERT) '!I103,'FÁBRICA '!I103,'EXTRA - (FERDINAND) '!I103,'STRADA - (FERDINAND) '!I103,'HR - (VALDENOR) '!I103)</f>
        <v>0</v>
      </c>
      <c r="I103" s="251">
        <f>SUM('EXTRA-03 '!J103,'EXTRA-02 '!J103,'FOTON - (CLEUBERT) '!J103,'FÁBRICA '!J103,'EXTRA - (FERDINAND) '!J103,'STRADA - (FERDINAND) '!J103,'HR - (VALDENOR) '!J103)</f>
        <v>0</v>
      </c>
      <c r="J103" s="251">
        <f>SUM('EXTRA-03 '!K103,'EXTRA-02 '!K103,'FOTON - (CLEUBERT) '!K103,'FÁBRICA '!K103,'EXTRA - (FERDINAND) '!K103,'STRADA - (FERDINAND) '!K103,'HR - (VALDENOR) '!K103)</f>
        <v>0</v>
      </c>
      <c r="K103" s="251">
        <f>SUM('EXTRA-03 '!L103,'EXTRA-02 '!L103,'FOTON - (CLEUBERT) '!L103,'FÁBRICA '!L103,'EXTRA - (FERDINAND) '!L103,'STRADA - (FERDINAND) '!L103,'HR - (VALDENOR) '!L103)</f>
        <v>0</v>
      </c>
      <c r="L103" s="251">
        <f>SUM('EXTRA-03 '!M103,'EXTRA-02 '!M103,'FOTON - (CLEUBERT) '!M103,'FÁBRICA '!M103,'EXTRA - (FERDINAND) '!M103,'STRADA - (FERDINAND) '!M103,'HR - (VALDENOR) '!M103)</f>
        <v>0</v>
      </c>
      <c r="M103" s="251">
        <f>SUM('EXTRA-03 '!N103,'EXTRA-02 '!N103,'FOTON - (CLEUBERT) '!N103,'FÁBRICA '!N103,'EXTRA - (FERDINAND) '!N103,'STRADA - (FERDINAND) '!N103,'HR - (VALDENOR) '!N103)</f>
        <v>0</v>
      </c>
      <c r="N103" s="251">
        <f>SUM('EXTRA-03 '!O103,'EXTRA-02 '!O103,'FOTON - (CLEUBERT) '!O103,'FÁBRICA '!O103,'EXTRA - (FERDINAND) '!O103,'STRADA - (FERDINAND) '!O103,'HR - (VALDENOR) '!O103)</f>
        <v>0</v>
      </c>
      <c r="O103" s="251">
        <f>SUM('EXTRA-03 '!P103,'EXTRA-02 '!P103,'FOTON - (CLEUBERT) '!P103,'FÁBRICA '!P103,'EXTRA - (FERDINAND) '!P103,'STRADA - (FERDINAND) '!P103,'HR - (VALDENOR) '!P103)</f>
        <v>0</v>
      </c>
      <c r="P103" s="251">
        <f>SUM('EXTRA-03 '!Q103,'EXTRA-02 '!Q103,'FOTON - (CLEUBERT) '!Q103,'FÁBRICA '!Q103,'EXTRA - (FERDINAND) '!Q103,'STRADA - (FERDINAND) '!Q103,'HR - (VALDENOR) '!Q103)</f>
        <v>0</v>
      </c>
      <c r="Q103" s="251">
        <f>SUM('EXTRA-03 '!R103,'EXTRA-02 '!R103,'FOTON - (CLEUBERT) '!R103,'FÁBRICA '!R103,'EXTRA - (FERDINAND) '!R103,'STRADA - (FERDINAND) '!R103,'HR - (VALDENOR) '!R103)</f>
        <v>0</v>
      </c>
      <c r="R103" s="251">
        <f>SUM('EXTRA-03 '!S103,'EXTRA-02 '!S103,'FOTON - (CLEUBERT) '!S103,'FÁBRICA '!S103,'EXTRA - (FERDINAND) '!S103,'STRADA - (FERDINAND) '!S103,'HR - (VALDENOR) '!S103)</f>
        <v>0</v>
      </c>
      <c r="S103" s="251">
        <f>SUM('EXTRA-03 '!T103,'EXTRA-02 '!T103,'FOTON - (CLEUBERT) '!T103,'FÁBRICA '!T103,'EXTRA - (FERDINAND) '!T103,'STRADA - (FERDINAND) '!T103,'HR - (VALDENOR) '!T103)</f>
        <v>0</v>
      </c>
      <c r="T103" s="251">
        <f>SUM('EXTRA-03 '!U103,'EXTRA-02 '!U103,'FOTON - (CLEUBERT) '!U103,'FÁBRICA '!U103,'EXTRA - (FERDINAND) '!U103,'STRADA - (FERDINAND) '!U103,'HR - (VALDENOR) '!U103)</f>
        <v>0</v>
      </c>
      <c r="U103" s="251">
        <f>SUM('EXTRA-03 '!V103,'EXTRA-02 '!V103,'FOTON - (CLEUBERT) '!V103,'FÁBRICA '!V103,'EXTRA - (FERDINAND) '!V103,'STRADA - (FERDINAND) '!V103,'HR - (VALDENOR) '!V103)</f>
        <v>0</v>
      </c>
      <c r="V103" s="251">
        <f>SUM('EXTRA-03 '!W103,'EXTRA-02 '!W103,'FOTON - (CLEUBERT) '!W103,'FÁBRICA '!W103,'EXTRA - (FERDINAND) '!W103,'STRADA - (FERDINAND) '!W103,'HR - (VALDENOR) '!W103)</f>
        <v>0</v>
      </c>
      <c r="W103" s="251">
        <f>SUM('EXTRA-03 '!X103,'EXTRA-02 '!X103,'FOTON - (CLEUBERT) '!X103,'FÁBRICA '!X103,'EXTRA - (FERDINAND) '!X103,'STRADA - (FERDINAND) '!X103,'HR - (VALDENOR) '!X103)</f>
        <v>0</v>
      </c>
      <c r="X103" s="251">
        <f>SUM('EXTRA-03 '!Y103,'EXTRA-02 '!Y103,'FOTON - (CLEUBERT) '!Y103,'FÁBRICA '!Y103,'EXTRA - (FERDINAND) '!Y103,'STRADA - (FERDINAND) '!Y103,'HR - (VALDENOR) '!Y103)</f>
        <v>0</v>
      </c>
      <c r="Y103" s="251">
        <f>SUM('EXTRA-03 '!Z103,'EXTRA-02 '!Z103,'FOTON - (CLEUBERT) '!Z103,'FÁBRICA '!Z103,'EXTRA - (FERDINAND) '!Z103,'STRADA - (FERDINAND) '!Z103,'HR - (VALDENOR) '!Z103)</f>
        <v>0</v>
      </c>
      <c r="Z103" s="251">
        <f>SUM('EXTRA-03 '!AA103,'EXTRA-02 '!AA103,'FOTON - (CLEUBERT) '!AA103,'FÁBRICA '!AA103,'EXTRA - (FERDINAND) '!AA103,'STRADA - (FERDINAND) '!AA103,'HR - (VALDENOR) '!AA103)</f>
        <v>0</v>
      </c>
      <c r="AA103" s="251">
        <f>SUM('EXTRA-03 '!AB103,'EXTRA-02 '!AB103,'FOTON - (CLEUBERT) '!AB103,'FÁBRICA '!AB103,'EXTRA - (FERDINAND) '!AB103,'STRADA - (FERDINAND) '!AB103,'HR - (VALDENOR) '!AB103)</f>
        <v>0</v>
      </c>
      <c r="AB103" s="251">
        <f>SUM('EXTRA-03 '!AC103,'EXTRA-02 '!AC103,'FOTON - (CLEUBERT) '!AC103,'FÁBRICA '!AC103,'EXTRA - (FERDINAND) '!AC103,'STRADA - (FERDINAND) '!AC103,'HR - (VALDENOR) '!AC103)</f>
        <v>0</v>
      </c>
      <c r="AC103" s="251">
        <f>SUM('EXTRA-03 '!AD103,'EXTRA-02 '!AD103,'FOTON - (CLEUBERT) '!AD103,'FÁBRICA '!AD103,'EXTRA - (FERDINAND) '!AD103,'STRADA - (FERDINAND) '!AD103,'HR - (VALDENOR) '!AD103)</f>
        <v>0</v>
      </c>
      <c r="AD103" s="251">
        <f>SUM('EXTRA-03 '!AE103,'EXTRA-02 '!AE103,'FOTON - (CLEUBERT) '!AE103,'FÁBRICA '!AE103,'EXTRA - (FERDINAND) '!AE103,'STRADA - (FERDINAND) '!AE103,'HR - (VALDENOR) '!AE103)</f>
        <v>0</v>
      </c>
      <c r="AE103" s="251">
        <f>SUM('EXTRA-03 '!AF103,'EXTRA-02 '!AF103,'FOTON - (CLEUBERT) '!AF103,'FÁBRICA '!AF103,'EXTRA - (FERDINAND) '!AF103,'STRADA - (FERDINAND) '!AF103,'HR - (VALDENOR) '!AF103)</f>
        <v>0</v>
      </c>
      <c r="AF103" s="251">
        <f>SUM('EXTRA-03 '!AG103,'EXTRA-02 '!AG103,'FOTON - (CLEUBERT) '!AG103,'FÁBRICA '!AG103,'EXTRA - (FERDINAND) '!AG103,'STRADA - (FERDINAND) '!AG103,'HR - (VALDENOR) '!AG103)</f>
        <v>0</v>
      </c>
    </row>
    <row r="104" spans="1:32" x14ac:dyDescent="0.2">
      <c r="A104" s="658">
        <f>'HR - (VALDENOR) '!A104</f>
        <v>0</v>
      </c>
      <c r="B104" s="251">
        <f>SUM('EXTRA-03 '!C104,'EXTRA-02 '!C104,'FOTON - (CLEUBERT) '!C104,'FÁBRICA '!C104,'EXTRA - (FERDINAND) '!C104,'STRADA - (FERDINAND) '!C104,'HR - (VALDENOR) '!C104)</f>
        <v>0</v>
      </c>
      <c r="C104" s="251">
        <f>SUM('EXTRA-03 '!D104,'EXTRA-02 '!D104,'FOTON - (CLEUBERT) '!D104,'FÁBRICA '!D104,'EXTRA - (FERDINAND) '!D104,'STRADA - (FERDINAND) '!D104,'HR - (VALDENOR) '!D104)</f>
        <v>0</v>
      </c>
      <c r="D104" s="251">
        <f>SUM('EXTRA-03 '!E104,'EXTRA-02 '!E104,'FOTON - (CLEUBERT) '!E104,'FÁBRICA '!E104,'EXTRA - (FERDINAND) '!E104,'STRADA - (FERDINAND) '!E104,'HR - (VALDENOR) '!E104)</f>
        <v>0</v>
      </c>
      <c r="E104" s="251">
        <f>SUM('EXTRA-03 '!F104,'EXTRA-02 '!F104,'FOTON - (CLEUBERT) '!F104,'FÁBRICA '!F104,'EXTRA - (FERDINAND) '!F104,'STRADA - (FERDINAND) '!F104,'HR - (VALDENOR) '!F104)</f>
        <v>0</v>
      </c>
      <c r="F104" s="251">
        <f>SUM('EXTRA-03 '!G104,'EXTRA-02 '!G104,'FOTON - (CLEUBERT) '!G104,'FÁBRICA '!G104,'EXTRA - (FERDINAND) '!G104,'STRADA - (FERDINAND) '!G104,'HR - (VALDENOR) '!G104)</f>
        <v>0</v>
      </c>
      <c r="G104" s="251">
        <f>SUM('EXTRA-03 '!H104,'EXTRA-02 '!H104,'FOTON - (CLEUBERT) '!H104,'FÁBRICA '!H104,'EXTRA - (FERDINAND) '!H104,'STRADA - (FERDINAND) '!H104,'HR - (VALDENOR) '!H104)</f>
        <v>0</v>
      </c>
      <c r="H104" s="251">
        <f>SUM('EXTRA-03 '!I104,'EXTRA-02 '!I104,'FOTON - (CLEUBERT) '!I104,'FÁBRICA '!I104,'EXTRA - (FERDINAND) '!I104,'STRADA - (FERDINAND) '!I104,'HR - (VALDENOR) '!I104)</f>
        <v>0</v>
      </c>
      <c r="I104" s="251">
        <f>SUM('EXTRA-03 '!J104,'EXTRA-02 '!J104,'FOTON - (CLEUBERT) '!J104,'FÁBRICA '!J104,'EXTRA - (FERDINAND) '!J104,'STRADA - (FERDINAND) '!J104,'HR - (VALDENOR) '!J104)</f>
        <v>0</v>
      </c>
      <c r="J104" s="251">
        <f>SUM('EXTRA-03 '!K104,'EXTRA-02 '!K104,'FOTON - (CLEUBERT) '!K104,'FÁBRICA '!K104,'EXTRA - (FERDINAND) '!K104,'STRADA - (FERDINAND) '!K104,'HR - (VALDENOR) '!K104)</f>
        <v>0</v>
      </c>
      <c r="K104" s="251">
        <f>SUM('EXTRA-03 '!L104,'EXTRA-02 '!L104,'FOTON - (CLEUBERT) '!L104,'FÁBRICA '!L104,'EXTRA - (FERDINAND) '!L104,'STRADA - (FERDINAND) '!L104,'HR - (VALDENOR) '!L104)</f>
        <v>0</v>
      </c>
      <c r="L104" s="251">
        <f>SUM('EXTRA-03 '!M104,'EXTRA-02 '!M104,'FOTON - (CLEUBERT) '!M104,'FÁBRICA '!M104,'EXTRA - (FERDINAND) '!M104,'STRADA - (FERDINAND) '!M104,'HR - (VALDENOR) '!M104)</f>
        <v>0</v>
      </c>
      <c r="M104" s="251">
        <f>SUM('EXTRA-03 '!N104,'EXTRA-02 '!N104,'FOTON - (CLEUBERT) '!N104,'FÁBRICA '!N104,'EXTRA - (FERDINAND) '!N104,'STRADA - (FERDINAND) '!N104,'HR - (VALDENOR) '!N104)</f>
        <v>0</v>
      </c>
      <c r="N104" s="251">
        <f>SUM('EXTRA-03 '!O104,'EXTRA-02 '!O104,'FOTON - (CLEUBERT) '!O104,'FÁBRICA '!O104,'EXTRA - (FERDINAND) '!O104,'STRADA - (FERDINAND) '!O104,'HR - (VALDENOR) '!O104)</f>
        <v>0</v>
      </c>
      <c r="O104" s="251">
        <f>SUM('EXTRA-03 '!P104,'EXTRA-02 '!P104,'FOTON - (CLEUBERT) '!P104,'FÁBRICA '!P104,'EXTRA - (FERDINAND) '!P104,'STRADA - (FERDINAND) '!P104,'HR - (VALDENOR) '!P104)</f>
        <v>0</v>
      </c>
      <c r="P104" s="251">
        <f>SUM('EXTRA-03 '!Q104,'EXTRA-02 '!Q104,'FOTON - (CLEUBERT) '!Q104,'FÁBRICA '!Q104,'EXTRA - (FERDINAND) '!Q104,'STRADA - (FERDINAND) '!Q104,'HR - (VALDENOR) '!Q104)</f>
        <v>0</v>
      </c>
      <c r="Q104" s="251">
        <f>SUM('EXTRA-03 '!R104,'EXTRA-02 '!R104,'FOTON - (CLEUBERT) '!R104,'FÁBRICA '!R104,'EXTRA - (FERDINAND) '!R104,'STRADA - (FERDINAND) '!R104,'HR - (VALDENOR) '!R104)</f>
        <v>0</v>
      </c>
      <c r="R104" s="251">
        <f>SUM('EXTRA-03 '!S104,'EXTRA-02 '!S104,'FOTON - (CLEUBERT) '!S104,'FÁBRICA '!S104,'EXTRA - (FERDINAND) '!S104,'STRADA - (FERDINAND) '!S104,'HR - (VALDENOR) '!S104)</f>
        <v>0</v>
      </c>
      <c r="S104" s="251">
        <f>SUM('EXTRA-03 '!T104,'EXTRA-02 '!T104,'FOTON - (CLEUBERT) '!T104,'FÁBRICA '!T104,'EXTRA - (FERDINAND) '!T104,'STRADA - (FERDINAND) '!T104,'HR - (VALDENOR) '!T104)</f>
        <v>0</v>
      </c>
      <c r="T104" s="251">
        <f>SUM('EXTRA-03 '!U104,'EXTRA-02 '!U104,'FOTON - (CLEUBERT) '!U104,'FÁBRICA '!U104,'EXTRA - (FERDINAND) '!U104,'STRADA - (FERDINAND) '!U104,'HR - (VALDENOR) '!U104)</f>
        <v>0</v>
      </c>
      <c r="U104" s="251">
        <f>SUM('EXTRA-03 '!V104,'EXTRA-02 '!V104,'FOTON - (CLEUBERT) '!V104,'FÁBRICA '!V104,'EXTRA - (FERDINAND) '!V104,'STRADA - (FERDINAND) '!V104,'HR - (VALDENOR) '!V104)</f>
        <v>0</v>
      </c>
      <c r="V104" s="251">
        <f>SUM('EXTRA-03 '!W104,'EXTRA-02 '!W104,'FOTON - (CLEUBERT) '!W104,'FÁBRICA '!W104,'EXTRA - (FERDINAND) '!W104,'STRADA - (FERDINAND) '!W104,'HR - (VALDENOR) '!W104)</f>
        <v>0</v>
      </c>
      <c r="W104" s="251">
        <f>SUM('EXTRA-03 '!X104,'EXTRA-02 '!X104,'FOTON - (CLEUBERT) '!X104,'FÁBRICA '!X104,'EXTRA - (FERDINAND) '!X104,'STRADA - (FERDINAND) '!X104,'HR - (VALDENOR) '!X104)</f>
        <v>0</v>
      </c>
      <c r="X104" s="251">
        <f>SUM('EXTRA-03 '!Y104,'EXTRA-02 '!Y104,'FOTON - (CLEUBERT) '!Y104,'FÁBRICA '!Y104,'EXTRA - (FERDINAND) '!Y104,'STRADA - (FERDINAND) '!Y104,'HR - (VALDENOR) '!Y104)</f>
        <v>0</v>
      </c>
      <c r="Y104" s="251">
        <f>SUM('EXTRA-03 '!Z104,'EXTRA-02 '!Z104,'FOTON - (CLEUBERT) '!Z104,'FÁBRICA '!Z104,'EXTRA - (FERDINAND) '!Z104,'STRADA - (FERDINAND) '!Z104,'HR - (VALDENOR) '!Z104)</f>
        <v>0</v>
      </c>
      <c r="Z104" s="251">
        <f>SUM('EXTRA-03 '!AA104,'EXTRA-02 '!AA104,'FOTON - (CLEUBERT) '!AA104,'FÁBRICA '!AA104,'EXTRA - (FERDINAND) '!AA104,'STRADA - (FERDINAND) '!AA104,'HR - (VALDENOR) '!AA104)</f>
        <v>0</v>
      </c>
      <c r="AA104" s="251">
        <f>SUM('EXTRA-03 '!AB104,'EXTRA-02 '!AB104,'FOTON - (CLEUBERT) '!AB104,'FÁBRICA '!AB104,'EXTRA - (FERDINAND) '!AB104,'STRADA - (FERDINAND) '!AB104,'HR - (VALDENOR) '!AB104)</f>
        <v>0</v>
      </c>
      <c r="AB104" s="251">
        <f>SUM('EXTRA-03 '!AC104,'EXTRA-02 '!AC104,'FOTON - (CLEUBERT) '!AC104,'FÁBRICA '!AC104,'EXTRA - (FERDINAND) '!AC104,'STRADA - (FERDINAND) '!AC104,'HR - (VALDENOR) '!AC104)</f>
        <v>0</v>
      </c>
      <c r="AC104" s="251">
        <f>SUM('EXTRA-03 '!AD104,'EXTRA-02 '!AD104,'FOTON - (CLEUBERT) '!AD104,'FÁBRICA '!AD104,'EXTRA - (FERDINAND) '!AD104,'STRADA - (FERDINAND) '!AD104,'HR - (VALDENOR) '!AD104)</f>
        <v>0</v>
      </c>
      <c r="AD104" s="251">
        <f>SUM('EXTRA-03 '!AE104,'EXTRA-02 '!AE104,'FOTON - (CLEUBERT) '!AE104,'FÁBRICA '!AE104,'EXTRA - (FERDINAND) '!AE104,'STRADA - (FERDINAND) '!AE104,'HR - (VALDENOR) '!AE104)</f>
        <v>0</v>
      </c>
      <c r="AE104" s="251">
        <f>SUM('EXTRA-03 '!AF104,'EXTRA-02 '!AF104,'FOTON - (CLEUBERT) '!AF104,'FÁBRICA '!AF104,'EXTRA - (FERDINAND) '!AF104,'STRADA - (FERDINAND) '!AF104,'HR - (VALDENOR) '!AF104)</f>
        <v>0</v>
      </c>
      <c r="AF104" s="251">
        <f>SUM('EXTRA-03 '!AG104,'EXTRA-02 '!AG104,'FOTON - (CLEUBERT) '!AG104,'FÁBRICA '!AG104,'EXTRA - (FERDINAND) '!AG104,'STRADA - (FERDINAND) '!AG104,'HR - (VALDENOR) '!AG104)</f>
        <v>0</v>
      </c>
    </row>
    <row r="105" spans="1:32" x14ac:dyDescent="0.2">
      <c r="A105" s="658">
        <f>'HR - (VALDENOR) '!A105</f>
        <v>0</v>
      </c>
      <c r="B105" s="251">
        <f>SUM('EXTRA-03 '!C105,'EXTRA-02 '!C105,'FOTON - (CLEUBERT) '!C105,'FÁBRICA '!C105,'EXTRA - (FERDINAND) '!C105,'STRADA - (FERDINAND) '!C105,'HR - (VALDENOR) '!C105)</f>
        <v>0</v>
      </c>
      <c r="C105" s="251">
        <f>SUM('EXTRA-03 '!D105,'EXTRA-02 '!D105,'FOTON - (CLEUBERT) '!D105,'FÁBRICA '!D105,'EXTRA - (FERDINAND) '!D105,'STRADA - (FERDINAND) '!D105,'HR - (VALDENOR) '!D105)</f>
        <v>0</v>
      </c>
      <c r="D105" s="251">
        <f>SUM('EXTRA-03 '!E105,'EXTRA-02 '!E105,'FOTON - (CLEUBERT) '!E105,'FÁBRICA '!E105,'EXTRA - (FERDINAND) '!E105,'STRADA - (FERDINAND) '!E105,'HR - (VALDENOR) '!E105)</f>
        <v>0</v>
      </c>
      <c r="E105" s="251">
        <f>SUM('EXTRA-03 '!F105,'EXTRA-02 '!F105,'FOTON - (CLEUBERT) '!F105,'FÁBRICA '!F105,'EXTRA - (FERDINAND) '!F105,'STRADA - (FERDINAND) '!F105,'HR - (VALDENOR) '!F105)</f>
        <v>0</v>
      </c>
      <c r="F105" s="251">
        <f>SUM('EXTRA-03 '!G105,'EXTRA-02 '!G105,'FOTON - (CLEUBERT) '!G105,'FÁBRICA '!G105,'EXTRA - (FERDINAND) '!G105,'STRADA - (FERDINAND) '!G105,'HR - (VALDENOR) '!G105)</f>
        <v>0</v>
      </c>
      <c r="G105" s="251">
        <f>SUM('EXTRA-03 '!H105,'EXTRA-02 '!H105,'FOTON - (CLEUBERT) '!H105,'FÁBRICA '!H105,'EXTRA - (FERDINAND) '!H105,'STRADA - (FERDINAND) '!H105,'HR - (VALDENOR) '!H105)</f>
        <v>0</v>
      </c>
      <c r="H105" s="251">
        <f>SUM('EXTRA-03 '!I105,'EXTRA-02 '!I105,'FOTON - (CLEUBERT) '!I105,'FÁBRICA '!I105,'EXTRA - (FERDINAND) '!I105,'STRADA - (FERDINAND) '!I105,'HR - (VALDENOR) '!I105)</f>
        <v>0</v>
      </c>
      <c r="I105" s="251">
        <f>SUM('EXTRA-03 '!J105,'EXTRA-02 '!J105,'FOTON - (CLEUBERT) '!J105,'FÁBRICA '!J105,'EXTRA - (FERDINAND) '!J105,'STRADA - (FERDINAND) '!J105,'HR - (VALDENOR) '!J105)</f>
        <v>0</v>
      </c>
      <c r="J105" s="251">
        <f>SUM('EXTRA-03 '!K105,'EXTRA-02 '!K105,'FOTON - (CLEUBERT) '!K105,'FÁBRICA '!K105,'EXTRA - (FERDINAND) '!K105,'STRADA - (FERDINAND) '!K105,'HR - (VALDENOR) '!K105)</f>
        <v>0</v>
      </c>
      <c r="K105" s="251">
        <f>SUM('EXTRA-03 '!L105,'EXTRA-02 '!L105,'FOTON - (CLEUBERT) '!L105,'FÁBRICA '!L105,'EXTRA - (FERDINAND) '!L105,'STRADA - (FERDINAND) '!L105,'HR - (VALDENOR) '!L105)</f>
        <v>0</v>
      </c>
      <c r="L105" s="251">
        <f>SUM('EXTRA-03 '!M105,'EXTRA-02 '!M105,'FOTON - (CLEUBERT) '!M105,'FÁBRICA '!M105,'EXTRA - (FERDINAND) '!M105,'STRADA - (FERDINAND) '!M105,'HR - (VALDENOR) '!M105)</f>
        <v>0</v>
      </c>
      <c r="M105" s="251">
        <f>SUM('EXTRA-03 '!N105,'EXTRA-02 '!N105,'FOTON - (CLEUBERT) '!N105,'FÁBRICA '!N105,'EXTRA - (FERDINAND) '!N105,'STRADA - (FERDINAND) '!N105,'HR - (VALDENOR) '!N105)</f>
        <v>0</v>
      </c>
      <c r="N105" s="251">
        <f>SUM('EXTRA-03 '!O105,'EXTRA-02 '!O105,'FOTON - (CLEUBERT) '!O105,'FÁBRICA '!O105,'EXTRA - (FERDINAND) '!O105,'STRADA - (FERDINAND) '!O105,'HR - (VALDENOR) '!O105)</f>
        <v>0</v>
      </c>
      <c r="O105" s="251">
        <f>SUM('EXTRA-03 '!P105,'EXTRA-02 '!P105,'FOTON - (CLEUBERT) '!P105,'FÁBRICA '!P105,'EXTRA - (FERDINAND) '!P105,'STRADA - (FERDINAND) '!P105,'HR - (VALDENOR) '!P105)</f>
        <v>0</v>
      </c>
      <c r="P105" s="251">
        <f>SUM('EXTRA-03 '!Q105,'EXTRA-02 '!Q105,'FOTON - (CLEUBERT) '!Q105,'FÁBRICA '!Q105,'EXTRA - (FERDINAND) '!Q105,'STRADA - (FERDINAND) '!Q105,'HR - (VALDENOR) '!Q105)</f>
        <v>0</v>
      </c>
      <c r="Q105" s="251">
        <f>SUM('EXTRA-03 '!R105,'EXTRA-02 '!R105,'FOTON - (CLEUBERT) '!R105,'FÁBRICA '!R105,'EXTRA - (FERDINAND) '!R105,'STRADA - (FERDINAND) '!R105,'HR - (VALDENOR) '!R105)</f>
        <v>0</v>
      </c>
      <c r="R105" s="251">
        <f>SUM('EXTRA-03 '!S105,'EXTRA-02 '!S105,'FOTON - (CLEUBERT) '!S105,'FÁBRICA '!S105,'EXTRA - (FERDINAND) '!S105,'STRADA - (FERDINAND) '!S105,'HR - (VALDENOR) '!S105)</f>
        <v>0</v>
      </c>
      <c r="S105" s="251">
        <f>SUM('EXTRA-03 '!T105,'EXTRA-02 '!T105,'FOTON - (CLEUBERT) '!T105,'FÁBRICA '!T105,'EXTRA - (FERDINAND) '!T105,'STRADA - (FERDINAND) '!T105,'HR - (VALDENOR) '!T105)</f>
        <v>0</v>
      </c>
      <c r="T105" s="251">
        <f>SUM('EXTRA-03 '!U105,'EXTRA-02 '!U105,'FOTON - (CLEUBERT) '!U105,'FÁBRICA '!U105,'EXTRA - (FERDINAND) '!U105,'STRADA - (FERDINAND) '!U105,'HR - (VALDENOR) '!U105)</f>
        <v>0</v>
      </c>
      <c r="U105" s="251">
        <f>SUM('EXTRA-03 '!V105,'EXTRA-02 '!V105,'FOTON - (CLEUBERT) '!V105,'FÁBRICA '!V105,'EXTRA - (FERDINAND) '!V105,'STRADA - (FERDINAND) '!V105,'HR - (VALDENOR) '!V105)</f>
        <v>0</v>
      </c>
      <c r="V105" s="251">
        <f>SUM('EXTRA-03 '!W105,'EXTRA-02 '!W105,'FOTON - (CLEUBERT) '!W105,'FÁBRICA '!W105,'EXTRA - (FERDINAND) '!W105,'STRADA - (FERDINAND) '!W105,'HR - (VALDENOR) '!W105)</f>
        <v>0</v>
      </c>
      <c r="W105" s="251">
        <f>SUM('EXTRA-03 '!X105,'EXTRA-02 '!X105,'FOTON - (CLEUBERT) '!X105,'FÁBRICA '!X105,'EXTRA - (FERDINAND) '!X105,'STRADA - (FERDINAND) '!X105,'HR - (VALDENOR) '!X105)</f>
        <v>0</v>
      </c>
      <c r="X105" s="251">
        <f>SUM('EXTRA-03 '!Y105,'EXTRA-02 '!Y105,'FOTON - (CLEUBERT) '!Y105,'FÁBRICA '!Y105,'EXTRA - (FERDINAND) '!Y105,'STRADA - (FERDINAND) '!Y105,'HR - (VALDENOR) '!Y105)</f>
        <v>0</v>
      </c>
      <c r="Y105" s="251">
        <f>SUM('EXTRA-03 '!Z105,'EXTRA-02 '!Z105,'FOTON - (CLEUBERT) '!Z105,'FÁBRICA '!Z105,'EXTRA - (FERDINAND) '!Z105,'STRADA - (FERDINAND) '!Z105,'HR - (VALDENOR) '!Z105)</f>
        <v>0</v>
      </c>
      <c r="Z105" s="251">
        <f>SUM('EXTRA-03 '!AA105,'EXTRA-02 '!AA105,'FOTON - (CLEUBERT) '!AA105,'FÁBRICA '!AA105,'EXTRA - (FERDINAND) '!AA105,'STRADA - (FERDINAND) '!AA105,'HR - (VALDENOR) '!AA105)</f>
        <v>0</v>
      </c>
      <c r="AA105" s="251">
        <f>SUM('EXTRA-03 '!AB105,'EXTRA-02 '!AB105,'FOTON - (CLEUBERT) '!AB105,'FÁBRICA '!AB105,'EXTRA - (FERDINAND) '!AB105,'STRADA - (FERDINAND) '!AB105,'HR - (VALDENOR) '!AB105)</f>
        <v>0</v>
      </c>
      <c r="AB105" s="251">
        <f>SUM('EXTRA-03 '!AC105,'EXTRA-02 '!AC105,'FOTON - (CLEUBERT) '!AC105,'FÁBRICA '!AC105,'EXTRA - (FERDINAND) '!AC105,'STRADA - (FERDINAND) '!AC105,'HR - (VALDENOR) '!AC105)</f>
        <v>0</v>
      </c>
      <c r="AC105" s="251">
        <f>SUM('EXTRA-03 '!AD105,'EXTRA-02 '!AD105,'FOTON - (CLEUBERT) '!AD105,'FÁBRICA '!AD105,'EXTRA - (FERDINAND) '!AD105,'STRADA - (FERDINAND) '!AD105,'HR - (VALDENOR) '!AD105)</f>
        <v>0</v>
      </c>
      <c r="AD105" s="251">
        <f>SUM('EXTRA-03 '!AE105,'EXTRA-02 '!AE105,'FOTON - (CLEUBERT) '!AE105,'FÁBRICA '!AE105,'EXTRA - (FERDINAND) '!AE105,'STRADA - (FERDINAND) '!AE105,'HR - (VALDENOR) '!AE105)</f>
        <v>0</v>
      </c>
      <c r="AE105" s="251">
        <f>SUM('EXTRA-03 '!AF105,'EXTRA-02 '!AF105,'FOTON - (CLEUBERT) '!AF105,'FÁBRICA '!AF105,'EXTRA - (FERDINAND) '!AF105,'STRADA - (FERDINAND) '!AF105,'HR - (VALDENOR) '!AF105)</f>
        <v>0</v>
      </c>
      <c r="AF105" s="251">
        <f>SUM('EXTRA-03 '!AG105,'EXTRA-02 '!AG105,'FOTON - (CLEUBERT) '!AG105,'FÁBRICA '!AG105,'EXTRA - (FERDINAND) '!AG105,'STRADA - (FERDINAND) '!AG105,'HR - (VALDENOR) '!AG105)</f>
        <v>0</v>
      </c>
    </row>
    <row r="106" spans="1:32" x14ac:dyDescent="0.2">
      <c r="A106" s="658">
        <f>'HR - (VALDENOR) '!A106</f>
        <v>0</v>
      </c>
      <c r="B106" s="251">
        <f>SUM('EXTRA-03 '!C106,'EXTRA-02 '!C106,'FOTON - (CLEUBERT) '!C106,'FÁBRICA '!C106,'EXTRA - (FERDINAND) '!C106,'STRADA - (FERDINAND) '!C106,'HR - (VALDENOR) '!C106)</f>
        <v>0</v>
      </c>
      <c r="C106" s="251">
        <f>SUM('EXTRA-03 '!D106,'EXTRA-02 '!D106,'FOTON - (CLEUBERT) '!D106,'FÁBRICA '!D106,'EXTRA - (FERDINAND) '!D106,'STRADA - (FERDINAND) '!D106,'HR - (VALDENOR) '!D106)</f>
        <v>0</v>
      </c>
      <c r="D106" s="251">
        <f>SUM('EXTRA-03 '!E106,'EXTRA-02 '!E106,'FOTON - (CLEUBERT) '!E106,'FÁBRICA '!E106,'EXTRA - (FERDINAND) '!E106,'STRADA - (FERDINAND) '!E106,'HR - (VALDENOR) '!E106)</f>
        <v>0</v>
      </c>
      <c r="E106" s="251">
        <f>SUM('EXTRA-03 '!F106,'EXTRA-02 '!F106,'FOTON - (CLEUBERT) '!F106,'FÁBRICA '!F106,'EXTRA - (FERDINAND) '!F106,'STRADA - (FERDINAND) '!F106,'HR - (VALDENOR) '!F106)</f>
        <v>0</v>
      </c>
      <c r="F106" s="251">
        <f>SUM('EXTRA-03 '!G106,'EXTRA-02 '!G106,'FOTON - (CLEUBERT) '!G106,'FÁBRICA '!G106,'EXTRA - (FERDINAND) '!G106,'STRADA - (FERDINAND) '!G106,'HR - (VALDENOR) '!G106)</f>
        <v>0</v>
      </c>
      <c r="G106" s="251">
        <f>SUM('EXTRA-03 '!H106,'EXTRA-02 '!H106,'FOTON - (CLEUBERT) '!H106,'FÁBRICA '!H106,'EXTRA - (FERDINAND) '!H106,'STRADA - (FERDINAND) '!H106,'HR - (VALDENOR) '!H106)</f>
        <v>0</v>
      </c>
      <c r="H106" s="251">
        <f>SUM('EXTRA-03 '!I106,'EXTRA-02 '!I106,'FOTON - (CLEUBERT) '!I106,'FÁBRICA '!I106,'EXTRA - (FERDINAND) '!I106,'STRADA - (FERDINAND) '!I106,'HR - (VALDENOR) '!I106)</f>
        <v>0</v>
      </c>
      <c r="I106" s="251">
        <f>SUM('EXTRA-03 '!J106,'EXTRA-02 '!J106,'FOTON - (CLEUBERT) '!J106,'FÁBRICA '!J106,'EXTRA - (FERDINAND) '!J106,'STRADA - (FERDINAND) '!J106,'HR - (VALDENOR) '!J106)</f>
        <v>0</v>
      </c>
      <c r="J106" s="251">
        <f>SUM('EXTRA-03 '!K106,'EXTRA-02 '!K106,'FOTON - (CLEUBERT) '!K106,'FÁBRICA '!K106,'EXTRA - (FERDINAND) '!K106,'STRADA - (FERDINAND) '!K106,'HR - (VALDENOR) '!K106)</f>
        <v>0</v>
      </c>
      <c r="K106" s="251">
        <f>SUM('EXTRA-03 '!L106,'EXTRA-02 '!L106,'FOTON - (CLEUBERT) '!L106,'FÁBRICA '!L106,'EXTRA - (FERDINAND) '!L106,'STRADA - (FERDINAND) '!L106,'HR - (VALDENOR) '!L106)</f>
        <v>0</v>
      </c>
      <c r="L106" s="251">
        <f>SUM('EXTRA-03 '!M106,'EXTRA-02 '!M106,'FOTON - (CLEUBERT) '!M106,'FÁBRICA '!M106,'EXTRA - (FERDINAND) '!M106,'STRADA - (FERDINAND) '!M106,'HR - (VALDENOR) '!M106)</f>
        <v>0</v>
      </c>
      <c r="M106" s="251">
        <f>SUM('EXTRA-03 '!N106,'EXTRA-02 '!N106,'FOTON - (CLEUBERT) '!N106,'FÁBRICA '!N106,'EXTRA - (FERDINAND) '!N106,'STRADA - (FERDINAND) '!N106,'HR - (VALDENOR) '!N106)</f>
        <v>0</v>
      </c>
      <c r="N106" s="251">
        <f>SUM('EXTRA-03 '!O106,'EXTRA-02 '!O106,'FOTON - (CLEUBERT) '!O106,'FÁBRICA '!O106,'EXTRA - (FERDINAND) '!O106,'STRADA - (FERDINAND) '!O106,'HR - (VALDENOR) '!O106)</f>
        <v>0</v>
      </c>
      <c r="O106" s="251">
        <f>SUM('EXTRA-03 '!P106,'EXTRA-02 '!P106,'FOTON - (CLEUBERT) '!P106,'FÁBRICA '!P106,'EXTRA - (FERDINAND) '!P106,'STRADA - (FERDINAND) '!P106,'HR - (VALDENOR) '!P106)</f>
        <v>0</v>
      </c>
      <c r="P106" s="251">
        <f>SUM('EXTRA-03 '!Q106,'EXTRA-02 '!Q106,'FOTON - (CLEUBERT) '!Q106,'FÁBRICA '!Q106,'EXTRA - (FERDINAND) '!Q106,'STRADA - (FERDINAND) '!Q106,'HR - (VALDENOR) '!Q106)</f>
        <v>0</v>
      </c>
      <c r="Q106" s="251">
        <f>SUM('EXTRA-03 '!R106,'EXTRA-02 '!R106,'FOTON - (CLEUBERT) '!R106,'FÁBRICA '!R106,'EXTRA - (FERDINAND) '!R106,'STRADA - (FERDINAND) '!R106,'HR - (VALDENOR) '!R106)</f>
        <v>0</v>
      </c>
      <c r="R106" s="251">
        <f>SUM('EXTRA-03 '!S106,'EXTRA-02 '!S106,'FOTON - (CLEUBERT) '!S106,'FÁBRICA '!S106,'EXTRA - (FERDINAND) '!S106,'STRADA - (FERDINAND) '!S106,'HR - (VALDENOR) '!S106)</f>
        <v>0</v>
      </c>
      <c r="S106" s="251">
        <f>SUM('EXTRA-03 '!T106,'EXTRA-02 '!T106,'FOTON - (CLEUBERT) '!T106,'FÁBRICA '!T106,'EXTRA - (FERDINAND) '!T106,'STRADA - (FERDINAND) '!T106,'HR - (VALDENOR) '!T106)</f>
        <v>0</v>
      </c>
      <c r="T106" s="251">
        <f>SUM('EXTRA-03 '!U106,'EXTRA-02 '!U106,'FOTON - (CLEUBERT) '!U106,'FÁBRICA '!U106,'EXTRA - (FERDINAND) '!U106,'STRADA - (FERDINAND) '!U106,'HR - (VALDENOR) '!U106)</f>
        <v>0</v>
      </c>
      <c r="U106" s="251">
        <f>SUM('EXTRA-03 '!V106,'EXTRA-02 '!V106,'FOTON - (CLEUBERT) '!V106,'FÁBRICA '!V106,'EXTRA - (FERDINAND) '!V106,'STRADA - (FERDINAND) '!V106,'HR - (VALDENOR) '!V106)</f>
        <v>0</v>
      </c>
      <c r="V106" s="251">
        <f>SUM('EXTRA-03 '!W106,'EXTRA-02 '!W106,'FOTON - (CLEUBERT) '!W106,'FÁBRICA '!W106,'EXTRA - (FERDINAND) '!W106,'STRADA - (FERDINAND) '!W106,'HR - (VALDENOR) '!W106)</f>
        <v>0</v>
      </c>
      <c r="W106" s="251">
        <f>SUM('EXTRA-03 '!X106,'EXTRA-02 '!X106,'FOTON - (CLEUBERT) '!X106,'FÁBRICA '!X106,'EXTRA - (FERDINAND) '!X106,'STRADA - (FERDINAND) '!X106,'HR - (VALDENOR) '!X106)</f>
        <v>0</v>
      </c>
      <c r="X106" s="251">
        <f>SUM('EXTRA-03 '!Y106,'EXTRA-02 '!Y106,'FOTON - (CLEUBERT) '!Y106,'FÁBRICA '!Y106,'EXTRA - (FERDINAND) '!Y106,'STRADA - (FERDINAND) '!Y106,'HR - (VALDENOR) '!Y106)</f>
        <v>0</v>
      </c>
      <c r="Y106" s="251">
        <f>SUM('EXTRA-03 '!Z106,'EXTRA-02 '!Z106,'FOTON - (CLEUBERT) '!Z106,'FÁBRICA '!Z106,'EXTRA - (FERDINAND) '!Z106,'STRADA - (FERDINAND) '!Z106,'HR - (VALDENOR) '!Z106)</f>
        <v>0</v>
      </c>
      <c r="Z106" s="251">
        <f>SUM('EXTRA-03 '!AA106,'EXTRA-02 '!AA106,'FOTON - (CLEUBERT) '!AA106,'FÁBRICA '!AA106,'EXTRA - (FERDINAND) '!AA106,'STRADA - (FERDINAND) '!AA106,'HR - (VALDENOR) '!AA106)</f>
        <v>0</v>
      </c>
      <c r="AA106" s="251">
        <f>SUM('EXTRA-03 '!AB106,'EXTRA-02 '!AB106,'FOTON - (CLEUBERT) '!AB106,'FÁBRICA '!AB106,'EXTRA - (FERDINAND) '!AB106,'STRADA - (FERDINAND) '!AB106,'HR - (VALDENOR) '!AB106)</f>
        <v>0</v>
      </c>
      <c r="AB106" s="251">
        <f>SUM('EXTRA-03 '!AC106,'EXTRA-02 '!AC106,'FOTON - (CLEUBERT) '!AC106,'FÁBRICA '!AC106,'EXTRA - (FERDINAND) '!AC106,'STRADA - (FERDINAND) '!AC106,'HR - (VALDENOR) '!AC106)</f>
        <v>0</v>
      </c>
      <c r="AC106" s="251">
        <f>SUM('EXTRA-03 '!AD106,'EXTRA-02 '!AD106,'FOTON - (CLEUBERT) '!AD106,'FÁBRICA '!AD106,'EXTRA - (FERDINAND) '!AD106,'STRADA - (FERDINAND) '!AD106,'HR - (VALDENOR) '!AD106)</f>
        <v>0</v>
      </c>
      <c r="AD106" s="251">
        <f>SUM('EXTRA-03 '!AE106,'EXTRA-02 '!AE106,'FOTON - (CLEUBERT) '!AE106,'FÁBRICA '!AE106,'EXTRA - (FERDINAND) '!AE106,'STRADA - (FERDINAND) '!AE106,'HR - (VALDENOR) '!AE106)</f>
        <v>0</v>
      </c>
      <c r="AE106" s="251">
        <f>SUM('EXTRA-03 '!AF106,'EXTRA-02 '!AF106,'FOTON - (CLEUBERT) '!AF106,'FÁBRICA '!AF106,'EXTRA - (FERDINAND) '!AF106,'STRADA - (FERDINAND) '!AF106,'HR - (VALDENOR) '!AF106)</f>
        <v>0</v>
      </c>
      <c r="AF106" s="251">
        <f>SUM('EXTRA-03 '!AG106,'EXTRA-02 '!AG106,'FOTON - (CLEUBERT) '!AG106,'FÁBRICA '!AG106,'EXTRA - (FERDINAND) '!AG106,'STRADA - (FERDINAND) '!AG106,'HR - (VALDENOR) '!AG106)</f>
        <v>0</v>
      </c>
    </row>
    <row r="107" spans="1:32" x14ac:dyDescent="0.2">
      <c r="A107" s="658">
        <f>'HR - (VALDENOR) '!A107</f>
        <v>0</v>
      </c>
      <c r="B107" s="251">
        <f>SUM('EXTRA-03 '!C107,'EXTRA-02 '!C107,'FOTON - (CLEUBERT) '!C107,'FÁBRICA '!C107,'EXTRA - (FERDINAND) '!C107,'STRADA - (FERDINAND) '!C107,'HR - (VALDENOR) '!C107)</f>
        <v>0</v>
      </c>
      <c r="C107" s="251">
        <f>SUM('EXTRA-03 '!D107,'EXTRA-02 '!D107,'FOTON - (CLEUBERT) '!D107,'FÁBRICA '!D107,'EXTRA - (FERDINAND) '!D107,'STRADA - (FERDINAND) '!D107,'HR - (VALDENOR) '!D107)</f>
        <v>0</v>
      </c>
      <c r="D107" s="251">
        <f>SUM('EXTRA-03 '!E107,'EXTRA-02 '!E107,'FOTON - (CLEUBERT) '!E107,'FÁBRICA '!E107,'EXTRA - (FERDINAND) '!E107,'STRADA - (FERDINAND) '!E107,'HR - (VALDENOR) '!E107)</f>
        <v>0</v>
      </c>
      <c r="E107" s="251">
        <f>SUM('EXTRA-03 '!F107,'EXTRA-02 '!F107,'FOTON - (CLEUBERT) '!F107,'FÁBRICA '!F107,'EXTRA - (FERDINAND) '!F107,'STRADA - (FERDINAND) '!F107,'HR - (VALDENOR) '!F107)</f>
        <v>0</v>
      </c>
      <c r="F107" s="251">
        <f>SUM('EXTRA-03 '!G107,'EXTRA-02 '!G107,'FOTON - (CLEUBERT) '!G107,'FÁBRICA '!G107,'EXTRA - (FERDINAND) '!G107,'STRADA - (FERDINAND) '!G107,'HR - (VALDENOR) '!G107)</f>
        <v>0</v>
      </c>
      <c r="G107" s="251">
        <f>SUM('EXTRA-03 '!H107,'EXTRA-02 '!H107,'FOTON - (CLEUBERT) '!H107,'FÁBRICA '!H107,'EXTRA - (FERDINAND) '!H107,'STRADA - (FERDINAND) '!H107,'HR - (VALDENOR) '!H107)</f>
        <v>0</v>
      </c>
      <c r="H107" s="251">
        <f>SUM('EXTRA-03 '!I107,'EXTRA-02 '!I107,'FOTON - (CLEUBERT) '!I107,'FÁBRICA '!I107,'EXTRA - (FERDINAND) '!I107,'STRADA - (FERDINAND) '!I107,'HR - (VALDENOR) '!I107)</f>
        <v>0</v>
      </c>
      <c r="I107" s="251">
        <f>SUM('EXTRA-03 '!J107,'EXTRA-02 '!J107,'FOTON - (CLEUBERT) '!J107,'FÁBRICA '!J107,'EXTRA - (FERDINAND) '!J107,'STRADA - (FERDINAND) '!J107,'HR - (VALDENOR) '!J107)</f>
        <v>0</v>
      </c>
      <c r="J107" s="251">
        <f>SUM('EXTRA-03 '!K107,'EXTRA-02 '!K107,'FOTON - (CLEUBERT) '!K107,'FÁBRICA '!K107,'EXTRA - (FERDINAND) '!K107,'STRADA - (FERDINAND) '!K107,'HR - (VALDENOR) '!K107)</f>
        <v>0</v>
      </c>
      <c r="K107" s="251">
        <f>SUM('EXTRA-03 '!L107,'EXTRA-02 '!L107,'FOTON - (CLEUBERT) '!L107,'FÁBRICA '!L107,'EXTRA - (FERDINAND) '!L107,'STRADA - (FERDINAND) '!L107,'HR - (VALDENOR) '!L107)</f>
        <v>0</v>
      </c>
      <c r="L107" s="251">
        <f>SUM('EXTRA-03 '!M107,'EXTRA-02 '!M107,'FOTON - (CLEUBERT) '!M107,'FÁBRICA '!M107,'EXTRA - (FERDINAND) '!M107,'STRADA - (FERDINAND) '!M107,'HR - (VALDENOR) '!M107)</f>
        <v>0</v>
      </c>
      <c r="M107" s="251">
        <f>SUM('EXTRA-03 '!N107,'EXTRA-02 '!N107,'FOTON - (CLEUBERT) '!N107,'FÁBRICA '!N107,'EXTRA - (FERDINAND) '!N107,'STRADA - (FERDINAND) '!N107,'HR - (VALDENOR) '!N107)</f>
        <v>0</v>
      </c>
      <c r="N107" s="251">
        <f>SUM('EXTRA-03 '!O107,'EXTRA-02 '!O107,'FOTON - (CLEUBERT) '!O107,'FÁBRICA '!O107,'EXTRA - (FERDINAND) '!O107,'STRADA - (FERDINAND) '!O107,'HR - (VALDENOR) '!O107)</f>
        <v>0</v>
      </c>
      <c r="O107" s="251">
        <f>SUM('EXTRA-03 '!P107,'EXTRA-02 '!P107,'FOTON - (CLEUBERT) '!P107,'FÁBRICA '!P107,'EXTRA - (FERDINAND) '!P107,'STRADA - (FERDINAND) '!P107,'HR - (VALDENOR) '!P107)</f>
        <v>0</v>
      </c>
      <c r="P107" s="251">
        <f>SUM('EXTRA-03 '!Q107,'EXTRA-02 '!Q107,'FOTON - (CLEUBERT) '!Q107,'FÁBRICA '!Q107,'EXTRA - (FERDINAND) '!Q107,'STRADA - (FERDINAND) '!Q107,'HR - (VALDENOR) '!Q107)</f>
        <v>0</v>
      </c>
      <c r="Q107" s="251">
        <f>SUM('EXTRA-03 '!R107,'EXTRA-02 '!R107,'FOTON - (CLEUBERT) '!R107,'FÁBRICA '!R107,'EXTRA - (FERDINAND) '!R107,'STRADA - (FERDINAND) '!R107,'HR - (VALDENOR) '!R107)</f>
        <v>0</v>
      </c>
      <c r="R107" s="251">
        <f>SUM('EXTRA-03 '!S107,'EXTRA-02 '!S107,'FOTON - (CLEUBERT) '!S107,'FÁBRICA '!S107,'EXTRA - (FERDINAND) '!S107,'STRADA - (FERDINAND) '!S107,'HR - (VALDENOR) '!S107)</f>
        <v>0</v>
      </c>
      <c r="S107" s="251">
        <f>SUM('EXTRA-03 '!T107,'EXTRA-02 '!T107,'FOTON - (CLEUBERT) '!T107,'FÁBRICA '!T107,'EXTRA - (FERDINAND) '!T107,'STRADA - (FERDINAND) '!T107,'HR - (VALDENOR) '!T107)</f>
        <v>0</v>
      </c>
      <c r="T107" s="251">
        <f>SUM('EXTRA-03 '!U107,'EXTRA-02 '!U107,'FOTON - (CLEUBERT) '!U107,'FÁBRICA '!U107,'EXTRA - (FERDINAND) '!U107,'STRADA - (FERDINAND) '!U107,'HR - (VALDENOR) '!U107)</f>
        <v>0</v>
      </c>
      <c r="U107" s="251">
        <f>SUM('EXTRA-03 '!V107,'EXTRA-02 '!V107,'FOTON - (CLEUBERT) '!V107,'FÁBRICA '!V107,'EXTRA - (FERDINAND) '!V107,'STRADA - (FERDINAND) '!V107,'HR - (VALDENOR) '!V107)</f>
        <v>0</v>
      </c>
      <c r="V107" s="251">
        <f>SUM('EXTRA-03 '!W107,'EXTRA-02 '!W107,'FOTON - (CLEUBERT) '!W107,'FÁBRICA '!W107,'EXTRA - (FERDINAND) '!W107,'STRADA - (FERDINAND) '!W107,'HR - (VALDENOR) '!W107)</f>
        <v>0</v>
      </c>
      <c r="W107" s="251">
        <f>SUM('EXTRA-03 '!X107,'EXTRA-02 '!X107,'FOTON - (CLEUBERT) '!X107,'FÁBRICA '!X107,'EXTRA - (FERDINAND) '!X107,'STRADA - (FERDINAND) '!X107,'HR - (VALDENOR) '!X107)</f>
        <v>0</v>
      </c>
      <c r="X107" s="251">
        <f>SUM('EXTRA-03 '!Y107,'EXTRA-02 '!Y107,'FOTON - (CLEUBERT) '!Y107,'FÁBRICA '!Y107,'EXTRA - (FERDINAND) '!Y107,'STRADA - (FERDINAND) '!Y107,'HR - (VALDENOR) '!Y107)</f>
        <v>0</v>
      </c>
      <c r="Y107" s="251">
        <f>SUM('EXTRA-03 '!Z107,'EXTRA-02 '!Z107,'FOTON - (CLEUBERT) '!Z107,'FÁBRICA '!Z107,'EXTRA - (FERDINAND) '!Z107,'STRADA - (FERDINAND) '!Z107,'HR - (VALDENOR) '!Z107)</f>
        <v>0</v>
      </c>
      <c r="Z107" s="251">
        <f>SUM('EXTRA-03 '!AA107,'EXTRA-02 '!AA107,'FOTON - (CLEUBERT) '!AA107,'FÁBRICA '!AA107,'EXTRA - (FERDINAND) '!AA107,'STRADA - (FERDINAND) '!AA107,'HR - (VALDENOR) '!AA107)</f>
        <v>0</v>
      </c>
      <c r="AA107" s="251">
        <f>SUM('EXTRA-03 '!AB107,'EXTRA-02 '!AB107,'FOTON - (CLEUBERT) '!AB107,'FÁBRICA '!AB107,'EXTRA - (FERDINAND) '!AB107,'STRADA - (FERDINAND) '!AB107,'HR - (VALDENOR) '!AB107)</f>
        <v>0</v>
      </c>
      <c r="AB107" s="251">
        <f>SUM('EXTRA-03 '!AC107,'EXTRA-02 '!AC107,'FOTON - (CLEUBERT) '!AC107,'FÁBRICA '!AC107,'EXTRA - (FERDINAND) '!AC107,'STRADA - (FERDINAND) '!AC107,'HR - (VALDENOR) '!AC107)</f>
        <v>0</v>
      </c>
      <c r="AC107" s="251">
        <f>SUM('EXTRA-03 '!AD107,'EXTRA-02 '!AD107,'FOTON - (CLEUBERT) '!AD107,'FÁBRICA '!AD107,'EXTRA - (FERDINAND) '!AD107,'STRADA - (FERDINAND) '!AD107,'HR - (VALDENOR) '!AD107)</f>
        <v>0</v>
      </c>
      <c r="AD107" s="251">
        <f>SUM('EXTRA-03 '!AE107,'EXTRA-02 '!AE107,'FOTON - (CLEUBERT) '!AE107,'FÁBRICA '!AE107,'EXTRA - (FERDINAND) '!AE107,'STRADA - (FERDINAND) '!AE107,'HR - (VALDENOR) '!AE107)</f>
        <v>0</v>
      </c>
      <c r="AE107" s="251">
        <f>SUM('EXTRA-03 '!AF107,'EXTRA-02 '!AF107,'FOTON - (CLEUBERT) '!AF107,'FÁBRICA '!AF107,'EXTRA - (FERDINAND) '!AF107,'STRADA - (FERDINAND) '!AF107,'HR - (VALDENOR) '!AF107)</f>
        <v>0</v>
      </c>
      <c r="AF107" s="251">
        <f>SUM('EXTRA-03 '!AG107,'EXTRA-02 '!AG107,'FOTON - (CLEUBERT) '!AG107,'FÁBRICA '!AG107,'EXTRA - (FERDINAND) '!AG107,'STRADA - (FERDINAND) '!AG107,'HR - (VALDENOR) '!AG107)</f>
        <v>0</v>
      </c>
    </row>
    <row r="108" spans="1:32" x14ac:dyDescent="0.2">
      <c r="A108" s="658">
        <f>'HR - (VALDENOR) '!A108</f>
        <v>0</v>
      </c>
      <c r="B108" s="251">
        <f>SUM('EXTRA-03 '!C108,'EXTRA-02 '!C108,'FOTON - (CLEUBERT) '!C108,'FÁBRICA '!C108,'EXTRA - (FERDINAND) '!C108,'STRADA - (FERDINAND) '!C108,'HR - (VALDENOR) '!C108)</f>
        <v>0</v>
      </c>
      <c r="C108" s="251">
        <f>SUM('EXTRA-03 '!D108,'EXTRA-02 '!D108,'FOTON - (CLEUBERT) '!D108,'FÁBRICA '!D108,'EXTRA - (FERDINAND) '!D108,'STRADA - (FERDINAND) '!D108,'HR - (VALDENOR) '!D108)</f>
        <v>0</v>
      </c>
      <c r="D108" s="251">
        <f>SUM('EXTRA-03 '!E108,'EXTRA-02 '!E108,'FOTON - (CLEUBERT) '!E108,'FÁBRICA '!E108,'EXTRA - (FERDINAND) '!E108,'STRADA - (FERDINAND) '!E108,'HR - (VALDENOR) '!E108)</f>
        <v>0</v>
      </c>
      <c r="E108" s="251">
        <f>SUM('EXTRA-03 '!F108,'EXTRA-02 '!F108,'FOTON - (CLEUBERT) '!F108,'FÁBRICA '!F108,'EXTRA - (FERDINAND) '!F108,'STRADA - (FERDINAND) '!F108,'HR - (VALDENOR) '!F108)</f>
        <v>0</v>
      </c>
      <c r="F108" s="251">
        <f>SUM('EXTRA-03 '!G108,'EXTRA-02 '!G108,'FOTON - (CLEUBERT) '!G108,'FÁBRICA '!G108,'EXTRA - (FERDINAND) '!G108,'STRADA - (FERDINAND) '!G108,'HR - (VALDENOR) '!G108)</f>
        <v>0</v>
      </c>
      <c r="G108" s="251">
        <f>SUM('EXTRA-03 '!H108,'EXTRA-02 '!H108,'FOTON - (CLEUBERT) '!H108,'FÁBRICA '!H108,'EXTRA - (FERDINAND) '!H108,'STRADA - (FERDINAND) '!H108,'HR - (VALDENOR) '!H108)</f>
        <v>0</v>
      </c>
      <c r="H108" s="251">
        <f>SUM('EXTRA-03 '!I108,'EXTRA-02 '!I108,'FOTON - (CLEUBERT) '!I108,'FÁBRICA '!I108,'EXTRA - (FERDINAND) '!I108,'STRADA - (FERDINAND) '!I108,'HR - (VALDENOR) '!I108)</f>
        <v>0</v>
      </c>
      <c r="I108" s="251">
        <f>SUM('EXTRA-03 '!J108,'EXTRA-02 '!J108,'FOTON - (CLEUBERT) '!J108,'FÁBRICA '!J108,'EXTRA - (FERDINAND) '!J108,'STRADA - (FERDINAND) '!J108,'HR - (VALDENOR) '!J108)</f>
        <v>0</v>
      </c>
      <c r="J108" s="251">
        <f>SUM('EXTRA-03 '!K108,'EXTRA-02 '!K108,'FOTON - (CLEUBERT) '!K108,'FÁBRICA '!K108,'EXTRA - (FERDINAND) '!K108,'STRADA - (FERDINAND) '!K108,'HR - (VALDENOR) '!K108)</f>
        <v>0</v>
      </c>
      <c r="K108" s="251">
        <f>SUM('EXTRA-03 '!L108,'EXTRA-02 '!L108,'FOTON - (CLEUBERT) '!L108,'FÁBRICA '!L108,'EXTRA - (FERDINAND) '!L108,'STRADA - (FERDINAND) '!L108,'HR - (VALDENOR) '!L108)</f>
        <v>0</v>
      </c>
      <c r="L108" s="251">
        <f>SUM('EXTRA-03 '!M108,'EXTRA-02 '!M108,'FOTON - (CLEUBERT) '!M108,'FÁBRICA '!M108,'EXTRA - (FERDINAND) '!M108,'STRADA - (FERDINAND) '!M108,'HR - (VALDENOR) '!M108)</f>
        <v>0</v>
      </c>
      <c r="M108" s="251">
        <f>SUM('EXTRA-03 '!N108,'EXTRA-02 '!N108,'FOTON - (CLEUBERT) '!N108,'FÁBRICA '!N108,'EXTRA - (FERDINAND) '!N108,'STRADA - (FERDINAND) '!N108,'HR - (VALDENOR) '!N108)</f>
        <v>0</v>
      </c>
      <c r="N108" s="251">
        <f>SUM('EXTRA-03 '!O108,'EXTRA-02 '!O108,'FOTON - (CLEUBERT) '!O108,'FÁBRICA '!O108,'EXTRA - (FERDINAND) '!O108,'STRADA - (FERDINAND) '!O108,'HR - (VALDENOR) '!O108)</f>
        <v>0</v>
      </c>
      <c r="O108" s="251">
        <f>SUM('EXTRA-03 '!P108,'EXTRA-02 '!P108,'FOTON - (CLEUBERT) '!P108,'FÁBRICA '!P108,'EXTRA - (FERDINAND) '!P108,'STRADA - (FERDINAND) '!P108,'HR - (VALDENOR) '!P108)</f>
        <v>0</v>
      </c>
      <c r="P108" s="251">
        <f>SUM('EXTRA-03 '!Q108,'EXTRA-02 '!Q108,'FOTON - (CLEUBERT) '!Q108,'FÁBRICA '!Q108,'EXTRA - (FERDINAND) '!Q108,'STRADA - (FERDINAND) '!Q108,'HR - (VALDENOR) '!Q108)</f>
        <v>0</v>
      </c>
      <c r="Q108" s="251">
        <f>SUM('EXTRA-03 '!R108,'EXTRA-02 '!R108,'FOTON - (CLEUBERT) '!R108,'FÁBRICA '!R108,'EXTRA - (FERDINAND) '!R108,'STRADA - (FERDINAND) '!R108,'HR - (VALDENOR) '!R108)</f>
        <v>0</v>
      </c>
      <c r="R108" s="251">
        <f>SUM('EXTRA-03 '!S108,'EXTRA-02 '!S108,'FOTON - (CLEUBERT) '!S108,'FÁBRICA '!S108,'EXTRA - (FERDINAND) '!S108,'STRADA - (FERDINAND) '!S108,'HR - (VALDENOR) '!S108)</f>
        <v>0</v>
      </c>
      <c r="S108" s="251">
        <f>SUM('EXTRA-03 '!T108,'EXTRA-02 '!T108,'FOTON - (CLEUBERT) '!T108,'FÁBRICA '!T108,'EXTRA - (FERDINAND) '!T108,'STRADA - (FERDINAND) '!T108,'HR - (VALDENOR) '!T108)</f>
        <v>0</v>
      </c>
      <c r="T108" s="251">
        <f>SUM('EXTRA-03 '!U108,'EXTRA-02 '!U108,'FOTON - (CLEUBERT) '!U108,'FÁBRICA '!U108,'EXTRA - (FERDINAND) '!U108,'STRADA - (FERDINAND) '!U108,'HR - (VALDENOR) '!U108)</f>
        <v>0</v>
      </c>
      <c r="U108" s="251">
        <f>SUM('EXTRA-03 '!V108,'EXTRA-02 '!V108,'FOTON - (CLEUBERT) '!V108,'FÁBRICA '!V108,'EXTRA - (FERDINAND) '!V108,'STRADA - (FERDINAND) '!V108,'HR - (VALDENOR) '!V108)</f>
        <v>0</v>
      </c>
      <c r="V108" s="251">
        <f>SUM('EXTRA-03 '!W108,'EXTRA-02 '!W108,'FOTON - (CLEUBERT) '!W108,'FÁBRICA '!W108,'EXTRA - (FERDINAND) '!W108,'STRADA - (FERDINAND) '!W108,'HR - (VALDENOR) '!W108)</f>
        <v>0</v>
      </c>
      <c r="W108" s="251">
        <f>SUM('EXTRA-03 '!X108,'EXTRA-02 '!X108,'FOTON - (CLEUBERT) '!X108,'FÁBRICA '!X108,'EXTRA - (FERDINAND) '!X108,'STRADA - (FERDINAND) '!X108,'HR - (VALDENOR) '!X108)</f>
        <v>0</v>
      </c>
      <c r="X108" s="251">
        <f>SUM('EXTRA-03 '!Y108,'EXTRA-02 '!Y108,'FOTON - (CLEUBERT) '!Y108,'FÁBRICA '!Y108,'EXTRA - (FERDINAND) '!Y108,'STRADA - (FERDINAND) '!Y108,'HR - (VALDENOR) '!Y108)</f>
        <v>0</v>
      </c>
      <c r="Y108" s="251">
        <f>SUM('EXTRA-03 '!Z108,'EXTRA-02 '!Z108,'FOTON - (CLEUBERT) '!Z108,'FÁBRICA '!Z108,'EXTRA - (FERDINAND) '!Z108,'STRADA - (FERDINAND) '!Z108,'HR - (VALDENOR) '!Z108)</f>
        <v>0</v>
      </c>
      <c r="Z108" s="251">
        <f>SUM('EXTRA-03 '!AA108,'EXTRA-02 '!AA108,'FOTON - (CLEUBERT) '!AA108,'FÁBRICA '!AA108,'EXTRA - (FERDINAND) '!AA108,'STRADA - (FERDINAND) '!AA108,'HR - (VALDENOR) '!AA108)</f>
        <v>0</v>
      </c>
      <c r="AA108" s="251">
        <f>SUM('EXTRA-03 '!AB108,'EXTRA-02 '!AB108,'FOTON - (CLEUBERT) '!AB108,'FÁBRICA '!AB108,'EXTRA - (FERDINAND) '!AB108,'STRADA - (FERDINAND) '!AB108,'HR - (VALDENOR) '!AB108)</f>
        <v>0</v>
      </c>
      <c r="AB108" s="251">
        <f>SUM('EXTRA-03 '!AC108,'EXTRA-02 '!AC108,'FOTON - (CLEUBERT) '!AC108,'FÁBRICA '!AC108,'EXTRA - (FERDINAND) '!AC108,'STRADA - (FERDINAND) '!AC108,'HR - (VALDENOR) '!AC108)</f>
        <v>0</v>
      </c>
      <c r="AC108" s="251">
        <f>SUM('EXTRA-03 '!AD108,'EXTRA-02 '!AD108,'FOTON - (CLEUBERT) '!AD108,'FÁBRICA '!AD108,'EXTRA - (FERDINAND) '!AD108,'STRADA - (FERDINAND) '!AD108,'HR - (VALDENOR) '!AD108)</f>
        <v>0</v>
      </c>
      <c r="AD108" s="251">
        <f>SUM('EXTRA-03 '!AE108,'EXTRA-02 '!AE108,'FOTON - (CLEUBERT) '!AE108,'FÁBRICA '!AE108,'EXTRA - (FERDINAND) '!AE108,'STRADA - (FERDINAND) '!AE108,'HR - (VALDENOR) '!AE108)</f>
        <v>0</v>
      </c>
      <c r="AE108" s="251">
        <f>SUM('EXTRA-03 '!AF108,'EXTRA-02 '!AF108,'FOTON - (CLEUBERT) '!AF108,'FÁBRICA '!AF108,'EXTRA - (FERDINAND) '!AF108,'STRADA - (FERDINAND) '!AF108,'HR - (VALDENOR) '!AF108)</f>
        <v>0</v>
      </c>
      <c r="AF108" s="251">
        <f>SUM('EXTRA-03 '!AG108,'EXTRA-02 '!AG108,'FOTON - (CLEUBERT) '!AG108,'FÁBRICA '!AG108,'EXTRA - (FERDINAND) '!AG108,'STRADA - (FERDINAND) '!AG108,'HR - (VALDENOR) '!AG108)</f>
        <v>0</v>
      </c>
    </row>
    <row r="109" spans="1:32" x14ac:dyDescent="0.2">
      <c r="A109" s="658">
        <f>'HR - (VALDENOR) '!A109</f>
        <v>0</v>
      </c>
      <c r="B109" s="251">
        <f>SUM('EXTRA-03 '!C109,'EXTRA-02 '!C109,'FOTON - (CLEUBERT) '!C109,'FÁBRICA '!C109,'EXTRA - (FERDINAND) '!C109,'STRADA - (FERDINAND) '!C109,'HR - (VALDENOR) '!C109)</f>
        <v>0</v>
      </c>
      <c r="C109" s="251">
        <f>SUM('EXTRA-03 '!D109,'EXTRA-02 '!D109,'FOTON - (CLEUBERT) '!D109,'FÁBRICA '!D109,'EXTRA - (FERDINAND) '!D109,'STRADA - (FERDINAND) '!D109,'HR - (VALDENOR) '!D109)</f>
        <v>0</v>
      </c>
      <c r="D109" s="251">
        <f>SUM('EXTRA-03 '!E109,'EXTRA-02 '!E109,'FOTON - (CLEUBERT) '!E109,'FÁBRICA '!E109,'EXTRA - (FERDINAND) '!E109,'STRADA - (FERDINAND) '!E109,'HR - (VALDENOR) '!E109)</f>
        <v>0</v>
      </c>
      <c r="E109" s="251">
        <f>SUM('EXTRA-03 '!F109,'EXTRA-02 '!F109,'FOTON - (CLEUBERT) '!F109,'FÁBRICA '!F109,'EXTRA - (FERDINAND) '!F109,'STRADA - (FERDINAND) '!F109,'HR - (VALDENOR) '!F109)</f>
        <v>0</v>
      </c>
      <c r="F109" s="251">
        <f>SUM('EXTRA-03 '!G109,'EXTRA-02 '!G109,'FOTON - (CLEUBERT) '!G109,'FÁBRICA '!G109,'EXTRA - (FERDINAND) '!G109,'STRADA - (FERDINAND) '!G109,'HR - (VALDENOR) '!G109)</f>
        <v>0</v>
      </c>
      <c r="G109" s="251">
        <f>SUM('EXTRA-03 '!H109,'EXTRA-02 '!H109,'FOTON - (CLEUBERT) '!H109,'FÁBRICA '!H109,'EXTRA - (FERDINAND) '!H109,'STRADA - (FERDINAND) '!H109,'HR - (VALDENOR) '!H109)</f>
        <v>0</v>
      </c>
      <c r="H109" s="251">
        <f>SUM('EXTRA-03 '!I109,'EXTRA-02 '!I109,'FOTON - (CLEUBERT) '!I109,'FÁBRICA '!I109,'EXTRA - (FERDINAND) '!I109,'STRADA - (FERDINAND) '!I109,'HR - (VALDENOR) '!I109)</f>
        <v>0</v>
      </c>
      <c r="I109" s="251">
        <f>SUM('EXTRA-03 '!J109,'EXTRA-02 '!J109,'FOTON - (CLEUBERT) '!J109,'FÁBRICA '!J109,'EXTRA - (FERDINAND) '!J109,'STRADA - (FERDINAND) '!J109,'HR - (VALDENOR) '!J109)</f>
        <v>0</v>
      </c>
      <c r="J109" s="251">
        <f>SUM('EXTRA-03 '!K109,'EXTRA-02 '!K109,'FOTON - (CLEUBERT) '!K109,'FÁBRICA '!K109,'EXTRA - (FERDINAND) '!K109,'STRADA - (FERDINAND) '!K109,'HR - (VALDENOR) '!K109)</f>
        <v>0</v>
      </c>
      <c r="K109" s="251">
        <f>SUM('EXTRA-03 '!L109,'EXTRA-02 '!L109,'FOTON - (CLEUBERT) '!L109,'FÁBRICA '!L109,'EXTRA - (FERDINAND) '!L109,'STRADA - (FERDINAND) '!L109,'HR - (VALDENOR) '!L109)</f>
        <v>0</v>
      </c>
      <c r="L109" s="251">
        <f>SUM('EXTRA-03 '!M109,'EXTRA-02 '!M109,'FOTON - (CLEUBERT) '!M109,'FÁBRICA '!M109,'EXTRA - (FERDINAND) '!M109,'STRADA - (FERDINAND) '!M109,'HR - (VALDENOR) '!M109)</f>
        <v>0</v>
      </c>
      <c r="M109" s="251">
        <f>SUM('EXTRA-03 '!N109,'EXTRA-02 '!N109,'FOTON - (CLEUBERT) '!N109,'FÁBRICA '!N109,'EXTRA - (FERDINAND) '!N109,'STRADA - (FERDINAND) '!N109,'HR - (VALDENOR) '!N109)</f>
        <v>0</v>
      </c>
      <c r="N109" s="251">
        <f>SUM('EXTRA-03 '!O109,'EXTRA-02 '!O109,'FOTON - (CLEUBERT) '!O109,'FÁBRICA '!O109,'EXTRA - (FERDINAND) '!O109,'STRADA - (FERDINAND) '!O109,'HR - (VALDENOR) '!O109)</f>
        <v>0</v>
      </c>
      <c r="O109" s="251">
        <f>SUM('EXTRA-03 '!P109,'EXTRA-02 '!P109,'FOTON - (CLEUBERT) '!P109,'FÁBRICA '!P109,'EXTRA - (FERDINAND) '!P109,'STRADA - (FERDINAND) '!P109,'HR - (VALDENOR) '!P109)</f>
        <v>0</v>
      </c>
      <c r="P109" s="251">
        <f>SUM('EXTRA-03 '!Q109,'EXTRA-02 '!Q109,'FOTON - (CLEUBERT) '!Q109,'FÁBRICA '!Q109,'EXTRA - (FERDINAND) '!Q109,'STRADA - (FERDINAND) '!Q109,'HR - (VALDENOR) '!Q109)</f>
        <v>0</v>
      </c>
      <c r="Q109" s="251">
        <f>SUM('EXTRA-03 '!R109,'EXTRA-02 '!R109,'FOTON - (CLEUBERT) '!R109,'FÁBRICA '!R109,'EXTRA - (FERDINAND) '!R109,'STRADA - (FERDINAND) '!R109,'HR - (VALDENOR) '!R109)</f>
        <v>0</v>
      </c>
      <c r="R109" s="251">
        <f>SUM('EXTRA-03 '!S109,'EXTRA-02 '!S109,'FOTON - (CLEUBERT) '!S109,'FÁBRICA '!S109,'EXTRA - (FERDINAND) '!S109,'STRADA - (FERDINAND) '!S109,'HR - (VALDENOR) '!S109)</f>
        <v>0</v>
      </c>
      <c r="S109" s="251">
        <f>SUM('EXTRA-03 '!T109,'EXTRA-02 '!T109,'FOTON - (CLEUBERT) '!T109,'FÁBRICA '!T109,'EXTRA - (FERDINAND) '!T109,'STRADA - (FERDINAND) '!T109,'HR - (VALDENOR) '!T109)</f>
        <v>0</v>
      </c>
      <c r="T109" s="251">
        <f>SUM('EXTRA-03 '!U109,'EXTRA-02 '!U109,'FOTON - (CLEUBERT) '!U109,'FÁBRICA '!U109,'EXTRA - (FERDINAND) '!U109,'STRADA - (FERDINAND) '!U109,'HR - (VALDENOR) '!U109)</f>
        <v>0</v>
      </c>
      <c r="U109" s="251">
        <f>SUM('EXTRA-03 '!V109,'EXTRA-02 '!V109,'FOTON - (CLEUBERT) '!V109,'FÁBRICA '!V109,'EXTRA - (FERDINAND) '!V109,'STRADA - (FERDINAND) '!V109,'HR - (VALDENOR) '!V109)</f>
        <v>0</v>
      </c>
      <c r="V109" s="251">
        <f>SUM('EXTRA-03 '!W109,'EXTRA-02 '!W109,'FOTON - (CLEUBERT) '!W109,'FÁBRICA '!W109,'EXTRA - (FERDINAND) '!W109,'STRADA - (FERDINAND) '!W109,'HR - (VALDENOR) '!W109)</f>
        <v>0</v>
      </c>
      <c r="W109" s="251">
        <f>SUM('EXTRA-03 '!X109,'EXTRA-02 '!X109,'FOTON - (CLEUBERT) '!X109,'FÁBRICA '!X109,'EXTRA - (FERDINAND) '!X109,'STRADA - (FERDINAND) '!X109,'HR - (VALDENOR) '!X109)</f>
        <v>0</v>
      </c>
      <c r="X109" s="251">
        <f>SUM('EXTRA-03 '!Y109,'EXTRA-02 '!Y109,'FOTON - (CLEUBERT) '!Y109,'FÁBRICA '!Y109,'EXTRA - (FERDINAND) '!Y109,'STRADA - (FERDINAND) '!Y109,'HR - (VALDENOR) '!Y109)</f>
        <v>0</v>
      </c>
      <c r="Y109" s="251">
        <f>SUM('EXTRA-03 '!Z109,'EXTRA-02 '!Z109,'FOTON - (CLEUBERT) '!Z109,'FÁBRICA '!Z109,'EXTRA - (FERDINAND) '!Z109,'STRADA - (FERDINAND) '!Z109,'HR - (VALDENOR) '!Z109)</f>
        <v>0</v>
      </c>
      <c r="Z109" s="251">
        <f>SUM('EXTRA-03 '!AA109,'EXTRA-02 '!AA109,'FOTON - (CLEUBERT) '!AA109,'FÁBRICA '!AA109,'EXTRA - (FERDINAND) '!AA109,'STRADA - (FERDINAND) '!AA109,'HR - (VALDENOR) '!AA109)</f>
        <v>0</v>
      </c>
      <c r="AA109" s="251">
        <f>SUM('EXTRA-03 '!AB109,'EXTRA-02 '!AB109,'FOTON - (CLEUBERT) '!AB109,'FÁBRICA '!AB109,'EXTRA - (FERDINAND) '!AB109,'STRADA - (FERDINAND) '!AB109,'HR - (VALDENOR) '!AB109)</f>
        <v>0</v>
      </c>
      <c r="AB109" s="251">
        <f>SUM('EXTRA-03 '!AC109,'EXTRA-02 '!AC109,'FOTON - (CLEUBERT) '!AC109,'FÁBRICA '!AC109,'EXTRA - (FERDINAND) '!AC109,'STRADA - (FERDINAND) '!AC109,'HR - (VALDENOR) '!AC109)</f>
        <v>0</v>
      </c>
      <c r="AC109" s="251">
        <f>SUM('EXTRA-03 '!AD109,'EXTRA-02 '!AD109,'FOTON - (CLEUBERT) '!AD109,'FÁBRICA '!AD109,'EXTRA - (FERDINAND) '!AD109,'STRADA - (FERDINAND) '!AD109,'HR - (VALDENOR) '!AD109)</f>
        <v>0</v>
      </c>
      <c r="AD109" s="251">
        <f>SUM('EXTRA-03 '!AE109,'EXTRA-02 '!AE109,'FOTON - (CLEUBERT) '!AE109,'FÁBRICA '!AE109,'EXTRA - (FERDINAND) '!AE109,'STRADA - (FERDINAND) '!AE109,'HR - (VALDENOR) '!AE109)</f>
        <v>0</v>
      </c>
      <c r="AE109" s="251">
        <f>SUM('EXTRA-03 '!AF109,'EXTRA-02 '!AF109,'FOTON - (CLEUBERT) '!AF109,'FÁBRICA '!AF109,'EXTRA - (FERDINAND) '!AF109,'STRADA - (FERDINAND) '!AF109,'HR - (VALDENOR) '!AF109)</f>
        <v>0</v>
      </c>
      <c r="AF109" s="251">
        <f>SUM('EXTRA-03 '!AG109,'EXTRA-02 '!AG109,'FOTON - (CLEUBERT) '!AG109,'FÁBRICA '!AG109,'EXTRA - (FERDINAND) '!AG109,'STRADA - (FERDINAND) '!AG109,'HR - (VALDENOR) '!AG109)</f>
        <v>0</v>
      </c>
    </row>
    <row r="110" spans="1:32" x14ac:dyDescent="0.2">
      <c r="A110" s="658">
        <f>'HR - (VALDENOR) '!A110</f>
        <v>0</v>
      </c>
      <c r="B110" s="251">
        <f>SUM('EXTRA-03 '!C110,'EXTRA-02 '!C110,'FOTON - (CLEUBERT) '!C110,'FÁBRICA '!C110,'EXTRA - (FERDINAND) '!C110,'STRADA - (FERDINAND) '!C110,'HR - (VALDENOR) '!C110)</f>
        <v>0</v>
      </c>
      <c r="C110" s="251">
        <f>SUM('EXTRA-03 '!D110,'EXTRA-02 '!D110,'FOTON - (CLEUBERT) '!D110,'FÁBRICA '!D110,'EXTRA - (FERDINAND) '!D110,'STRADA - (FERDINAND) '!D110,'HR - (VALDENOR) '!D110)</f>
        <v>0</v>
      </c>
      <c r="D110" s="251">
        <f>SUM('EXTRA-03 '!E110,'EXTRA-02 '!E110,'FOTON - (CLEUBERT) '!E110,'FÁBRICA '!E110,'EXTRA - (FERDINAND) '!E110,'STRADA - (FERDINAND) '!E110,'HR - (VALDENOR) '!E110)</f>
        <v>0</v>
      </c>
      <c r="E110" s="251">
        <f>SUM('EXTRA-03 '!F110,'EXTRA-02 '!F110,'FOTON - (CLEUBERT) '!F110,'FÁBRICA '!F110,'EXTRA - (FERDINAND) '!F110,'STRADA - (FERDINAND) '!F110,'HR - (VALDENOR) '!F110)</f>
        <v>0</v>
      </c>
      <c r="F110" s="251">
        <f>SUM('EXTRA-03 '!G110,'EXTRA-02 '!G110,'FOTON - (CLEUBERT) '!G110,'FÁBRICA '!G110,'EXTRA - (FERDINAND) '!G110,'STRADA - (FERDINAND) '!G110,'HR - (VALDENOR) '!G110)</f>
        <v>0</v>
      </c>
      <c r="G110" s="251">
        <f>SUM('EXTRA-03 '!H110,'EXTRA-02 '!H110,'FOTON - (CLEUBERT) '!H110,'FÁBRICA '!H110,'EXTRA - (FERDINAND) '!H110,'STRADA - (FERDINAND) '!H110,'HR - (VALDENOR) '!H110)</f>
        <v>0</v>
      </c>
      <c r="H110" s="251">
        <f>SUM('EXTRA-03 '!I110,'EXTRA-02 '!I110,'FOTON - (CLEUBERT) '!I110,'FÁBRICA '!I110,'EXTRA - (FERDINAND) '!I110,'STRADA - (FERDINAND) '!I110,'HR - (VALDENOR) '!I110)</f>
        <v>0</v>
      </c>
      <c r="I110" s="251">
        <f>SUM('EXTRA-03 '!J110,'EXTRA-02 '!J110,'FOTON - (CLEUBERT) '!J110,'FÁBRICA '!J110,'EXTRA - (FERDINAND) '!J110,'STRADA - (FERDINAND) '!J110,'HR - (VALDENOR) '!J110)</f>
        <v>0</v>
      </c>
      <c r="J110" s="251">
        <f>SUM('EXTRA-03 '!K110,'EXTRA-02 '!K110,'FOTON - (CLEUBERT) '!K110,'FÁBRICA '!K110,'EXTRA - (FERDINAND) '!K110,'STRADA - (FERDINAND) '!K110,'HR - (VALDENOR) '!K110)</f>
        <v>0</v>
      </c>
      <c r="K110" s="251">
        <f>SUM('EXTRA-03 '!L110,'EXTRA-02 '!L110,'FOTON - (CLEUBERT) '!L110,'FÁBRICA '!L110,'EXTRA - (FERDINAND) '!L110,'STRADA - (FERDINAND) '!L110,'HR - (VALDENOR) '!L110)</f>
        <v>0</v>
      </c>
      <c r="L110" s="251">
        <f>SUM('EXTRA-03 '!M110,'EXTRA-02 '!M110,'FOTON - (CLEUBERT) '!M110,'FÁBRICA '!M110,'EXTRA - (FERDINAND) '!M110,'STRADA - (FERDINAND) '!M110,'HR - (VALDENOR) '!M110)</f>
        <v>0</v>
      </c>
      <c r="M110" s="251">
        <f>SUM('EXTRA-03 '!N110,'EXTRA-02 '!N110,'FOTON - (CLEUBERT) '!N110,'FÁBRICA '!N110,'EXTRA - (FERDINAND) '!N110,'STRADA - (FERDINAND) '!N110,'HR - (VALDENOR) '!N110)</f>
        <v>0</v>
      </c>
      <c r="N110" s="251">
        <f>SUM('EXTRA-03 '!O110,'EXTRA-02 '!O110,'FOTON - (CLEUBERT) '!O110,'FÁBRICA '!O110,'EXTRA - (FERDINAND) '!O110,'STRADA - (FERDINAND) '!O110,'HR - (VALDENOR) '!O110)</f>
        <v>0</v>
      </c>
      <c r="O110" s="251">
        <f>SUM('EXTRA-03 '!P110,'EXTRA-02 '!P110,'FOTON - (CLEUBERT) '!P110,'FÁBRICA '!P110,'EXTRA - (FERDINAND) '!P110,'STRADA - (FERDINAND) '!P110,'HR - (VALDENOR) '!P110)</f>
        <v>0</v>
      </c>
      <c r="P110" s="251">
        <f>SUM('EXTRA-03 '!Q110,'EXTRA-02 '!Q110,'FOTON - (CLEUBERT) '!Q110,'FÁBRICA '!Q110,'EXTRA - (FERDINAND) '!Q110,'STRADA - (FERDINAND) '!Q110,'HR - (VALDENOR) '!Q110)</f>
        <v>0</v>
      </c>
      <c r="Q110" s="251">
        <f>SUM('EXTRA-03 '!R110,'EXTRA-02 '!R110,'FOTON - (CLEUBERT) '!R110,'FÁBRICA '!R110,'EXTRA - (FERDINAND) '!R110,'STRADA - (FERDINAND) '!R110,'HR - (VALDENOR) '!R110)</f>
        <v>0</v>
      </c>
      <c r="R110" s="251">
        <f>SUM('EXTRA-03 '!S110,'EXTRA-02 '!S110,'FOTON - (CLEUBERT) '!S110,'FÁBRICA '!S110,'EXTRA - (FERDINAND) '!S110,'STRADA - (FERDINAND) '!S110,'HR - (VALDENOR) '!S110)</f>
        <v>0</v>
      </c>
      <c r="S110" s="251">
        <f>SUM('EXTRA-03 '!T110,'EXTRA-02 '!T110,'FOTON - (CLEUBERT) '!T110,'FÁBRICA '!T110,'EXTRA - (FERDINAND) '!T110,'STRADA - (FERDINAND) '!T110,'HR - (VALDENOR) '!T110)</f>
        <v>0</v>
      </c>
      <c r="T110" s="251">
        <f>SUM('EXTRA-03 '!U110,'EXTRA-02 '!U110,'FOTON - (CLEUBERT) '!U110,'FÁBRICA '!U110,'EXTRA - (FERDINAND) '!U110,'STRADA - (FERDINAND) '!U110,'HR - (VALDENOR) '!U110)</f>
        <v>0</v>
      </c>
      <c r="U110" s="251">
        <f>SUM('EXTRA-03 '!V110,'EXTRA-02 '!V110,'FOTON - (CLEUBERT) '!V110,'FÁBRICA '!V110,'EXTRA - (FERDINAND) '!V110,'STRADA - (FERDINAND) '!V110,'HR - (VALDENOR) '!V110)</f>
        <v>0</v>
      </c>
      <c r="V110" s="251">
        <f>SUM('EXTRA-03 '!W110,'EXTRA-02 '!W110,'FOTON - (CLEUBERT) '!W110,'FÁBRICA '!W110,'EXTRA - (FERDINAND) '!W110,'STRADA - (FERDINAND) '!W110,'HR - (VALDENOR) '!W110)</f>
        <v>0</v>
      </c>
      <c r="W110" s="251">
        <f>SUM('EXTRA-03 '!X110,'EXTRA-02 '!X110,'FOTON - (CLEUBERT) '!X110,'FÁBRICA '!X110,'EXTRA - (FERDINAND) '!X110,'STRADA - (FERDINAND) '!X110,'HR - (VALDENOR) '!X110)</f>
        <v>0</v>
      </c>
      <c r="X110" s="251">
        <f>SUM('EXTRA-03 '!Y110,'EXTRA-02 '!Y110,'FOTON - (CLEUBERT) '!Y110,'FÁBRICA '!Y110,'EXTRA - (FERDINAND) '!Y110,'STRADA - (FERDINAND) '!Y110,'HR - (VALDENOR) '!Y110)</f>
        <v>0</v>
      </c>
      <c r="Y110" s="251">
        <f>SUM('EXTRA-03 '!Z110,'EXTRA-02 '!Z110,'FOTON - (CLEUBERT) '!Z110,'FÁBRICA '!Z110,'EXTRA - (FERDINAND) '!Z110,'STRADA - (FERDINAND) '!Z110,'HR - (VALDENOR) '!Z110)</f>
        <v>0</v>
      </c>
      <c r="Z110" s="251">
        <f>SUM('EXTRA-03 '!AA110,'EXTRA-02 '!AA110,'FOTON - (CLEUBERT) '!AA110,'FÁBRICA '!AA110,'EXTRA - (FERDINAND) '!AA110,'STRADA - (FERDINAND) '!AA110,'HR - (VALDENOR) '!AA110)</f>
        <v>0</v>
      </c>
      <c r="AA110" s="251">
        <f>SUM('EXTRA-03 '!AB110,'EXTRA-02 '!AB110,'FOTON - (CLEUBERT) '!AB110,'FÁBRICA '!AB110,'EXTRA - (FERDINAND) '!AB110,'STRADA - (FERDINAND) '!AB110,'HR - (VALDENOR) '!AB110)</f>
        <v>0</v>
      </c>
      <c r="AB110" s="251">
        <f>SUM('EXTRA-03 '!AC110,'EXTRA-02 '!AC110,'FOTON - (CLEUBERT) '!AC110,'FÁBRICA '!AC110,'EXTRA - (FERDINAND) '!AC110,'STRADA - (FERDINAND) '!AC110,'HR - (VALDENOR) '!AC110)</f>
        <v>0</v>
      </c>
      <c r="AC110" s="251">
        <f>SUM('EXTRA-03 '!AD110,'EXTRA-02 '!AD110,'FOTON - (CLEUBERT) '!AD110,'FÁBRICA '!AD110,'EXTRA - (FERDINAND) '!AD110,'STRADA - (FERDINAND) '!AD110,'HR - (VALDENOR) '!AD110)</f>
        <v>0</v>
      </c>
      <c r="AD110" s="251">
        <f>SUM('EXTRA-03 '!AE110,'EXTRA-02 '!AE110,'FOTON - (CLEUBERT) '!AE110,'FÁBRICA '!AE110,'EXTRA - (FERDINAND) '!AE110,'STRADA - (FERDINAND) '!AE110,'HR - (VALDENOR) '!AE110)</f>
        <v>0</v>
      </c>
      <c r="AE110" s="251">
        <f>SUM('EXTRA-03 '!AF110,'EXTRA-02 '!AF110,'FOTON - (CLEUBERT) '!AF110,'FÁBRICA '!AF110,'EXTRA - (FERDINAND) '!AF110,'STRADA - (FERDINAND) '!AF110,'HR - (VALDENOR) '!AF110)</f>
        <v>0</v>
      </c>
      <c r="AF110" s="251">
        <f>SUM('EXTRA-03 '!AG110,'EXTRA-02 '!AG110,'FOTON - (CLEUBERT) '!AG110,'FÁBRICA '!AG110,'EXTRA - (FERDINAND) '!AG110,'STRADA - (FERDINAND) '!AG110,'HR - (VALDENOR) '!AG110)</f>
        <v>0</v>
      </c>
    </row>
    <row r="111" spans="1:32" x14ac:dyDescent="0.2">
      <c r="A111" s="658">
        <f>'HR - (VALDENOR) '!A111</f>
        <v>0</v>
      </c>
      <c r="B111" s="251">
        <f>SUM('EXTRA-03 '!C111,'EXTRA-02 '!C111,'FOTON - (CLEUBERT) '!C111,'FÁBRICA '!C111,'EXTRA - (FERDINAND) '!C111,'STRADA - (FERDINAND) '!C111,'HR - (VALDENOR) '!C111)</f>
        <v>0</v>
      </c>
      <c r="C111" s="251">
        <f>SUM('EXTRA-03 '!D111,'EXTRA-02 '!D111,'FOTON - (CLEUBERT) '!D111,'FÁBRICA '!D111,'EXTRA - (FERDINAND) '!D111,'STRADA - (FERDINAND) '!D111,'HR - (VALDENOR) '!D111)</f>
        <v>0</v>
      </c>
      <c r="D111" s="251">
        <f>SUM('EXTRA-03 '!E111,'EXTRA-02 '!E111,'FOTON - (CLEUBERT) '!E111,'FÁBRICA '!E111,'EXTRA - (FERDINAND) '!E111,'STRADA - (FERDINAND) '!E111,'HR - (VALDENOR) '!E111)</f>
        <v>0</v>
      </c>
      <c r="E111" s="251">
        <f>SUM('EXTRA-03 '!F111,'EXTRA-02 '!F111,'FOTON - (CLEUBERT) '!F111,'FÁBRICA '!F111,'EXTRA - (FERDINAND) '!F111,'STRADA - (FERDINAND) '!F111,'HR - (VALDENOR) '!F111)</f>
        <v>0</v>
      </c>
      <c r="F111" s="251">
        <f>SUM('EXTRA-03 '!G111,'EXTRA-02 '!G111,'FOTON - (CLEUBERT) '!G111,'FÁBRICA '!G111,'EXTRA - (FERDINAND) '!G111,'STRADA - (FERDINAND) '!G111,'HR - (VALDENOR) '!G111)</f>
        <v>0</v>
      </c>
      <c r="G111" s="251">
        <f>SUM('EXTRA-03 '!H111,'EXTRA-02 '!H111,'FOTON - (CLEUBERT) '!H111,'FÁBRICA '!H111,'EXTRA - (FERDINAND) '!H111,'STRADA - (FERDINAND) '!H111,'HR - (VALDENOR) '!H111)</f>
        <v>0</v>
      </c>
      <c r="H111" s="251">
        <f>SUM('EXTRA-03 '!I111,'EXTRA-02 '!I111,'FOTON - (CLEUBERT) '!I111,'FÁBRICA '!I111,'EXTRA - (FERDINAND) '!I111,'STRADA - (FERDINAND) '!I111,'HR - (VALDENOR) '!I111)</f>
        <v>0</v>
      </c>
      <c r="I111" s="251">
        <f>SUM('EXTRA-03 '!J111,'EXTRA-02 '!J111,'FOTON - (CLEUBERT) '!J111,'FÁBRICA '!J111,'EXTRA - (FERDINAND) '!J111,'STRADA - (FERDINAND) '!J111,'HR - (VALDENOR) '!J111)</f>
        <v>0</v>
      </c>
      <c r="J111" s="251">
        <f>SUM('EXTRA-03 '!K111,'EXTRA-02 '!K111,'FOTON - (CLEUBERT) '!K111,'FÁBRICA '!K111,'EXTRA - (FERDINAND) '!K111,'STRADA - (FERDINAND) '!K111,'HR - (VALDENOR) '!K111)</f>
        <v>0</v>
      </c>
      <c r="K111" s="251">
        <f>SUM('EXTRA-03 '!L111,'EXTRA-02 '!L111,'FOTON - (CLEUBERT) '!L111,'FÁBRICA '!L111,'EXTRA - (FERDINAND) '!L111,'STRADA - (FERDINAND) '!L111,'HR - (VALDENOR) '!L111)</f>
        <v>0</v>
      </c>
      <c r="L111" s="251">
        <f>SUM('EXTRA-03 '!M111,'EXTRA-02 '!M111,'FOTON - (CLEUBERT) '!M111,'FÁBRICA '!M111,'EXTRA - (FERDINAND) '!M111,'STRADA - (FERDINAND) '!M111,'HR - (VALDENOR) '!M111)</f>
        <v>0</v>
      </c>
      <c r="M111" s="251">
        <f>SUM('EXTRA-03 '!N111,'EXTRA-02 '!N111,'FOTON - (CLEUBERT) '!N111,'FÁBRICA '!N111,'EXTRA - (FERDINAND) '!N111,'STRADA - (FERDINAND) '!N111,'HR - (VALDENOR) '!N111)</f>
        <v>0</v>
      </c>
      <c r="N111" s="251">
        <f>SUM('EXTRA-03 '!O111,'EXTRA-02 '!O111,'FOTON - (CLEUBERT) '!O111,'FÁBRICA '!O111,'EXTRA - (FERDINAND) '!O111,'STRADA - (FERDINAND) '!O111,'HR - (VALDENOR) '!O111)</f>
        <v>0</v>
      </c>
      <c r="O111" s="251">
        <f>SUM('EXTRA-03 '!P111,'EXTRA-02 '!P111,'FOTON - (CLEUBERT) '!P111,'FÁBRICA '!P111,'EXTRA - (FERDINAND) '!P111,'STRADA - (FERDINAND) '!P111,'HR - (VALDENOR) '!P111)</f>
        <v>0</v>
      </c>
      <c r="P111" s="251">
        <f>SUM('EXTRA-03 '!Q111,'EXTRA-02 '!Q111,'FOTON - (CLEUBERT) '!Q111,'FÁBRICA '!Q111,'EXTRA - (FERDINAND) '!Q111,'STRADA - (FERDINAND) '!Q111,'HR - (VALDENOR) '!Q111)</f>
        <v>0</v>
      </c>
      <c r="Q111" s="251">
        <f>SUM('EXTRA-03 '!R111,'EXTRA-02 '!R111,'FOTON - (CLEUBERT) '!R111,'FÁBRICA '!R111,'EXTRA - (FERDINAND) '!R111,'STRADA - (FERDINAND) '!R111,'HR - (VALDENOR) '!R111)</f>
        <v>0</v>
      </c>
      <c r="R111" s="251">
        <f>SUM('EXTRA-03 '!S111,'EXTRA-02 '!S111,'FOTON - (CLEUBERT) '!S111,'FÁBRICA '!S111,'EXTRA - (FERDINAND) '!S111,'STRADA - (FERDINAND) '!S111,'HR - (VALDENOR) '!S111)</f>
        <v>0</v>
      </c>
      <c r="S111" s="251">
        <f>SUM('EXTRA-03 '!T111,'EXTRA-02 '!T111,'FOTON - (CLEUBERT) '!T111,'FÁBRICA '!T111,'EXTRA - (FERDINAND) '!T111,'STRADA - (FERDINAND) '!T111,'HR - (VALDENOR) '!T111)</f>
        <v>0</v>
      </c>
      <c r="T111" s="251">
        <f>SUM('EXTRA-03 '!U111,'EXTRA-02 '!U111,'FOTON - (CLEUBERT) '!U111,'FÁBRICA '!U111,'EXTRA - (FERDINAND) '!U111,'STRADA - (FERDINAND) '!U111,'HR - (VALDENOR) '!U111)</f>
        <v>0</v>
      </c>
      <c r="U111" s="251">
        <f>SUM('EXTRA-03 '!V111,'EXTRA-02 '!V111,'FOTON - (CLEUBERT) '!V111,'FÁBRICA '!V111,'EXTRA - (FERDINAND) '!V111,'STRADA - (FERDINAND) '!V111,'HR - (VALDENOR) '!V111)</f>
        <v>0</v>
      </c>
      <c r="V111" s="251">
        <f>SUM('EXTRA-03 '!W111,'EXTRA-02 '!W111,'FOTON - (CLEUBERT) '!W111,'FÁBRICA '!W111,'EXTRA - (FERDINAND) '!W111,'STRADA - (FERDINAND) '!W111,'HR - (VALDENOR) '!W111)</f>
        <v>0</v>
      </c>
      <c r="W111" s="251">
        <f>SUM('EXTRA-03 '!X111,'EXTRA-02 '!X111,'FOTON - (CLEUBERT) '!X111,'FÁBRICA '!X111,'EXTRA - (FERDINAND) '!X111,'STRADA - (FERDINAND) '!X111,'HR - (VALDENOR) '!X111)</f>
        <v>0</v>
      </c>
      <c r="X111" s="251">
        <f>SUM('EXTRA-03 '!Y111,'EXTRA-02 '!Y111,'FOTON - (CLEUBERT) '!Y111,'FÁBRICA '!Y111,'EXTRA - (FERDINAND) '!Y111,'STRADA - (FERDINAND) '!Y111,'HR - (VALDENOR) '!Y111)</f>
        <v>0</v>
      </c>
      <c r="Y111" s="251">
        <f>SUM('EXTRA-03 '!Z111,'EXTRA-02 '!Z111,'FOTON - (CLEUBERT) '!Z111,'FÁBRICA '!Z111,'EXTRA - (FERDINAND) '!Z111,'STRADA - (FERDINAND) '!Z111,'HR - (VALDENOR) '!Z111)</f>
        <v>0</v>
      </c>
      <c r="Z111" s="251">
        <f>SUM('EXTRA-03 '!AA111,'EXTRA-02 '!AA111,'FOTON - (CLEUBERT) '!AA111,'FÁBRICA '!AA111,'EXTRA - (FERDINAND) '!AA111,'STRADA - (FERDINAND) '!AA111,'HR - (VALDENOR) '!AA111)</f>
        <v>0</v>
      </c>
      <c r="AA111" s="251">
        <f>SUM('EXTRA-03 '!AB111,'EXTRA-02 '!AB111,'FOTON - (CLEUBERT) '!AB111,'FÁBRICA '!AB111,'EXTRA - (FERDINAND) '!AB111,'STRADA - (FERDINAND) '!AB111,'HR - (VALDENOR) '!AB111)</f>
        <v>0</v>
      </c>
      <c r="AB111" s="251">
        <f>SUM('EXTRA-03 '!AC111,'EXTRA-02 '!AC111,'FOTON - (CLEUBERT) '!AC111,'FÁBRICA '!AC111,'EXTRA - (FERDINAND) '!AC111,'STRADA - (FERDINAND) '!AC111,'HR - (VALDENOR) '!AC111)</f>
        <v>0</v>
      </c>
      <c r="AC111" s="251">
        <f>SUM('EXTRA-03 '!AD111,'EXTRA-02 '!AD111,'FOTON - (CLEUBERT) '!AD111,'FÁBRICA '!AD111,'EXTRA - (FERDINAND) '!AD111,'STRADA - (FERDINAND) '!AD111,'HR - (VALDENOR) '!AD111)</f>
        <v>0</v>
      </c>
      <c r="AD111" s="251">
        <f>SUM('EXTRA-03 '!AE111,'EXTRA-02 '!AE111,'FOTON - (CLEUBERT) '!AE111,'FÁBRICA '!AE111,'EXTRA - (FERDINAND) '!AE111,'STRADA - (FERDINAND) '!AE111,'HR - (VALDENOR) '!AE111)</f>
        <v>0</v>
      </c>
      <c r="AE111" s="251">
        <f>SUM('EXTRA-03 '!AF111,'EXTRA-02 '!AF111,'FOTON - (CLEUBERT) '!AF111,'FÁBRICA '!AF111,'EXTRA - (FERDINAND) '!AF111,'STRADA - (FERDINAND) '!AF111,'HR - (VALDENOR) '!AF111)</f>
        <v>0</v>
      </c>
      <c r="AF111" s="251">
        <f>SUM('EXTRA-03 '!AG111,'EXTRA-02 '!AG111,'FOTON - (CLEUBERT) '!AG111,'FÁBRICA '!AG111,'EXTRA - (FERDINAND) '!AG111,'STRADA - (FERDINAND) '!AG111,'HR - (VALDENOR) '!AG111)</f>
        <v>0</v>
      </c>
    </row>
    <row r="112" spans="1:32" x14ac:dyDescent="0.2">
      <c r="A112" s="658">
        <f>'HR - (VALDENOR) '!A112</f>
        <v>0</v>
      </c>
      <c r="B112" s="251">
        <f>SUM('EXTRA-03 '!C112,'EXTRA-02 '!C112,'FOTON - (CLEUBERT) '!C112,'FÁBRICA '!C112,'EXTRA - (FERDINAND) '!C112,'STRADA - (FERDINAND) '!C112,'HR - (VALDENOR) '!C112)</f>
        <v>0</v>
      </c>
      <c r="C112" s="251">
        <f>SUM('EXTRA-03 '!D112,'EXTRA-02 '!D112,'FOTON - (CLEUBERT) '!D112,'FÁBRICA '!D112,'EXTRA - (FERDINAND) '!D112,'STRADA - (FERDINAND) '!D112,'HR - (VALDENOR) '!D112)</f>
        <v>0</v>
      </c>
      <c r="D112" s="251">
        <f>SUM('EXTRA-03 '!E112,'EXTRA-02 '!E112,'FOTON - (CLEUBERT) '!E112,'FÁBRICA '!E112,'EXTRA - (FERDINAND) '!E112,'STRADA - (FERDINAND) '!E112,'HR - (VALDENOR) '!E112)</f>
        <v>0</v>
      </c>
      <c r="E112" s="251">
        <f>SUM('EXTRA-03 '!F112,'EXTRA-02 '!F112,'FOTON - (CLEUBERT) '!F112,'FÁBRICA '!F112,'EXTRA - (FERDINAND) '!F112,'STRADA - (FERDINAND) '!F112,'HR - (VALDENOR) '!F112)</f>
        <v>0</v>
      </c>
      <c r="F112" s="251">
        <f>SUM('EXTRA-03 '!G112,'EXTRA-02 '!G112,'FOTON - (CLEUBERT) '!G112,'FÁBRICA '!G112,'EXTRA - (FERDINAND) '!G112,'STRADA - (FERDINAND) '!G112,'HR - (VALDENOR) '!G112)</f>
        <v>0</v>
      </c>
      <c r="G112" s="251">
        <f>SUM('EXTRA-03 '!H112,'EXTRA-02 '!H112,'FOTON - (CLEUBERT) '!H112,'FÁBRICA '!H112,'EXTRA - (FERDINAND) '!H112,'STRADA - (FERDINAND) '!H112,'HR - (VALDENOR) '!H112)</f>
        <v>0</v>
      </c>
      <c r="H112" s="251">
        <f>SUM('EXTRA-03 '!I112,'EXTRA-02 '!I112,'FOTON - (CLEUBERT) '!I112,'FÁBRICA '!I112,'EXTRA - (FERDINAND) '!I112,'STRADA - (FERDINAND) '!I112,'HR - (VALDENOR) '!I112)</f>
        <v>0</v>
      </c>
      <c r="I112" s="251">
        <f>SUM('EXTRA-03 '!J112,'EXTRA-02 '!J112,'FOTON - (CLEUBERT) '!J112,'FÁBRICA '!J112,'EXTRA - (FERDINAND) '!J112,'STRADA - (FERDINAND) '!J112,'HR - (VALDENOR) '!J112)</f>
        <v>0</v>
      </c>
      <c r="J112" s="251">
        <f>SUM('EXTRA-03 '!K112,'EXTRA-02 '!K112,'FOTON - (CLEUBERT) '!K112,'FÁBRICA '!K112,'EXTRA - (FERDINAND) '!K112,'STRADA - (FERDINAND) '!K112,'HR - (VALDENOR) '!K112)</f>
        <v>0</v>
      </c>
      <c r="K112" s="251">
        <f>SUM('EXTRA-03 '!L112,'EXTRA-02 '!L112,'FOTON - (CLEUBERT) '!L112,'FÁBRICA '!L112,'EXTRA - (FERDINAND) '!L112,'STRADA - (FERDINAND) '!L112,'HR - (VALDENOR) '!L112)</f>
        <v>0</v>
      </c>
      <c r="L112" s="251">
        <f>SUM('EXTRA-03 '!M112,'EXTRA-02 '!M112,'FOTON - (CLEUBERT) '!M112,'FÁBRICA '!M112,'EXTRA - (FERDINAND) '!M112,'STRADA - (FERDINAND) '!M112,'HR - (VALDENOR) '!M112)</f>
        <v>0</v>
      </c>
      <c r="M112" s="251">
        <f>SUM('EXTRA-03 '!N112,'EXTRA-02 '!N112,'FOTON - (CLEUBERT) '!N112,'FÁBRICA '!N112,'EXTRA - (FERDINAND) '!N112,'STRADA - (FERDINAND) '!N112,'HR - (VALDENOR) '!N112)</f>
        <v>0</v>
      </c>
      <c r="N112" s="251">
        <f>SUM('EXTRA-03 '!O112,'EXTRA-02 '!O112,'FOTON - (CLEUBERT) '!O112,'FÁBRICA '!O112,'EXTRA - (FERDINAND) '!O112,'STRADA - (FERDINAND) '!O112,'HR - (VALDENOR) '!O112)</f>
        <v>0</v>
      </c>
      <c r="O112" s="251">
        <f>SUM('EXTRA-03 '!P112,'EXTRA-02 '!P112,'FOTON - (CLEUBERT) '!P112,'FÁBRICA '!P112,'EXTRA - (FERDINAND) '!P112,'STRADA - (FERDINAND) '!P112,'HR - (VALDENOR) '!P112)</f>
        <v>0</v>
      </c>
      <c r="P112" s="251">
        <f>SUM('EXTRA-03 '!Q112,'EXTRA-02 '!Q112,'FOTON - (CLEUBERT) '!Q112,'FÁBRICA '!Q112,'EXTRA - (FERDINAND) '!Q112,'STRADA - (FERDINAND) '!Q112,'HR - (VALDENOR) '!Q112)</f>
        <v>0</v>
      </c>
      <c r="Q112" s="251">
        <f>SUM('EXTRA-03 '!R112,'EXTRA-02 '!R112,'FOTON - (CLEUBERT) '!R112,'FÁBRICA '!R112,'EXTRA - (FERDINAND) '!R112,'STRADA - (FERDINAND) '!R112,'HR - (VALDENOR) '!R112)</f>
        <v>0</v>
      </c>
      <c r="R112" s="251">
        <f>SUM('EXTRA-03 '!S112,'EXTRA-02 '!S112,'FOTON - (CLEUBERT) '!S112,'FÁBRICA '!S112,'EXTRA - (FERDINAND) '!S112,'STRADA - (FERDINAND) '!S112,'HR - (VALDENOR) '!S112)</f>
        <v>0</v>
      </c>
      <c r="S112" s="251">
        <f>SUM('EXTRA-03 '!T112,'EXTRA-02 '!T112,'FOTON - (CLEUBERT) '!T112,'FÁBRICA '!T112,'EXTRA - (FERDINAND) '!T112,'STRADA - (FERDINAND) '!T112,'HR - (VALDENOR) '!T112)</f>
        <v>0</v>
      </c>
      <c r="T112" s="251">
        <f>SUM('EXTRA-03 '!U112,'EXTRA-02 '!U112,'FOTON - (CLEUBERT) '!U112,'FÁBRICA '!U112,'EXTRA - (FERDINAND) '!U112,'STRADA - (FERDINAND) '!U112,'HR - (VALDENOR) '!U112)</f>
        <v>0</v>
      </c>
      <c r="U112" s="251">
        <f>SUM('EXTRA-03 '!V112,'EXTRA-02 '!V112,'FOTON - (CLEUBERT) '!V112,'FÁBRICA '!V112,'EXTRA - (FERDINAND) '!V112,'STRADA - (FERDINAND) '!V112,'HR - (VALDENOR) '!V112)</f>
        <v>0</v>
      </c>
      <c r="V112" s="251">
        <f>SUM('EXTRA-03 '!W112,'EXTRA-02 '!W112,'FOTON - (CLEUBERT) '!W112,'FÁBRICA '!W112,'EXTRA - (FERDINAND) '!W112,'STRADA - (FERDINAND) '!W112,'HR - (VALDENOR) '!W112)</f>
        <v>0</v>
      </c>
      <c r="W112" s="251">
        <f>SUM('EXTRA-03 '!X112,'EXTRA-02 '!X112,'FOTON - (CLEUBERT) '!X112,'FÁBRICA '!X112,'EXTRA - (FERDINAND) '!X112,'STRADA - (FERDINAND) '!X112,'HR - (VALDENOR) '!X112)</f>
        <v>0</v>
      </c>
      <c r="X112" s="251">
        <f>SUM('EXTRA-03 '!Y112,'EXTRA-02 '!Y112,'FOTON - (CLEUBERT) '!Y112,'FÁBRICA '!Y112,'EXTRA - (FERDINAND) '!Y112,'STRADA - (FERDINAND) '!Y112,'HR - (VALDENOR) '!Y112)</f>
        <v>0</v>
      </c>
      <c r="Y112" s="251">
        <f>SUM('EXTRA-03 '!Z112,'EXTRA-02 '!Z112,'FOTON - (CLEUBERT) '!Z112,'FÁBRICA '!Z112,'EXTRA - (FERDINAND) '!Z112,'STRADA - (FERDINAND) '!Z112,'HR - (VALDENOR) '!Z112)</f>
        <v>0</v>
      </c>
      <c r="Z112" s="251">
        <f>SUM('EXTRA-03 '!AA112,'EXTRA-02 '!AA112,'FOTON - (CLEUBERT) '!AA112,'FÁBRICA '!AA112,'EXTRA - (FERDINAND) '!AA112,'STRADA - (FERDINAND) '!AA112,'HR - (VALDENOR) '!AA112)</f>
        <v>0</v>
      </c>
      <c r="AA112" s="251">
        <f>SUM('EXTRA-03 '!AB112,'EXTRA-02 '!AB112,'FOTON - (CLEUBERT) '!AB112,'FÁBRICA '!AB112,'EXTRA - (FERDINAND) '!AB112,'STRADA - (FERDINAND) '!AB112,'HR - (VALDENOR) '!AB112)</f>
        <v>0</v>
      </c>
      <c r="AB112" s="251">
        <f>SUM('EXTRA-03 '!AC112,'EXTRA-02 '!AC112,'FOTON - (CLEUBERT) '!AC112,'FÁBRICA '!AC112,'EXTRA - (FERDINAND) '!AC112,'STRADA - (FERDINAND) '!AC112,'HR - (VALDENOR) '!AC112)</f>
        <v>0</v>
      </c>
      <c r="AC112" s="251">
        <f>SUM('EXTRA-03 '!AD112,'EXTRA-02 '!AD112,'FOTON - (CLEUBERT) '!AD112,'FÁBRICA '!AD112,'EXTRA - (FERDINAND) '!AD112,'STRADA - (FERDINAND) '!AD112,'HR - (VALDENOR) '!AD112)</f>
        <v>0</v>
      </c>
      <c r="AD112" s="251">
        <f>SUM('EXTRA-03 '!AE112,'EXTRA-02 '!AE112,'FOTON - (CLEUBERT) '!AE112,'FÁBRICA '!AE112,'EXTRA - (FERDINAND) '!AE112,'STRADA - (FERDINAND) '!AE112,'HR - (VALDENOR) '!AE112)</f>
        <v>0</v>
      </c>
      <c r="AE112" s="251">
        <f>SUM('EXTRA-03 '!AF112,'EXTRA-02 '!AF112,'FOTON - (CLEUBERT) '!AF112,'FÁBRICA '!AF112,'EXTRA - (FERDINAND) '!AF112,'STRADA - (FERDINAND) '!AF112,'HR - (VALDENOR) '!AF112)</f>
        <v>0</v>
      </c>
      <c r="AF112" s="251">
        <f>SUM('EXTRA-03 '!AG112,'EXTRA-02 '!AG112,'FOTON - (CLEUBERT) '!AG112,'FÁBRICA '!AG112,'EXTRA - (FERDINAND) '!AG112,'STRADA - (FERDINAND) '!AG112,'HR - (VALDENOR) '!AG112)</f>
        <v>0</v>
      </c>
    </row>
    <row r="113" spans="1:32" x14ac:dyDescent="0.2">
      <c r="A113" s="658">
        <f>'HR - (VALDENOR) '!A113</f>
        <v>0</v>
      </c>
      <c r="B113" s="251">
        <f>SUM('EXTRA-03 '!C113,'EXTRA-02 '!C113,'FOTON - (CLEUBERT) '!C113,'FÁBRICA '!C113,'EXTRA - (FERDINAND) '!C113,'STRADA - (FERDINAND) '!C113,'HR - (VALDENOR) '!C113)</f>
        <v>0</v>
      </c>
      <c r="C113" s="251">
        <f>SUM('EXTRA-03 '!D113,'EXTRA-02 '!D113,'FOTON - (CLEUBERT) '!D113,'FÁBRICA '!D113,'EXTRA - (FERDINAND) '!D113,'STRADA - (FERDINAND) '!D113,'HR - (VALDENOR) '!D113)</f>
        <v>0</v>
      </c>
      <c r="D113" s="251">
        <f>SUM('EXTRA-03 '!E113,'EXTRA-02 '!E113,'FOTON - (CLEUBERT) '!E113,'FÁBRICA '!E113,'EXTRA - (FERDINAND) '!E113,'STRADA - (FERDINAND) '!E113,'HR - (VALDENOR) '!E113)</f>
        <v>0</v>
      </c>
      <c r="E113" s="251">
        <f>SUM('EXTRA-03 '!F113,'EXTRA-02 '!F113,'FOTON - (CLEUBERT) '!F113,'FÁBRICA '!F113,'EXTRA - (FERDINAND) '!F113,'STRADA - (FERDINAND) '!F113,'HR - (VALDENOR) '!F113)</f>
        <v>0</v>
      </c>
      <c r="F113" s="251">
        <f>SUM('EXTRA-03 '!G113,'EXTRA-02 '!G113,'FOTON - (CLEUBERT) '!G113,'FÁBRICA '!G113,'EXTRA - (FERDINAND) '!G113,'STRADA - (FERDINAND) '!G113,'HR - (VALDENOR) '!G113)</f>
        <v>0</v>
      </c>
      <c r="G113" s="251">
        <f>SUM('EXTRA-03 '!H113,'EXTRA-02 '!H113,'FOTON - (CLEUBERT) '!H113,'FÁBRICA '!H113,'EXTRA - (FERDINAND) '!H113,'STRADA - (FERDINAND) '!H113,'HR - (VALDENOR) '!H113)</f>
        <v>0</v>
      </c>
      <c r="H113" s="251">
        <f>SUM('EXTRA-03 '!I113,'EXTRA-02 '!I113,'FOTON - (CLEUBERT) '!I113,'FÁBRICA '!I113,'EXTRA - (FERDINAND) '!I113,'STRADA - (FERDINAND) '!I113,'HR - (VALDENOR) '!I113)</f>
        <v>0</v>
      </c>
      <c r="I113" s="251">
        <f>SUM('EXTRA-03 '!J113,'EXTRA-02 '!J113,'FOTON - (CLEUBERT) '!J113,'FÁBRICA '!J113,'EXTRA - (FERDINAND) '!J113,'STRADA - (FERDINAND) '!J113,'HR - (VALDENOR) '!J113)</f>
        <v>0</v>
      </c>
      <c r="J113" s="251">
        <f>SUM('EXTRA-03 '!K113,'EXTRA-02 '!K113,'FOTON - (CLEUBERT) '!K113,'FÁBRICA '!K113,'EXTRA - (FERDINAND) '!K113,'STRADA - (FERDINAND) '!K113,'HR - (VALDENOR) '!K113)</f>
        <v>0</v>
      </c>
      <c r="K113" s="251">
        <f>SUM('EXTRA-03 '!L113,'EXTRA-02 '!L113,'FOTON - (CLEUBERT) '!L113,'FÁBRICA '!L113,'EXTRA - (FERDINAND) '!L113,'STRADA - (FERDINAND) '!L113,'HR - (VALDENOR) '!L113)</f>
        <v>0</v>
      </c>
      <c r="L113" s="251">
        <f>SUM('EXTRA-03 '!M113,'EXTRA-02 '!M113,'FOTON - (CLEUBERT) '!M113,'FÁBRICA '!M113,'EXTRA - (FERDINAND) '!M113,'STRADA - (FERDINAND) '!M113,'HR - (VALDENOR) '!M113)</f>
        <v>0</v>
      </c>
      <c r="M113" s="251">
        <f>SUM('EXTRA-03 '!N113,'EXTRA-02 '!N113,'FOTON - (CLEUBERT) '!N113,'FÁBRICA '!N113,'EXTRA - (FERDINAND) '!N113,'STRADA - (FERDINAND) '!N113,'HR - (VALDENOR) '!N113)</f>
        <v>0</v>
      </c>
      <c r="N113" s="251">
        <f>SUM('EXTRA-03 '!O113,'EXTRA-02 '!O113,'FOTON - (CLEUBERT) '!O113,'FÁBRICA '!O113,'EXTRA - (FERDINAND) '!O113,'STRADA - (FERDINAND) '!O113,'HR - (VALDENOR) '!O113)</f>
        <v>0</v>
      </c>
      <c r="O113" s="251">
        <f>SUM('EXTRA-03 '!P113,'EXTRA-02 '!P113,'FOTON - (CLEUBERT) '!P113,'FÁBRICA '!P113,'EXTRA - (FERDINAND) '!P113,'STRADA - (FERDINAND) '!P113,'HR - (VALDENOR) '!P113)</f>
        <v>0</v>
      </c>
      <c r="P113" s="251">
        <f>SUM('EXTRA-03 '!Q113,'EXTRA-02 '!Q113,'FOTON - (CLEUBERT) '!Q113,'FÁBRICA '!Q113,'EXTRA - (FERDINAND) '!Q113,'STRADA - (FERDINAND) '!Q113,'HR - (VALDENOR) '!Q113)</f>
        <v>0</v>
      </c>
      <c r="Q113" s="251">
        <f>SUM('EXTRA-03 '!R113,'EXTRA-02 '!R113,'FOTON - (CLEUBERT) '!R113,'FÁBRICA '!R113,'EXTRA - (FERDINAND) '!R113,'STRADA - (FERDINAND) '!R113,'HR - (VALDENOR) '!R113)</f>
        <v>0</v>
      </c>
      <c r="R113" s="251">
        <f>SUM('EXTRA-03 '!S113,'EXTRA-02 '!S113,'FOTON - (CLEUBERT) '!S113,'FÁBRICA '!S113,'EXTRA - (FERDINAND) '!S113,'STRADA - (FERDINAND) '!S113,'HR - (VALDENOR) '!S113)</f>
        <v>0</v>
      </c>
      <c r="S113" s="251">
        <f>SUM('EXTRA-03 '!T113,'EXTRA-02 '!T113,'FOTON - (CLEUBERT) '!T113,'FÁBRICA '!T113,'EXTRA - (FERDINAND) '!T113,'STRADA - (FERDINAND) '!T113,'HR - (VALDENOR) '!T113)</f>
        <v>0</v>
      </c>
      <c r="T113" s="251">
        <f>SUM('EXTRA-03 '!U113,'EXTRA-02 '!U113,'FOTON - (CLEUBERT) '!U113,'FÁBRICA '!U113,'EXTRA - (FERDINAND) '!U113,'STRADA - (FERDINAND) '!U113,'HR - (VALDENOR) '!U113)</f>
        <v>0</v>
      </c>
      <c r="U113" s="251">
        <f>SUM('EXTRA-03 '!V113,'EXTRA-02 '!V113,'FOTON - (CLEUBERT) '!V113,'FÁBRICA '!V113,'EXTRA - (FERDINAND) '!V113,'STRADA - (FERDINAND) '!V113,'HR - (VALDENOR) '!V113)</f>
        <v>0</v>
      </c>
      <c r="V113" s="251">
        <f>SUM('EXTRA-03 '!W113,'EXTRA-02 '!W113,'FOTON - (CLEUBERT) '!W113,'FÁBRICA '!W113,'EXTRA - (FERDINAND) '!W113,'STRADA - (FERDINAND) '!W113,'HR - (VALDENOR) '!W113)</f>
        <v>0</v>
      </c>
      <c r="W113" s="251">
        <f>SUM('EXTRA-03 '!X113,'EXTRA-02 '!X113,'FOTON - (CLEUBERT) '!X113,'FÁBRICA '!X113,'EXTRA - (FERDINAND) '!X113,'STRADA - (FERDINAND) '!X113,'HR - (VALDENOR) '!X113)</f>
        <v>0</v>
      </c>
      <c r="X113" s="251">
        <f>SUM('EXTRA-03 '!Y113,'EXTRA-02 '!Y113,'FOTON - (CLEUBERT) '!Y113,'FÁBRICA '!Y113,'EXTRA - (FERDINAND) '!Y113,'STRADA - (FERDINAND) '!Y113,'HR - (VALDENOR) '!Y113)</f>
        <v>0</v>
      </c>
      <c r="Y113" s="251">
        <f>SUM('EXTRA-03 '!Z113,'EXTRA-02 '!Z113,'FOTON - (CLEUBERT) '!Z113,'FÁBRICA '!Z113,'EXTRA - (FERDINAND) '!Z113,'STRADA - (FERDINAND) '!Z113,'HR - (VALDENOR) '!Z113)</f>
        <v>0</v>
      </c>
      <c r="Z113" s="251">
        <f>SUM('EXTRA-03 '!AA113,'EXTRA-02 '!AA113,'FOTON - (CLEUBERT) '!AA113,'FÁBRICA '!AA113,'EXTRA - (FERDINAND) '!AA113,'STRADA - (FERDINAND) '!AA113,'HR - (VALDENOR) '!AA113)</f>
        <v>0</v>
      </c>
      <c r="AA113" s="251">
        <f>SUM('EXTRA-03 '!AB113,'EXTRA-02 '!AB113,'FOTON - (CLEUBERT) '!AB113,'FÁBRICA '!AB113,'EXTRA - (FERDINAND) '!AB113,'STRADA - (FERDINAND) '!AB113,'HR - (VALDENOR) '!AB113)</f>
        <v>0</v>
      </c>
      <c r="AB113" s="251">
        <f>SUM('EXTRA-03 '!AC113,'EXTRA-02 '!AC113,'FOTON - (CLEUBERT) '!AC113,'FÁBRICA '!AC113,'EXTRA - (FERDINAND) '!AC113,'STRADA - (FERDINAND) '!AC113,'HR - (VALDENOR) '!AC113)</f>
        <v>0</v>
      </c>
      <c r="AC113" s="251">
        <f>SUM('EXTRA-03 '!AD113,'EXTRA-02 '!AD113,'FOTON - (CLEUBERT) '!AD113,'FÁBRICA '!AD113,'EXTRA - (FERDINAND) '!AD113,'STRADA - (FERDINAND) '!AD113,'HR - (VALDENOR) '!AD113)</f>
        <v>0</v>
      </c>
      <c r="AD113" s="251">
        <f>SUM('EXTRA-03 '!AE113,'EXTRA-02 '!AE113,'FOTON - (CLEUBERT) '!AE113,'FÁBRICA '!AE113,'EXTRA - (FERDINAND) '!AE113,'STRADA - (FERDINAND) '!AE113,'HR - (VALDENOR) '!AE113)</f>
        <v>0</v>
      </c>
      <c r="AE113" s="251">
        <f>SUM('EXTRA-03 '!AF113,'EXTRA-02 '!AF113,'FOTON - (CLEUBERT) '!AF113,'FÁBRICA '!AF113,'EXTRA - (FERDINAND) '!AF113,'STRADA - (FERDINAND) '!AF113,'HR - (VALDENOR) '!AF113)</f>
        <v>0</v>
      </c>
      <c r="AF113" s="251">
        <f>SUM('EXTRA-03 '!AG113,'EXTRA-02 '!AG113,'FOTON - (CLEUBERT) '!AG113,'FÁBRICA '!AG113,'EXTRA - (FERDINAND) '!AG113,'STRADA - (FERDINAND) '!AG113,'HR - (VALDENOR) '!AG113)</f>
        <v>0</v>
      </c>
    </row>
    <row r="114" spans="1:32" x14ac:dyDescent="0.2">
      <c r="A114" s="658">
        <f>'HR - (VALDENOR) '!A114</f>
        <v>0</v>
      </c>
      <c r="B114" s="251">
        <f>SUM('EXTRA-03 '!C114,'EXTRA-02 '!C114,'FOTON - (CLEUBERT) '!C114,'FÁBRICA '!C114,'EXTRA - (FERDINAND) '!C114,'STRADA - (FERDINAND) '!C114,'HR - (VALDENOR) '!C114)</f>
        <v>0</v>
      </c>
      <c r="C114" s="251">
        <f>SUM('EXTRA-03 '!D114,'EXTRA-02 '!D114,'FOTON - (CLEUBERT) '!D114,'FÁBRICA '!D114,'EXTRA - (FERDINAND) '!D114,'STRADA - (FERDINAND) '!D114,'HR - (VALDENOR) '!D114)</f>
        <v>0</v>
      </c>
      <c r="D114" s="251">
        <f>SUM('EXTRA-03 '!E114,'EXTRA-02 '!E114,'FOTON - (CLEUBERT) '!E114,'FÁBRICA '!E114,'EXTRA - (FERDINAND) '!E114,'STRADA - (FERDINAND) '!E114,'HR - (VALDENOR) '!E114)</f>
        <v>0</v>
      </c>
      <c r="E114" s="251">
        <f>SUM('EXTRA-03 '!F114,'EXTRA-02 '!F114,'FOTON - (CLEUBERT) '!F114,'FÁBRICA '!F114,'EXTRA - (FERDINAND) '!F114,'STRADA - (FERDINAND) '!F114,'HR - (VALDENOR) '!F114)</f>
        <v>0</v>
      </c>
      <c r="F114" s="251">
        <f>SUM('EXTRA-03 '!G114,'EXTRA-02 '!G114,'FOTON - (CLEUBERT) '!G114,'FÁBRICA '!G114,'EXTRA - (FERDINAND) '!G114,'STRADA - (FERDINAND) '!G114,'HR - (VALDENOR) '!G114)</f>
        <v>0</v>
      </c>
      <c r="G114" s="251">
        <f>SUM('EXTRA-03 '!H114,'EXTRA-02 '!H114,'FOTON - (CLEUBERT) '!H114,'FÁBRICA '!H114,'EXTRA - (FERDINAND) '!H114,'STRADA - (FERDINAND) '!H114,'HR - (VALDENOR) '!H114)</f>
        <v>0</v>
      </c>
      <c r="H114" s="251">
        <f>SUM('EXTRA-03 '!I114,'EXTRA-02 '!I114,'FOTON - (CLEUBERT) '!I114,'FÁBRICA '!I114,'EXTRA - (FERDINAND) '!I114,'STRADA - (FERDINAND) '!I114,'HR - (VALDENOR) '!I114)</f>
        <v>0</v>
      </c>
      <c r="I114" s="251">
        <f>SUM('EXTRA-03 '!J114,'EXTRA-02 '!J114,'FOTON - (CLEUBERT) '!J114,'FÁBRICA '!J114,'EXTRA - (FERDINAND) '!J114,'STRADA - (FERDINAND) '!J114,'HR - (VALDENOR) '!J114)</f>
        <v>0</v>
      </c>
      <c r="J114" s="251">
        <f>SUM('EXTRA-03 '!K114,'EXTRA-02 '!K114,'FOTON - (CLEUBERT) '!K114,'FÁBRICA '!K114,'EXTRA - (FERDINAND) '!K114,'STRADA - (FERDINAND) '!K114,'HR - (VALDENOR) '!K114)</f>
        <v>0</v>
      </c>
      <c r="K114" s="251">
        <f>SUM('EXTRA-03 '!L114,'EXTRA-02 '!L114,'FOTON - (CLEUBERT) '!L114,'FÁBRICA '!L114,'EXTRA - (FERDINAND) '!L114,'STRADA - (FERDINAND) '!L114,'HR - (VALDENOR) '!L114)</f>
        <v>0</v>
      </c>
      <c r="L114" s="251">
        <f>SUM('EXTRA-03 '!M114,'EXTRA-02 '!M114,'FOTON - (CLEUBERT) '!M114,'FÁBRICA '!M114,'EXTRA - (FERDINAND) '!M114,'STRADA - (FERDINAND) '!M114,'HR - (VALDENOR) '!M114)</f>
        <v>0</v>
      </c>
      <c r="M114" s="251">
        <f>SUM('EXTRA-03 '!N114,'EXTRA-02 '!N114,'FOTON - (CLEUBERT) '!N114,'FÁBRICA '!N114,'EXTRA - (FERDINAND) '!N114,'STRADA - (FERDINAND) '!N114,'HR - (VALDENOR) '!N114)</f>
        <v>0</v>
      </c>
      <c r="N114" s="251">
        <f>SUM('EXTRA-03 '!O114,'EXTRA-02 '!O114,'FOTON - (CLEUBERT) '!O114,'FÁBRICA '!O114,'EXTRA - (FERDINAND) '!O114,'STRADA - (FERDINAND) '!O114,'HR - (VALDENOR) '!O114)</f>
        <v>0</v>
      </c>
      <c r="O114" s="251">
        <f>SUM('EXTRA-03 '!P114,'EXTRA-02 '!P114,'FOTON - (CLEUBERT) '!P114,'FÁBRICA '!P114,'EXTRA - (FERDINAND) '!P114,'STRADA - (FERDINAND) '!P114,'HR - (VALDENOR) '!P114)</f>
        <v>0</v>
      </c>
      <c r="P114" s="251">
        <f>SUM('EXTRA-03 '!Q114,'EXTRA-02 '!Q114,'FOTON - (CLEUBERT) '!Q114,'FÁBRICA '!Q114,'EXTRA - (FERDINAND) '!Q114,'STRADA - (FERDINAND) '!Q114,'HR - (VALDENOR) '!Q114)</f>
        <v>0</v>
      </c>
      <c r="Q114" s="251">
        <f>SUM('EXTRA-03 '!R114,'EXTRA-02 '!R114,'FOTON - (CLEUBERT) '!R114,'FÁBRICA '!R114,'EXTRA - (FERDINAND) '!R114,'STRADA - (FERDINAND) '!R114,'HR - (VALDENOR) '!R114)</f>
        <v>0</v>
      </c>
      <c r="R114" s="251">
        <f>SUM('EXTRA-03 '!S114,'EXTRA-02 '!S114,'FOTON - (CLEUBERT) '!S114,'FÁBRICA '!S114,'EXTRA - (FERDINAND) '!S114,'STRADA - (FERDINAND) '!S114,'HR - (VALDENOR) '!S114)</f>
        <v>0</v>
      </c>
      <c r="S114" s="251">
        <f>SUM('EXTRA-03 '!T114,'EXTRA-02 '!T114,'FOTON - (CLEUBERT) '!T114,'FÁBRICA '!T114,'EXTRA - (FERDINAND) '!T114,'STRADA - (FERDINAND) '!T114,'HR - (VALDENOR) '!T114)</f>
        <v>0</v>
      </c>
      <c r="T114" s="251">
        <f>SUM('EXTRA-03 '!U114,'EXTRA-02 '!U114,'FOTON - (CLEUBERT) '!U114,'FÁBRICA '!U114,'EXTRA - (FERDINAND) '!U114,'STRADA - (FERDINAND) '!U114,'HR - (VALDENOR) '!U114)</f>
        <v>0</v>
      </c>
      <c r="U114" s="251">
        <f>SUM('EXTRA-03 '!V114,'EXTRA-02 '!V114,'FOTON - (CLEUBERT) '!V114,'FÁBRICA '!V114,'EXTRA - (FERDINAND) '!V114,'STRADA - (FERDINAND) '!V114,'HR - (VALDENOR) '!V114)</f>
        <v>0</v>
      </c>
      <c r="V114" s="251">
        <f>SUM('EXTRA-03 '!W114,'EXTRA-02 '!W114,'FOTON - (CLEUBERT) '!W114,'FÁBRICA '!W114,'EXTRA - (FERDINAND) '!W114,'STRADA - (FERDINAND) '!W114,'HR - (VALDENOR) '!W114)</f>
        <v>0</v>
      </c>
      <c r="W114" s="251">
        <f>SUM('EXTRA-03 '!X114,'EXTRA-02 '!X114,'FOTON - (CLEUBERT) '!X114,'FÁBRICA '!X114,'EXTRA - (FERDINAND) '!X114,'STRADA - (FERDINAND) '!X114,'HR - (VALDENOR) '!X114)</f>
        <v>0</v>
      </c>
      <c r="X114" s="251">
        <f>SUM('EXTRA-03 '!Y114,'EXTRA-02 '!Y114,'FOTON - (CLEUBERT) '!Y114,'FÁBRICA '!Y114,'EXTRA - (FERDINAND) '!Y114,'STRADA - (FERDINAND) '!Y114,'HR - (VALDENOR) '!Y114)</f>
        <v>0</v>
      </c>
      <c r="Y114" s="251">
        <f>SUM('EXTRA-03 '!Z114,'EXTRA-02 '!Z114,'FOTON - (CLEUBERT) '!Z114,'FÁBRICA '!Z114,'EXTRA - (FERDINAND) '!Z114,'STRADA - (FERDINAND) '!Z114,'HR - (VALDENOR) '!Z114)</f>
        <v>0</v>
      </c>
      <c r="Z114" s="251">
        <f>SUM('EXTRA-03 '!AA114,'EXTRA-02 '!AA114,'FOTON - (CLEUBERT) '!AA114,'FÁBRICA '!AA114,'EXTRA - (FERDINAND) '!AA114,'STRADA - (FERDINAND) '!AA114,'HR - (VALDENOR) '!AA114)</f>
        <v>0</v>
      </c>
      <c r="AA114" s="251">
        <f>SUM('EXTRA-03 '!AB114,'EXTRA-02 '!AB114,'FOTON - (CLEUBERT) '!AB114,'FÁBRICA '!AB114,'EXTRA - (FERDINAND) '!AB114,'STRADA - (FERDINAND) '!AB114,'HR - (VALDENOR) '!AB114)</f>
        <v>0</v>
      </c>
      <c r="AB114" s="251">
        <f>SUM('EXTRA-03 '!AC114,'EXTRA-02 '!AC114,'FOTON - (CLEUBERT) '!AC114,'FÁBRICA '!AC114,'EXTRA - (FERDINAND) '!AC114,'STRADA - (FERDINAND) '!AC114,'HR - (VALDENOR) '!AC114)</f>
        <v>0</v>
      </c>
      <c r="AC114" s="251">
        <f>SUM('EXTRA-03 '!AD114,'EXTRA-02 '!AD114,'FOTON - (CLEUBERT) '!AD114,'FÁBRICA '!AD114,'EXTRA - (FERDINAND) '!AD114,'STRADA - (FERDINAND) '!AD114,'HR - (VALDENOR) '!AD114)</f>
        <v>0</v>
      </c>
      <c r="AD114" s="251">
        <f>SUM('EXTRA-03 '!AE114,'EXTRA-02 '!AE114,'FOTON - (CLEUBERT) '!AE114,'FÁBRICA '!AE114,'EXTRA - (FERDINAND) '!AE114,'STRADA - (FERDINAND) '!AE114,'HR - (VALDENOR) '!AE114)</f>
        <v>0</v>
      </c>
      <c r="AE114" s="251">
        <f>SUM('EXTRA-03 '!AF114,'EXTRA-02 '!AF114,'FOTON - (CLEUBERT) '!AF114,'FÁBRICA '!AF114,'EXTRA - (FERDINAND) '!AF114,'STRADA - (FERDINAND) '!AF114,'HR - (VALDENOR) '!AF114)</f>
        <v>0</v>
      </c>
      <c r="AF114" s="251">
        <f>SUM('EXTRA-03 '!AG114,'EXTRA-02 '!AG114,'FOTON - (CLEUBERT) '!AG114,'FÁBRICA '!AG114,'EXTRA - (FERDINAND) '!AG114,'STRADA - (FERDINAND) '!AG114,'HR - (VALDENOR) '!AG114)</f>
        <v>0</v>
      </c>
    </row>
    <row r="115" spans="1:32" x14ac:dyDescent="0.2">
      <c r="A115" s="658">
        <f>'HR - (VALDENOR) '!A115</f>
        <v>0</v>
      </c>
      <c r="B115" s="251">
        <f>SUM('EXTRA-03 '!C115,'EXTRA-02 '!C115,'FOTON - (CLEUBERT) '!C115,'FÁBRICA '!C115,'EXTRA - (FERDINAND) '!C115,'STRADA - (FERDINAND) '!C115,'HR - (VALDENOR) '!C115)</f>
        <v>0</v>
      </c>
      <c r="C115" s="251">
        <f>SUM('EXTRA-03 '!D115,'EXTRA-02 '!D115,'FOTON - (CLEUBERT) '!D115,'FÁBRICA '!D115,'EXTRA - (FERDINAND) '!D115,'STRADA - (FERDINAND) '!D115,'HR - (VALDENOR) '!D115)</f>
        <v>0</v>
      </c>
      <c r="D115" s="251">
        <f>SUM('EXTRA-03 '!E115,'EXTRA-02 '!E115,'FOTON - (CLEUBERT) '!E115,'FÁBRICA '!E115,'EXTRA - (FERDINAND) '!E115,'STRADA - (FERDINAND) '!E115,'HR - (VALDENOR) '!E115)</f>
        <v>0</v>
      </c>
      <c r="E115" s="251">
        <f>SUM('EXTRA-03 '!F115,'EXTRA-02 '!F115,'FOTON - (CLEUBERT) '!F115,'FÁBRICA '!F115,'EXTRA - (FERDINAND) '!F115,'STRADA - (FERDINAND) '!F115,'HR - (VALDENOR) '!F115)</f>
        <v>0</v>
      </c>
      <c r="F115" s="251">
        <f>SUM('EXTRA-03 '!G115,'EXTRA-02 '!G115,'FOTON - (CLEUBERT) '!G115,'FÁBRICA '!G115,'EXTRA - (FERDINAND) '!G115,'STRADA - (FERDINAND) '!G115,'HR - (VALDENOR) '!G115)</f>
        <v>0</v>
      </c>
      <c r="G115" s="251">
        <f>SUM('EXTRA-03 '!H115,'EXTRA-02 '!H115,'FOTON - (CLEUBERT) '!H115,'FÁBRICA '!H115,'EXTRA - (FERDINAND) '!H115,'STRADA - (FERDINAND) '!H115,'HR - (VALDENOR) '!H115)</f>
        <v>0</v>
      </c>
      <c r="H115" s="251">
        <f>SUM('EXTRA-03 '!I115,'EXTRA-02 '!I115,'FOTON - (CLEUBERT) '!I115,'FÁBRICA '!I115,'EXTRA - (FERDINAND) '!I115,'STRADA - (FERDINAND) '!I115,'HR - (VALDENOR) '!I115)</f>
        <v>0</v>
      </c>
      <c r="I115" s="251">
        <f>SUM('EXTRA-03 '!J115,'EXTRA-02 '!J115,'FOTON - (CLEUBERT) '!J115,'FÁBRICA '!J115,'EXTRA - (FERDINAND) '!J115,'STRADA - (FERDINAND) '!J115,'HR - (VALDENOR) '!J115)</f>
        <v>0</v>
      </c>
      <c r="J115" s="251">
        <f>SUM('EXTRA-03 '!K115,'EXTRA-02 '!K115,'FOTON - (CLEUBERT) '!K115,'FÁBRICA '!K115,'EXTRA - (FERDINAND) '!K115,'STRADA - (FERDINAND) '!K115,'HR - (VALDENOR) '!K115)</f>
        <v>0</v>
      </c>
      <c r="K115" s="251">
        <f>SUM('EXTRA-03 '!L115,'EXTRA-02 '!L115,'FOTON - (CLEUBERT) '!L115,'FÁBRICA '!L115,'EXTRA - (FERDINAND) '!L115,'STRADA - (FERDINAND) '!L115,'HR - (VALDENOR) '!L115)</f>
        <v>0</v>
      </c>
      <c r="L115" s="251">
        <f>SUM('EXTRA-03 '!M115,'EXTRA-02 '!M115,'FOTON - (CLEUBERT) '!M115,'FÁBRICA '!M115,'EXTRA - (FERDINAND) '!M115,'STRADA - (FERDINAND) '!M115,'HR - (VALDENOR) '!M115)</f>
        <v>0</v>
      </c>
      <c r="M115" s="251">
        <f>SUM('EXTRA-03 '!N115,'EXTRA-02 '!N115,'FOTON - (CLEUBERT) '!N115,'FÁBRICA '!N115,'EXTRA - (FERDINAND) '!N115,'STRADA - (FERDINAND) '!N115,'HR - (VALDENOR) '!N115)</f>
        <v>0</v>
      </c>
      <c r="N115" s="251">
        <f>SUM('EXTRA-03 '!O115,'EXTRA-02 '!O115,'FOTON - (CLEUBERT) '!O115,'FÁBRICA '!O115,'EXTRA - (FERDINAND) '!O115,'STRADA - (FERDINAND) '!O115,'HR - (VALDENOR) '!O115)</f>
        <v>0</v>
      </c>
      <c r="O115" s="251">
        <f>SUM('EXTRA-03 '!P115,'EXTRA-02 '!P115,'FOTON - (CLEUBERT) '!P115,'FÁBRICA '!P115,'EXTRA - (FERDINAND) '!P115,'STRADA - (FERDINAND) '!P115,'HR - (VALDENOR) '!P115)</f>
        <v>0</v>
      </c>
      <c r="P115" s="251">
        <f>SUM('EXTRA-03 '!Q115,'EXTRA-02 '!Q115,'FOTON - (CLEUBERT) '!Q115,'FÁBRICA '!Q115,'EXTRA - (FERDINAND) '!Q115,'STRADA - (FERDINAND) '!Q115,'HR - (VALDENOR) '!Q115)</f>
        <v>0</v>
      </c>
      <c r="Q115" s="251">
        <f>SUM('EXTRA-03 '!R115,'EXTRA-02 '!R115,'FOTON - (CLEUBERT) '!R115,'FÁBRICA '!R115,'EXTRA - (FERDINAND) '!R115,'STRADA - (FERDINAND) '!R115,'HR - (VALDENOR) '!R115)</f>
        <v>0</v>
      </c>
      <c r="R115" s="251">
        <f>SUM('EXTRA-03 '!S115,'EXTRA-02 '!S115,'FOTON - (CLEUBERT) '!S115,'FÁBRICA '!S115,'EXTRA - (FERDINAND) '!S115,'STRADA - (FERDINAND) '!S115,'HR - (VALDENOR) '!S115)</f>
        <v>0</v>
      </c>
      <c r="S115" s="251">
        <f>SUM('EXTRA-03 '!T115,'EXTRA-02 '!T115,'FOTON - (CLEUBERT) '!T115,'FÁBRICA '!T115,'EXTRA - (FERDINAND) '!T115,'STRADA - (FERDINAND) '!T115,'HR - (VALDENOR) '!T115)</f>
        <v>0</v>
      </c>
      <c r="T115" s="251">
        <f>SUM('EXTRA-03 '!U115,'EXTRA-02 '!U115,'FOTON - (CLEUBERT) '!U115,'FÁBRICA '!U115,'EXTRA - (FERDINAND) '!U115,'STRADA - (FERDINAND) '!U115,'HR - (VALDENOR) '!U115)</f>
        <v>0</v>
      </c>
      <c r="U115" s="251">
        <f>SUM('EXTRA-03 '!V115,'EXTRA-02 '!V115,'FOTON - (CLEUBERT) '!V115,'FÁBRICA '!V115,'EXTRA - (FERDINAND) '!V115,'STRADA - (FERDINAND) '!V115,'HR - (VALDENOR) '!V115)</f>
        <v>0</v>
      </c>
      <c r="V115" s="251">
        <f>SUM('EXTRA-03 '!W115,'EXTRA-02 '!W115,'FOTON - (CLEUBERT) '!W115,'FÁBRICA '!W115,'EXTRA - (FERDINAND) '!W115,'STRADA - (FERDINAND) '!W115,'HR - (VALDENOR) '!W115)</f>
        <v>0</v>
      </c>
      <c r="W115" s="251">
        <f>SUM('EXTRA-03 '!X115,'EXTRA-02 '!X115,'FOTON - (CLEUBERT) '!X115,'FÁBRICA '!X115,'EXTRA - (FERDINAND) '!X115,'STRADA - (FERDINAND) '!X115,'HR - (VALDENOR) '!X115)</f>
        <v>0</v>
      </c>
      <c r="X115" s="251">
        <f>SUM('EXTRA-03 '!Y115,'EXTRA-02 '!Y115,'FOTON - (CLEUBERT) '!Y115,'FÁBRICA '!Y115,'EXTRA - (FERDINAND) '!Y115,'STRADA - (FERDINAND) '!Y115,'HR - (VALDENOR) '!Y115)</f>
        <v>0</v>
      </c>
      <c r="Y115" s="251">
        <f>SUM('EXTRA-03 '!Z115,'EXTRA-02 '!Z115,'FOTON - (CLEUBERT) '!Z115,'FÁBRICA '!Z115,'EXTRA - (FERDINAND) '!Z115,'STRADA - (FERDINAND) '!Z115,'HR - (VALDENOR) '!Z115)</f>
        <v>0</v>
      </c>
      <c r="Z115" s="251">
        <f>SUM('EXTRA-03 '!AA115,'EXTRA-02 '!AA115,'FOTON - (CLEUBERT) '!AA115,'FÁBRICA '!AA115,'EXTRA - (FERDINAND) '!AA115,'STRADA - (FERDINAND) '!AA115,'HR - (VALDENOR) '!AA115)</f>
        <v>0</v>
      </c>
      <c r="AA115" s="251">
        <f>SUM('EXTRA-03 '!AB115,'EXTRA-02 '!AB115,'FOTON - (CLEUBERT) '!AB115,'FÁBRICA '!AB115,'EXTRA - (FERDINAND) '!AB115,'STRADA - (FERDINAND) '!AB115,'HR - (VALDENOR) '!AB115)</f>
        <v>0</v>
      </c>
      <c r="AB115" s="251">
        <f>SUM('EXTRA-03 '!AC115,'EXTRA-02 '!AC115,'FOTON - (CLEUBERT) '!AC115,'FÁBRICA '!AC115,'EXTRA - (FERDINAND) '!AC115,'STRADA - (FERDINAND) '!AC115,'HR - (VALDENOR) '!AC115)</f>
        <v>0</v>
      </c>
      <c r="AC115" s="251">
        <f>SUM('EXTRA-03 '!AD115,'EXTRA-02 '!AD115,'FOTON - (CLEUBERT) '!AD115,'FÁBRICA '!AD115,'EXTRA - (FERDINAND) '!AD115,'STRADA - (FERDINAND) '!AD115,'HR - (VALDENOR) '!AD115)</f>
        <v>0</v>
      </c>
      <c r="AD115" s="251">
        <f>SUM('EXTRA-03 '!AE115,'EXTRA-02 '!AE115,'FOTON - (CLEUBERT) '!AE115,'FÁBRICA '!AE115,'EXTRA - (FERDINAND) '!AE115,'STRADA - (FERDINAND) '!AE115,'HR - (VALDENOR) '!AE115)</f>
        <v>0</v>
      </c>
      <c r="AE115" s="251">
        <f>SUM('EXTRA-03 '!AF115,'EXTRA-02 '!AF115,'FOTON - (CLEUBERT) '!AF115,'FÁBRICA '!AF115,'EXTRA - (FERDINAND) '!AF115,'STRADA - (FERDINAND) '!AF115,'HR - (VALDENOR) '!AF115)</f>
        <v>0</v>
      </c>
      <c r="AF115" s="251">
        <f>SUM('EXTRA-03 '!AG115,'EXTRA-02 '!AG115,'FOTON - (CLEUBERT) '!AG115,'FÁBRICA '!AG115,'EXTRA - (FERDINAND) '!AG115,'STRADA - (FERDINAND) '!AG115,'HR - (VALDENOR) '!AG115)</f>
        <v>0</v>
      </c>
    </row>
    <row r="116" spans="1:32" x14ac:dyDescent="0.2">
      <c r="A116" s="658">
        <f>'HR - (VALDENOR) '!A116</f>
        <v>0</v>
      </c>
      <c r="B116" s="251">
        <f>SUM('EXTRA-03 '!C116,'EXTRA-02 '!C116,'FOTON - (CLEUBERT) '!C116,'FÁBRICA '!C116,'EXTRA - (FERDINAND) '!C116,'STRADA - (FERDINAND) '!C116,'HR - (VALDENOR) '!C116)</f>
        <v>0</v>
      </c>
      <c r="C116" s="251">
        <f>SUM('EXTRA-03 '!D116,'EXTRA-02 '!D116,'FOTON - (CLEUBERT) '!D116,'FÁBRICA '!D116,'EXTRA - (FERDINAND) '!D116,'STRADA - (FERDINAND) '!D116,'HR - (VALDENOR) '!D116)</f>
        <v>0</v>
      </c>
      <c r="D116" s="251">
        <f>SUM('EXTRA-03 '!E116,'EXTRA-02 '!E116,'FOTON - (CLEUBERT) '!E116,'FÁBRICA '!E116,'EXTRA - (FERDINAND) '!E116,'STRADA - (FERDINAND) '!E116,'HR - (VALDENOR) '!E116)</f>
        <v>0</v>
      </c>
      <c r="E116" s="251">
        <f>SUM('EXTRA-03 '!F116,'EXTRA-02 '!F116,'FOTON - (CLEUBERT) '!F116,'FÁBRICA '!F116,'EXTRA - (FERDINAND) '!F116,'STRADA - (FERDINAND) '!F116,'HR - (VALDENOR) '!F116)</f>
        <v>0</v>
      </c>
      <c r="F116" s="251">
        <f>SUM('EXTRA-03 '!G116,'EXTRA-02 '!G116,'FOTON - (CLEUBERT) '!G116,'FÁBRICA '!G116,'EXTRA - (FERDINAND) '!G116,'STRADA - (FERDINAND) '!G116,'HR - (VALDENOR) '!G116)</f>
        <v>0</v>
      </c>
      <c r="G116" s="251">
        <f>SUM('EXTRA-03 '!H116,'EXTRA-02 '!H116,'FOTON - (CLEUBERT) '!H116,'FÁBRICA '!H116,'EXTRA - (FERDINAND) '!H116,'STRADA - (FERDINAND) '!H116,'HR - (VALDENOR) '!H116)</f>
        <v>0</v>
      </c>
      <c r="H116" s="251">
        <f>SUM('EXTRA-03 '!I116,'EXTRA-02 '!I116,'FOTON - (CLEUBERT) '!I116,'FÁBRICA '!I116,'EXTRA - (FERDINAND) '!I116,'STRADA - (FERDINAND) '!I116,'HR - (VALDENOR) '!I116)</f>
        <v>0</v>
      </c>
      <c r="I116" s="251">
        <f>SUM('EXTRA-03 '!J116,'EXTRA-02 '!J116,'FOTON - (CLEUBERT) '!J116,'FÁBRICA '!J116,'EXTRA - (FERDINAND) '!J116,'STRADA - (FERDINAND) '!J116,'HR - (VALDENOR) '!J116)</f>
        <v>0</v>
      </c>
      <c r="J116" s="251">
        <f>SUM('EXTRA-03 '!K116,'EXTRA-02 '!K116,'FOTON - (CLEUBERT) '!K116,'FÁBRICA '!K116,'EXTRA - (FERDINAND) '!K116,'STRADA - (FERDINAND) '!K116,'HR - (VALDENOR) '!K116)</f>
        <v>0</v>
      </c>
      <c r="K116" s="251">
        <f>SUM('EXTRA-03 '!L116,'EXTRA-02 '!L116,'FOTON - (CLEUBERT) '!L116,'FÁBRICA '!L116,'EXTRA - (FERDINAND) '!L116,'STRADA - (FERDINAND) '!L116,'HR - (VALDENOR) '!L116)</f>
        <v>0</v>
      </c>
      <c r="L116" s="251">
        <f>SUM('EXTRA-03 '!M116,'EXTRA-02 '!M116,'FOTON - (CLEUBERT) '!M116,'FÁBRICA '!M116,'EXTRA - (FERDINAND) '!M116,'STRADA - (FERDINAND) '!M116,'HR - (VALDENOR) '!M116)</f>
        <v>0</v>
      </c>
      <c r="M116" s="251">
        <f>SUM('EXTRA-03 '!N116,'EXTRA-02 '!N116,'FOTON - (CLEUBERT) '!N116,'FÁBRICA '!N116,'EXTRA - (FERDINAND) '!N116,'STRADA - (FERDINAND) '!N116,'HR - (VALDENOR) '!N116)</f>
        <v>0</v>
      </c>
      <c r="N116" s="251">
        <f>SUM('EXTRA-03 '!O116,'EXTRA-02 '!O116,'FOTON - (CLEUBERT) '!O116,'FÁBRICA '!O116,'EXTRA - (FERDINAND) '!O116,'STRADA - (FERDINAND) '!O116,'HR - (VALDENOR) '!O116)</f>
        <v>0</v>
      </c>
      <c r="O116" s="251">
        <f>SUM('EXTRA-03 '!P116,'EXTRA-02 '!P116,'FOTON - (CLEUBERT) '!P116,'FÁBRICA '!P116,'EXTRA - (FERDINAND) '!P116,'STRADA - (FERDINAND) '!P116,'HR - (VALDENOR) '!P116)</f>
        <v>0</v>
      </c>
      <c r="P116" s="251">
        <f>SUM('EXTRA-03 '!Q116,'EXTRA-02 '!Q116,'FOTON - (CLEUBERT) '!Q116,'FÁBRICA '!Q116,'EXTRA - (FERDINAND) '!Q116,'STRADA - (FERDINAND) '!Q116,'HR - (VALDENOR) '!Q116)</f>
        <v>0</v>
      </c>
      <c r="Q116" s="251">
        <f>SUM('EXTRA-03 '!R116,'EXTRA-02 '!R116,'FOTON - (CLEUBERT) '!R116,'FÁBRICA '!R116,'EXTRA - (FERDINAND) '!R116,'STRADA - (FERDINAND) '!R116,'HR - (VALDENOR) '!R116)</f>
        <v>0</v>
      </c>
      <c r="R116" s="251">
        <f>SUM('EXTRA-03 '!S116,'EXTRA-02 '!S116,'FOTON - (CLEUBERT) '!S116,'FÁBRICA '!S116,'EXTRA - (FERDINAND) '!S116,'STRADA - (FERDINAND) '!S116,'HR - (VALDENOR) '!S116)</f>
        <v>0</v>
      </c>
      <c r="S116" s="251">
        <f>SUM('EXTRA-03 '!T116,'EXTRA-02 '!T116,'FOTON - (CLEUBERT) '!T116,'FÁBRICA '!T116,'EXTRA - (FERDINAND) '!T116,'STRADA - (FERDINAND) '!T116,'HR - (VALDENOR) '!T116)</f>
        <v>0</v>
      </c>
      <c r="T116" s="251">
        <f>SUM('EXTRA-03 '!U116,'EXTRA-02 '!U116,'FOTON - (CLEUBERT) '!U116,'FÁBRICA '!U116,'EXTRA - (FERDINAND) '!U116,'STRADA - (FERDINAND) '!U116,'HR - (VALDENOR) '!U116)</f>
        <v>0</v>
      </c>
      <c r="U116" s="251">
        <f>SUM('EXTRA-03 '!V116,'EXTRA-02 '!V116,'FOTON - (CLEUBERT) '!V116,'FÁBRICA '!V116,'EXTRA - (FERDINAND) '!V116,'STRADA - (FERDINAND) '!V116,'HR - (VALDENOR) '!V116)</f>
        <v>0</v>
      </c>
      <c r="V116" s="251">
        <f>SUM('EXTRA-03 '!W116,'EXTRA-02 '!W116,'FOTON - (CLEUBERT) '!W116,'FÁBRICA '!W116,'EXTRA - (FERDINAND) '!W116,'STRADA - (FERDINAND) '!W116,'HR - (VALDENOR) '!W116)</f>
        <v>0</v>
      </c>
      <c r="W116" s="251">
        <f>SUM('EXTRA-03 '!X116,'EXTRA-02 '!X116,'FOTON - (CLEUBERT) '!X116,'FÁBRICA '!X116,'EXTRA - (FERDINAND) '!X116,'STRADA - (FERDINAND) '!X116,'HR - (VALDENOR) '!X116)</f>
        <v>0</v>
      </c>
      <c r="X116" s="251">
        <f>SUM('EXTRA-03 '!Y116,'EXTRA-02 '!Y116,'FOTON - (CLEUBERT) '!Y116,'FÁBRICA '!Y116,'EXTRA - (FERDINAND) '!Y116,'STRADA - (FERDINAND) '!Y116,'HR - (VALDENOR) '!Y116)</f>
        <v>0</v>
      </c>
      <c r="Y116" s="251">
        <f>SUM('EXTRA-03 '!Z116,'EXTRA-02 '!Z116,'FOTON - (CLEUBERT) '!Z116,'FÁBRICA '!Z116,'EXTRA - (FERDINAND) '!Z116,'STRADA - (FERDINAND) '!Z116,'HR - (VALDENOR) '!Z116)</f>
        <v>0</v>
      </c>
      <c r="Z116" s="251">
        <f>SUM('EXTRA-03 '!AA116,'EXTRA-02 '!AA116,'FOTON - (CLEUBERT) '!AA116,'FÁBRICA '!AA116,'EXTRA - (FERDINAND) '!AA116,'STRADA - (FERDINAND) '!AA116,'HR - (VALDENOR) '!AA116)</f>
        <v>0</v>
      </c>
      <c r="AA116" s="251">
        <f>SUM('EXTRA-03 '!AB116,'EXTRA-02 '!AB116,'FOTON - (CLEUBERT) '!AB116,'FÁBRICA '!AB116,'EXTRA - (FERDINAND) '!AB116,'STRADA - (FERDINAND) '!AB116,'HR - (VALDENOR) '!AB116)</f>
        <v>0</v>
      </c>
      <c r="AB116" s="251">
        <f>SUM('EXTRA-03 '!AC116,'EXTRA-02 '!AC116,'FOTON - (CLEUBERT) '!AC116,'FÁBRICA '!AC116,'EXTRA - (FERDINAND) '!AC116,'STRADA - (FERDINAND) '!AC116,'HR - (VALDENOR) '!AC116)</f>
        <v>0</v>
      </c>
      <c r="AC116" s="251">
        <f>SUM('EXTRA-03 '!AD116,'EXTRA-02 '!AD116,'FOTON - (CLEUBERT) '!AD116,'FÁBRICA '!AD116,'EXTRA - (FERDINAND) '!AD116,'STRADA - (FERDINAND) '!AD116,'HR - (VALDENOR) '!AD116)</f>
        <v>0</v>
      </c>
      <c r="AD116" s="251">
        <f>SUM('EXTRA-03 '!AE116,'EXTRA-02 '!AE116,'FOTON - (CLEUBERT) '!AE116,'FÁBRICA '!AE116,'EXTRA - (FERDINAND) '!AE116,'STRADA - (FERDINAND) '!AE116,'HR - (VALDENOR) '!AE116)</f>
        <v>0</v>
      </c>
      <c r="AE116" s="251">
        <f>SUM('EXTRA-03 '!AF116,'EXTRA-02 '!AF116,'FOTON - (CLEUBERT) '!AF116,'FÁBRICA '!AF116,'EXTRA - (FERDINAND) '!AF116,'STRADA - (FERDINAND) '!AF116,'HR - (VALDENOR) '!AF116)</f>
        <v>0</v>
      </c>
      <c r="AF116" s="251">
        <f>SUM('EXTRA-03 '!AG116,'EXTRA-02 '!AG116,'FOTON - (CLEUBERT) '!AG116,'FÁBRICA '!AG116,'EXTRA - (FERDINAND) '!AG116,'STRADA - (FERDINAND) '!AG116,'HR - (VALDENOR) '!AG116)</f>
        <v>0</v>
      </c>
    </row>
    <row r="117" spans="1:32" x14ac:dyDescent="0.2">
      <c r="A117" s="658">
        <f>'HR - (VALDENOR) '!A117</f>
        <v>0</v>
      </c>
      <c r="B117" s="251">
        <f>SUM('EXTRA-03 '!C117,'EXTRA-02 '!C117,'FOTON - (CLEUBERT) '!C117,'FÁBRICA '!C117,'EXTRA - (FERDINAND) '!C117,'STRADA - (FERDINAND) '!C117,'HR - (VALDENOR) '!C117)</f>
        <v>0</v>
      </c>
      <c r="C117" s="251">
        <f>SUM('EXTRA-03 '!D117,'EXTRA-02 '!D117,'FOTON - (CLEUBERT) '!D117,'FÁBRICA '!D117,'EXTRA - (FERDINAND) '!D117,'STRADA - (FERDINAND) '!D117,'HR - (VALDENOR) '!D117)</f>
        <v>0</v>
      </c>
      <c r="D117" s="251">
        <f>SUM('EXTRA-03 '!E117,'EXTRA-02 '!E117,'FOTON - (CLEUBERT) '!E117,'FÁBRICA '!E117,'EXTRA - (FERDINAND) '!E117,'STRADA - (FERDINAND) '!E117,'HR - (VALDENOR) '!E117)</f>
        <v>0</v>
      </c>
      <c r="E117" s="251">
        <f>SUM('EXTRA-03 '!F117,'EXTRA-02 '!F117,'FOTON - (CLEUBERT) '!F117,'FÁBRICA '!F117,'EXTRA - (FERDINAND) '!F117,'STRADA - (FERDINAND) '!F117,'HR - (VALDENOR) '!F117)</f>
        <v>0</v>
      </c>
      <c r="F117" s="251">
        <f>SUM('EXTRA-03 '!G117,'EXTRA-02 '!G117,'FOTON - (CLEUBERT) '!G117,'FÁBRICA '!G117,'EXTRA - (FERDINAND) '!G117,'STRADA - (FERDINAND) '!G117,'HR - (VALDENOR) '!G117)</f>
        <v>0</v>
      </c>
      <c r="G117" s="251">
        <f>SUM('EXTRA-03 '!H117,'EXTRA-02 '!H117,'FOTON - (CLEUBERT) '!H117,'FÁBRICA '!H117,'EXTRA - (FERDINAND) '!H117,'STRADA - (FERDINAND) '!H117,'HR - (VALDENOR) '!H117)</f>
        <v>0</v>
      </c>
      <c r="H117" s="251">
        <f>SUM('EXTRA-03 '!I117,'EXTRA-02 '!I117,'FOTON - (CLEUBERT) '!I117,'FÁBRICA '!I117,'EXTRA - (FERDINAND) '!I117,'STRADA - (FERDINAND) '!I117,'HR - (VALDENOR) '!I117)</f>
        <v>0</v>
      </c>
      <c r="I117" s="251">
        <f>SUM('EXTRA-03 '!J117,'EXTRA-02 '!J117,'FOTON - (CLEUBERT) '!J117,'FÁBRICA '!J117,'EXTRA - (FERDINAND) '!J117,'STRADA - (FERDINAND) '!J117,'HR - (VALDENOR) '!J117)</f>
        <v>0</v>
      </c>
      <c r="J117" s="251">
        <f>SUM('EXTRA-03 '!K117,'EXTRA-02 '!K117,'FOTON - (CLEUBERT) '!K117,'FÁBRICA '!K117,'EXTRA - (FERDINAND) '!K117,'STRADA - (FERDINAND) '!K117,'HR - (VALDENOR) '!K117)</f>
        <v>0</v>
      </c>
      <c r="K117" s="251">
        <f>SUM('EXTRA-03 '!L117,'EXTRA-02 '!L117,'FOTON - (CLEUBERT) '!L117,'FÁBRICA '!L117,'EXTRA - (FERDINAND) '!L117,'STRADA - (FERDINAND) '!L117,'HR - (VALDENOR) '!L117)</f>
        <v>0</v>
      </c>
      <c r="L117" s="251">
        <f>SUM('EXTRA-03 '!M117,'EXTRA-02 '!M117,'FOTON - (CLEUBERT) '!M117,'FÁBRICA '!M117,'EXTRA - (FERDINAND) '!M117,'STRADA - (FERDINAND) '!M117,'HR - (VALDENOR) '!M117)</f>
        <v>0</v>
      </c>
      <c r="M117" s="251">
        <f>SUM('EXTRA-03 '!N117,'EXTRA-02 '!N117,'FOTON - (CLEUBERT) '!N117,'FÁBRICA '!N117,'EXTRA - (FERDINAND) '!N117,'STRADA - (FERDINAND) '!N117,'HR - (VALDENOR) '!N117)</f>
        <v>0</v>
      </c>
      <c r="N117" s="251">
        <f>SUM('EXTRA-03 '!O117,'EXTRA-02 '!O117,'FOTON - (CLEUBERT) '!O117,'FÁBRICA '!O117,'EXTRA - (FERDINAND) '!O117,'STRADA - (FERDINAND) '!O117,'HR - (VALDENOR) '!O117)</f>
        <v>0</v>
      </c>
      <c r="O117" s="251">
        <f>SUM('EXTRA-03 '!P117,'EXTRA-02 '!P117,'FOTON - (CLEUBERT) '!P117,'FÁBRICA '!P117,'EXTRA - (FERDINAND) '!P117,'STRADA - (FERDINAND) '!P117,'HR - (VALDENOR) '!P117)</f>
        <v>0</v>
      </c>
      <c r="P117" s="251">
        <f>SUM('EXTRA-03 '!Q117,'EXTRA-02 '!Q117,'FOTON - (CLEUBERT) '!Q117,'FÁBRICA '!Q117,'EXTRA - (FERDINAND) '!Q117,'STRADA - (FERDINAND) '!Q117,'HR - (VALDENOR) '!Q117)</f>
        <v>0</v>
      </c>
      <c r="Q117" s="251">
        <f>SUM('EXTRA-03 '!R117,'EXTRA-02 '!R117,'FOTON - (CLEUBERT) '!R117,'FÁBRICA '!R117,'EXTRA - (FERDINAND) '!R117,'STRADA - (FERDINAND) '!R117,'HR - (VALDENOR) '!R117)</f>
        <v>0</v>
      </c>
      <c r="R117" s="251">
        <f>SUM('EXTRA-03 '!S117,'EXTRA-02 '!S117,'FOTON - (CLEUBERT) '!S117,'FÁBRICA '!S117,'EXTRA - (FERDINAND) '!S117,'STRADA - (FERDINAND) '!S117,'HR - (VALDENOR) '!S117)</f>
        <v>0</v>
      </c>
      <c r="S117" s="251">
        <f>SUM('EXTRA-03 '!T117,'EXTRA-02 '!T117,'FOTON - (CLEUBERT) '!T117,'FÁBRICA '!T117,'EXTRA - (FERDINAND) '!T117,'STRADA - (FERDINAND) '!T117,'HR - (VALDENOR) '!T117)</f>
        <v>0</v>
      </c>
      <c r="T117" s="251">
        <f>SUM('EXTRA-03 '!U117,'EXTRA-02 '!U117,'FOTON - (CLEUBERT) '!U117,'FÁBRICA '!U117,'EXTRA - (FERDINAND) '!U117,'STRADA - (FERDINAND) '!U117,'HR - (VALDENOR) '!U117)</f>
        <v>0</v>
      </c>
      <c r="U117" s="251">
        <f>SUM('EXTRA-03 '!V117,'EXTRA-02 '!V117,'FOTON - (CLEUBERT) '!V117,'FÁBRICA '!V117,'EXTRA - (FERDINAND) '!V117,'STRADA - (FERDINAND) '!V117,'HR - (VALDENOR) '!V117)</f>
        <v>0</v>
      </c>
      <c r="V117" s="251">
        <f>SUM('EXTRA-03 '!W117,'EXTRA-02 '!W117,'FOTON - (CLEUBERT) '!W117,'FÁBRICA '!W117,'EXTRA - (FERDINAND) '!W117,'STRADA - (FERDINAND) '!W117,'HR - (VALDENOR) '!W117)</f>
        <v>0</v>
      </c>
      <c r="W117" s="251">
        <f>SUM('EXTRA-03 '!X117,'EXTRA-02 '!X117,'FOTON - (CLEUBERT) '!X117,'FÁBRICA '!X117,'EXTRA - (FERDINAND) '!X117,'STRADA - (FERDINAND) '!X117,'HR - (VALDENOR) '!X117)</f>
        <v>0</v>
      </c>
      <c r="X117" s="251">
        <f>SUM('EXTRA-03 '!Y117,'EXTRA-02 '!Y117,'FOTON - (CLEUBERT) '!Y117,'FÁBRICA '!Y117,'EXTRA - (FERDINAND) '!Y117,'STRADA - (FERDINAND) '!Y117,'HR - (VALDENOR) '!Y117)</f>
        <v>0</v>
      </c>
      <c r="Y117" s="251">
        <f>SUM('EXTRA-03 '!Z117,'EXTRA-02 '!Z117,'FOTON - (CLEUBERT) '!Z117,'FÁBRICA '!Z117,'EXTRA - (FERDINAND) '!Z117,'STRADA - (FERDINAND) '!Z117,'HR - (VALDENOR) '!Z117)</f>
        <v>0</v>
      </c>
      <c r="Z117" s="251">
        <f>SUM('EXTRA-03 '!AA117,'EXTRA-02 '!AA117,'FOTON - (CLEUBERT) '!AA117,'FÁBRICA '!AA117,'EXTRA - (FERDINAND) '!AA117,'STRADA - (FERDINAND) '!AA117,'HR - (VALDENOR) '!AA117)</f>
        <v>0</v>
      </c>
      <c r="AA117" s="251">
        <f>SUM('EXTRA-03 '!AB117,'EXTRA-02 '!AB117,'FOTON - (CLEUBERT) '!AB117,'FÁBRICA '!AB117,'EXTRA - (FERDINAND) '!AB117,'STRADA - (FERDINAND) '!AB117,'HR - (VALDENOR) '!AB117)</f>
        <v>0</v>
      </c>
      <c r="AB117" s="251">
        <f>SUM('EXTRA-03 '!AC117,'EXTRA-02 '!AC117,'FOTON - (CLEUBERT) '!AC117,'FÁBRICA '!AC117,'EXTRA - (FERDINAND) '!AC117,'STRADA - (FERDINAND) '!AC117,'HR - (VALDENOR) '!AC117)</f>
        <v>0</v>
      </c>
      <c r="AC117" s="251">
        <f>SUM('EXTRA-03 '!AD117,'EXTRA-02 '!AD117,'FOTON - (CLEUBERT) '!AD117,'FÁBRICA '!AD117,'EXTRA - (FERDINAND) '!AD117,'STRADA - (FERDINAND) '!AD117,'HR - (VALDENOR) '!AD117)</f>
        <v>0</v>
      </c>
      <c r="AD117" s="251">
        <f>SUM('EXTRA-03 '!AE117,'EXTRA-02 '!AE117,'FOTON - (CLEUBERT) '!AE117,'FÁBRICA '!AE117,'EXTRA - (FERDINAND) '!AE117,'STRADA - (FERDINAND) '!AE117,'HR - (VALDENOR) '!AE117)</f>
        <v>0</v>
      </c>
      <c r="AE117" s="251">
        <f>SUM('EXTRA-03 '!AF117,'EXTRA-02 '!AF117,'FOTON - (CLEUBERT) '!AF117,'FÁBRICA '!AF117,'EXTRA - (FERDINAND) '!AF117,'STRADA - (FERDINAND) '!AF117,'HR - (VALDENOR) '!AF117)</f>
        <v>0</v>
      </c>
      <c r="AF117" s="251">
        <f>SUM('EXTRA-03 '!AG117,'EXTRA-02 '!AG117,'FOTON - (CLEUBERT) '!AG117,'FÁBRICA '!AG117,'EXTRA - (FERDINAND) '!AG117,'STRADA - (FERDINAND) '!AG117,'HR - (VALDENOR) '!AG117)</f>
        <v>0</v>
      </c>
    </row>
    <row r="118" spans="1:32" x14ac:dyDescent="0.2">
      <c r="A118" s="658">
        <f>'HR - (VALDENOR) '!A118</f>
        <v>0</v>
      </c>
      <c r="B118" s="251">
        <f>SUM('EXTRA-03 '!C118,'EXTRA-02 '!C118,'FOTON - (CLEUBERT) '!C118,'FÁBRICA '!C118,'EXTRA - (FERDINAND) '!C118,'STRADA - (FERDINAND) '!C118,'HR - (VALDENOR) '!C118)</f>
        <v>0</v>
      </c>
      <c r="C118" s="251">
        <f>SUM('EXTRA-03 '!D118,'EXTRA-02 '!D118,'FOTON - (CLEUBERT) '!D118,'FÁBRICA '!D118,'EXTRA - (FERDINAND) '!D118,'STRADA - (FERDINAND) '!D118,'HR - (VALDENOR) '!D118)</f>
        <v>0</v>
      </c>
      <c r="D118" s="251">
        <f>SUM('EXTRA-03 '!E118,'EXTRA-02 '!E118,'FOTON - (CLEUBERT) '!E118,'FÁBRICA '!E118,'EXTRA - (FERDINAND) '!E118,'STRADA - (FERDINAND) '!E118,'HR - (VALDENOR) '!E118)</f>
        <v>0</v>
      </c>
      <c r="E118" s="251">
        <f>SUM('EXTRA-03 '!F118,'EXTRA-02 '!F118,'FOTON - (CLEUBERT) '!F118,'FÁBRICA '!F118,'EXTRA - (FERDINAND) '!F118,'STRADA - (FERDINAND) '!F118,'HR - (VALDENOR) '!F118)</f>
        <v>0</v>
      </c>
      <c r="F118" s="251">
        <f>SUM('EXTRA-03 '!G118,'EXTRA-02 '!G118,'FOTON - (CLEUBERT) '!G118,'FÁBRICA '!G118,'EXTRA - (FERDINAND) '!G118,'STRADA - (FERDINAND) '!G118,'HR - (VALDENOR) '!G118)</f>
        <v>0</v>
      </c>
      <c r="G118" s="251">
        <f>SUM('EXTRA-03 '!H118,'EXTRA-02 '!H118,'FOTON - (CLEUBERT) '!H118,'FÁBRICA '!H118,'EXTRA - (FERDINAND) '!H118,'STRADA - (FERDINAND) '!H118,'HR - (VALDENOR) '!H118)</f>
        <v>0</v>
      </c>
      <c r="H118" s="251">
        <f>SUM('EXTRA-03 '!I118,'EXTRA-02 '!I118,'FOTON - (CLEUBERT) '!I118,'FÁBRICA '!I118,'EXTRA - (FERDINAND) '!I118,'STRADA - (FERDINAND) '!I118,'HR - (VALDENOR) '!I118)</f>
        <v>0</v>
      </c>
      <c r="I118" s="251">
        <f>SUM('EXTRA-03 '!J118,'EXTRA-02 '!J118,'FOTON - (CLEUBERT) '!J118,'FÁBRICA '!J118,'EXTRA - (FERDINAND) '!J118,'STRADA - (FERDINAND) '!J118,'HR - (VALDENOR) '!J118)</f>
        <v>0</v>
      </c>
      <c r="J118" s="251">
        <f>SUM('EXTRA-03 '!K118,'EXTRA-02 '!K118,'FOTON - (CLEUBERT) '!K118,'FÁBRICA '!K118,'EXTRA - (FERDINAND) '!K118,'STRADA - (FERDINAND) '!K118,'HR - (VALDENOR) '!K118)</f>
        <v>0</v>
      </c>
      <c r="K118" s="251">
        <f>SUM('EXTRA-03 '!L118,'EXTRA-02 '!L118,'FOTON - (CLEUBERT) '!L118,'FÁBRICA '!L118,'EXTRA - (FERDINAND) '!L118,'STRADA - (FERDINAND) '!L118,'HR - (VALDENOR) '!L118)</f>
        <v>0</v>
      </c>
      <c r="L118" s="251">
        <f>SUM('EXTRA-03 '!M118,'EXTRA-02 '!M118,'FOTON - (CLEUBERT) '!M118,'FÁBRICA '!M118,'EXTRA - (FERDINAND) '!M118,'STRADA - (FERDINAND) '!M118,'HR - (VALDENOR) '!M118)</f>
        <v>0</v>
      </c>
      <c r="M118" s="251">
        <f>SUM('EXTRA-03 '!N118,'EXTRA-02 '!N118,'FOTON - (CLEUBERT) '!N118,'FÁBRICA '!N118,'EXTRA - (FERDINAND) '!N118,'STRADA - (FERDINAND) '!N118,'HR - (VALDENOR) '!N118)</f>
        <v>0</v>
      </c>
      <c r="N118" s="251">
        <f>SUM('EXTRA-03 '!O118,'EXTRA-02 '!O118,'FOTON - (CLEUBERT) '!O118,'FÁBRICA '!O118,'EXTRA - (FERDINAND) '!O118,'STRADA - (FERDINAND) '!O118,'HR - (VALDENOR) '!O118)</f>
        <v>0</v>
      </c>
      <c r="O118" s="251">
        <f>SUM('EXTRA-03 '!P118,'EXTRA-02 '!P118,'FOTON - (CLEUBERT) '!P118,'FÁBRICA '!P118,'EXTRA - (FERDINAND) '!P118,'STRADA - (FERDINAND) '!P118,'HR - (VALDENOR) '!P118)</f>
        <v>0</v>
      </c>
      <c r="P118" s="251">
        <f>SUM('EXTRA-03 '!Q118,'EXTRA-02 '!Q118,'FOTON - (CLEUBERT) '!Q118,'FÁBRICA '!Q118,'EXTRA - (FERDINAND) '!Q118,'STRADA - (FERDINAND) '!Q118,'HR - (VALDENOR) '!Q118)</f>
        <v>0</v>
      </c>
      <c r="Q118" s="251">
        <f>SUM('EXTRA-03 '!R118,'EXTRA-02 '!R118,'FOTON - (CLEUBERT) '!R118,'FÁBRICA '!R118,'EXTRA - (FERDINAND) '!R118,'STRADA - (FERDINAND) '!R118,'HR - (VALDENOR) '!R118)</f>
        <v>0</v>
      </c>
      <c r="R118" s="251">
        <f>SUM('EXTRA-03 '!S118,'EXTRA-02 '!S118,'FOTON - (CLEUBERT) '!S118,'FÁBRICA '!S118,'EXTRA - (FERDINAND) '!S118,'STRADA - (FERDINAND) '!S118,'HR - (VALDENOR) '!S118)</f>
        <v>0</v>
      </c>
      <c r="S118" s="251">
        <f>SUM('EXTRA-03 '!T118,'EXTRA-02 '!T118,'FOTON - (CLEUBERT) '!T118,'FÁBRICA '!T118,'EXTRA - (FERDINAND) '!T118,'STRADA - (FERDINAND) '!T118,'HR - (VALDENOR) '!T118)</f>
        <v>0</v>
      </c>
      <c r="T118" s="251">
        <f>SUM('EXTRA-03 '!U118,'EXTRA-02 '!U118,'FOTON - (CLEUBERT) '!U118,'FÁBRICA '!U118,'EXTRA - (FERDINAND) '!U118,'STRADA - (FERDINAND) '!U118,'HR - (VALDENOR) '!U118)</f>
        <v>0</v>
      </c>
      <c r="U118" s="251">
        <f>SUM('EXTRA-03 '!V118,'EXTRA-02 '!V118,'FOTON - (CLEUBERT) '!V118,'FÁBRICA '!V118,'EXTRA - (FERDINAND) '!V118,'STRADA - (FERDINAND) '!V118,'HR - (VALDENOR) '!V118)</f>
        <v>0</v>
      </c>
      <c r="V118" s="251">
        <f>SUM('EXTRA-03 '!W118,'EXTRA-02 '!W118,'FOTON - (CLEUBERT) '!W118,'FÁBRICA '!W118,'EXTRA - (FERDINAND) '!W118,'STRADA - (FERDINAND) '!W118,'HR - (VALDENOR) '!W118)</f>
        <v>0</v>
      </c>
      <c r="W118" s="251">
        <f>SUM('EXTRA-03 '!X118,'EXTRA-02 '!X118,'FOTON - (CLEUBERT) '!X118,'FÁBRICA '!X118,'EXTRA - (FERDINAND) '!X118,'STRADA - (FERDINAND) '!X118,'HR - (VALDENOR) '!X118)</f>
        <v>0</v>
      </c>
      <c r="X118" s="251">
        <f>SUM('EXTRA-03 '!Y118,'EXTRA-02 '!Y118,'FOTON - (CLEUBERT) '!Y118,'FÁBRICA '!Y118,'EXTRA - (FERDINAND) '!Y118,'STRADA - (FERDINAND) '!Y118,'HR - (VALDENOR) '!Y118)</f>
        <v>0</v>
      </c>
      <c r="Y118" s="251">
        <f>SUM('EXTRA-03 '!Z118,'EXTRA-02 '!Z118,'FOTON - (CLEUBERT) '!Z118,'FÁBRICA '!Z118,'EXTRA - (FERDINAND) '!Z118,'STRADA - (FERDINAND) '!Z118,'HR - (VALDENOR) '!Z118)</f>
        <v>0</v>
      </c>
      <c r="Z118" s="251">
        <f>SUM('EXTRA-03 '!AA118,'EXTRA-02 '!AA118,'FOTON - (CLEUBERT) '!AA118,'FÁBRICA '!AA118,'EXTRA - (FERDINAND) '!AA118,'STRADA - (FERDINAND) '!AA118,'HR - (VALDENOR) '!AA118)</f>
        <v>0</v>
      </c>
      <c r="AA118" s="251">
        <f>SUM('EXTRA-03 '!AB118,'EXTRA-02 '!AB118,'FOTON - (CLEUBERT) '!AB118,'FÁBRICA '!AB118,'EXTRA - (FERDINAND) '!AB118,'STRADA - (FERDINAND) '!AB118,'HR - (VALDENOR) '!AB118)</f>
        <v>0</v>
      </c>
      <c r="AB118" s="251">
        <f>SUM('EXTRA-03 '!AC118,'EXTRA-02 '!AC118,'FOTON - (CLEUBERT) '!AC118,'FÁBRICA '!AC118,'EXTRA - (FERDINAND) '!AC118,'STRADA - (FERDINAND) '!AC118,'HR - (VALDENOR) '!AC118)</f>
        <v>0</v>
      </c>
      <c r="AC118" s="251">
        <f>SUM('EXTRA-03 '!AD118,'EXTRA-02 '!AD118,'FOTON - (CLEUBERT) '!AD118,'FÁBRICA '!AD118,'EXTRA - (FERDINAND) '!AD118,'STRADA - (FERDINAND) '!AD118,'HR - (VALDENOR) '!AD118)</f>
        <v>0</v>
      </c>
      <c r="AD118" s="251">
        <f>SUM('EXTRA-03 '!AE118,'EXTRA-02 '!AE118,'FOTON - (CLEUBERT) '!AE118,'FÁBRICA '!AE118,'EXTRA - (FERDINAND) '!AE118,'STRADA - (FERDINAND) '!AE118,'HR - (VALDENOR) '!AE118)</f>
        <v>0</v>
      </c>
      <c r="AE118" s="251">
        <f>SUM('EXTRA-03 '!AF118,'EXTRA-02 '!AF118,'FOTON - (CLEUBERT) '!AF118,'FÁBRICA '!AF118,'EXTRA - (FERDINAND) '!AF118,'STRADA - (FERDINAND) '!AF118,'HR - (VALDENOR) '!AF118)</f>
        <v>0</v>
      </c>
      <c r="AF118" s="251">
        <f>SUM('EXTRA-03 '!AG118,'EXTRA-02 '!AG118,'FOTON - (CLEUBERT) '!AG118,'FÁBRICA '!AG118,'EXTRA - (FERDINAND) '!AG118,'STRADA - (FERDINAND) '!AG118,'HR - (VALDENOR) '!AG118)</f>
        <v>0</v>
      </c>
    </row>
    <row r="119" spans="1:32" x14ac:dyDescent="0.2">
      <c r="A119" s="658">
        <f>'HR - (VALDENOR) '!A119</f>
        <v>0</v>
      </c>
      <c r="B119" s="251">
        <f>SUM('EXTRA-03 '!C119,'EXTRA-02 '!C119,'FOTON - (CLEUBERT) '!C119,'FÁBRICA '!C119,'EXTRA - (FERDINAND) '!C119,'STRADA - (FERDINAND) '!C119,'HR - (VALDENOR) '!C119)</f>
        <v>0</v>
      </c>
      <c r="C119" s="251">
        <f>SUM('EXTRA-03 '!D119,'EXTRA-02 '!D119,'FOTON - (CLEUBERT) '!D119,'FÁBRICA '!D119,'EXTRA - (FERDINAND) '!D119,'STRADA - (FERDINAND) '!D119,'HR - (VALDENOR) '!D119)</f>
        <v>0</v>
      </c>
      <c r="D119" s="251">
        <f>SUM('EXTRA-03 '!E119,'EXTRA-02 '!E119,'FOTON - (CLEUBERT) '!E119,'FÁBRICA '!E119,'EXTRA - (FERDINAND) '!E119,'STRADA - (FERDINAND) '!E119,'HR - (VALDENOR) '!E119)</f>
        <v>0</v>
      </c>
      <c r="E119" s="251">
        <f>SUM('EXTRA-03 '!F119,'EXTRA-02 '!F119,'FOTON - (CLEUBERT) '!F119,'FÁBRICA '!F119,'EXTRA - (FERDINAND) '!F119,'STRADA - (FERDINAND) '!F119,'HR - (VALDENOR) '!F119)</f>
        <v>0</v>
      </c>
      <c r="F119" s="251">
        <f>SUM('EXTRA-03 '!G119,'EXTRA-02 '!G119,'FOTON - (CLEUBERT) '!G119,'FÁBRICA '!G119,'EXTRA - (FERDINAND) '!G119,'STRADA - (FERDINAND) '!G119,'HR - (VALDENOR) '!G119)</f>
        <v>0</v>
      </c>
      <c r="G119" s="251">
        <f>SUM('EXTRA-03 '!H119,'EXTRA-02 '!H119,'FOTON - (CLEUBERT) '!H119,'FÁBRICA '!H119,'EXTRA - (FERDINAND) '!H119,'STRADA - (FERDINAND) '!H119,'HR - (VALDENOR) '!H119)</f>
        <v>0</v>
      </c>
      <c r="H119" s="251">
        <f>SUM('EXTRA-03 '!I119,'EXTRA-02 '!I119,'FOTON - (CLEUBERT) '!I119,'FÁBRICA '!I119,'EXTRA - (FERDINAND) '!I119,'STRADA - (FERDINAND) '!I119,'HR - (VALDENOR) '!I119)</f>
        <v>0</v>
      </c>
      <c r="I119" s="251">
        <f>SUM('EXTRA-03 '!J119,'EXTRA-02 '!J119,'FOTON - (CLEUBERT) '!J119,'FÁBRICA '!J119,'EXTRA - (FERDINAND) '!J119,'STRADA - (FERDINAND) '!J119,'HR - (VALDENOR) '!J119)</f>
        <v>0</v>
      </c>
      <c r="J119" s="251">
        <f>SUM('EXTRA-03 '!K119,'EXTRA-02 '!K119,'FOTON - (CLEUBERT) '!K119,'FÁBRICA '!K119,'EXTRA - (FERDINAND) '!K119,'STRADA - (FERDINAND) '!K119,'HR - (VALDENOR) '!K119)</f>
        <v>0</v>
      </c>
      <c r="K119" s="251">
        <f>SUM('EXTRA-03 '!L119,'EXTRA-02 '!L119,'FOTON - (CLEUBERT) '!L119,'FÁBRICA '!L119,'EXTRA - (FERDINAND) '!L119,'STRADA - (FERDINAND) '!L119,'HR - (VALDENOR) '!L119)</f>
        <v>0</v>
      </c>
      <c r="L119" s="251">
        <f>SUM('EXTRA-03 '!M119,'EXTRA-02 '!M119,'FOTON - (CLEUBERT) '!M119,'FÁBRICA '!M119,'EXTRA - (FERDINAND) '!M119,'STRADA - (FERDINAND) '!M119,'HR - (VALDENOR) '!M119)</f>
        <v>0</v>
      </c>
      <c r="M119" s="251">
        <f>SUM('EXTRA-03 '!N119,'EXTRA-02 '!N119,'FOTON - (CLEUBERT) '!N119,'FÁBRICA '!N119,'EXTRA - (FERDINAND) '!N119,'STRADA - (FERDINAND) '!N119,'HR - (VALDENOR) '!N119)</f>
        <v>0</v>
      </c>
      <c r="N119" s="251">
        <f>SUM('EXTRA-03 '!O119,'EXTRA-02 '!O119,'FOTON - (CLEUBERT) '!O119,'FÁBRICA '!O119,'EXTRA - (FERDINAND) '!O119,'STRADA - (FERDINAND) '!O119,'HR - (VALDENOR) '!O119)</f>
        <v>0</v>
      </c>
      <c r="O119" s="251">
        <f>SUM('EXTRA-03 '!P119,'EXTRA-02 '!P119,'FOTON - (CLEUBERT) '!P119,'FÁBRICA '!P119,'EXTRA - (FERDINAND) '!P119,'STRADA - (FERDINAND) '!P119,'HR - (VALDENOR) '!P119)</f>
        <v>0</v>
      </c>
      <c r="P119" s="251">
        <f>SUM('EXTRA-03 '!Q119,'EXTRA-02 '!Q119,'FOTON - (CLEUBERT) '!Q119,'FÁBRICA '!Q119,'EXTRA - (FERDINAND) '!Q119,'STRADA - (FERDINAND) '!Q119,'HR - (VALDENOR) '!Q119)</f>
        <v>0</v>
      </c>
      <c r="Q119" s="251">
        <f>SUM('EXTRA-03 '!R119,'EXTRA-02 '!R119,'FOTON - (CLEUBERT) '!R119,'FÁBRICA '!R119,'EXTRA - (FERDINAND) '!R119,'STRADA - (FERDINAND) '!R119,'HR - (VALDENOR) '!R119)</f>
        <v>0</v>
      </c>
      <c r="R119" s="251">
        <f>SUM('EXTRA-03 '!S119,'EXTRA-02 '!S119,'FOTON - (CLEUBERT) '!S119,'FÁBRICA '!S119,'EXTRA - (FERDINAND) '!S119,'STRADA - (FERDINAND) '!S119,'HR - (VALDENOR) '!S119)</f>
        <v>0</v>
      </c>
      <c r="S119" s="251">
        <f>SUM('EXTRA-03 '!T119,'EXTRA-02 '!T119,'FOTON - (CLEUBERT) '!T119,'FÁBRICA '!T119,'EXTRA - (FERDINAND) '!T119,'STRADA - (FERDINAND) '!T119,'HR - (VALDENOR) '!T119)</f>
        <v>0</v>
      </c>
      <c r="T119" s="251">
        <f>SUM('EXTRA-03 '!U119,'EXTRA-02 '!U119,'FOTON - (CLEUBERT) '!U119,'FÁBRICA '!U119,'EXTRA - (FERDINAND) '!U119,'STRADA - (FERDINAND) '!U119,'HR - (VALDENOR) '!U119)</f>
        <v>0</v>
      </c>
      <c r="U119" s="251">
        <f>SUM('EXTRA-03 '!V119,'EXTRA-02 '!V119,'FOTON - (CLEUBERT) '!V119,'FÁBRICA '!V119,'EXTRA - (FERDINAND) '!V119,'STRADA - (FERDINAND) '!V119,'HR - (VALDENOR) '!V119)</f>
        <v>0</v>
      </c>
      <c r="V119" s="251">
        <f>SUM('EXTRA-03 '!W119,'EXTRA-02 '!W119,'FOTON - (CLEUBERT) '!W119,'FÁBRICA '!W119,'EXTRA - (FERDINAND) '!W119,'STRADA - (FERDINAND) '!W119,'HR - (VALDENOR) '!W119)</f>
        <v>0</v>
      </c>
      <c r="W119" s="251">
        <f>SUM('EXTRA-03 '!X119,'EXTRA-02 '!X119,'FOTON - (CLEUBERT) '!X119,'FÁBRICA '!X119,'EXTRA - (FERDINAND) '!X119,'STRADA - (FERDINAND) '!X119,'HR - (VALDENOR) '!X119)</f>
        <v>0</v>
      </c>
      <c r="X119" s="251">
        <f>SUM('EXTRA-03 '!Y119,'EXTRA-02 '!Y119,'FOTON - (CLEUBERT) '!Y119,'FÁBRICA '!Y119,'EXTRA - (FERDINAND) '!Y119,'STRADA - (FERDINAND) '!Y119,'HR - (VALDENOR) '!Y119)</f>
        <v>0</v>
      </c>
      <c r="Y119" s="251">
        <f>SUM('EXTRA-03 '!Z119,'EXTRA-02 '!Z119,'FOTON - (CLEUBERT) '!Z119,'FÁBRICA '!Z119,'EXTRA - (FERDINAND) '!Z119,'STRADA - (FERDINAND) '!Z119,'HR - (VALDENOR) '!Z119)</f>
        <v>0</v>
      </c>
      <c r="Z119" s="251">
        <f>SUM('EXTRA-03 '!AA119,'EXTRA-02 '!AA119,'FOTON - (CLEUBERT) '!AA119,'FÁBRICA '!AA119,'EXTRA - (FERDINAND) '!AA119,'STRADA - (FERDINAND) '!AA119,'HR - (VALDENOR) '!AA119)</f>
        <v>0</v>
      </c>
      <c r="AA119" s="251">
        <f>SUM('EXTRA-03 '!AB119,'EXTRA-02 '!AB119,'FOTON - (CLEUBERT) '!AB119,'FÁBRICA '!AB119,'EXTRA - (FERDINAND) '!AB119,'STRADA - (FERDINAND) '!AB119,'HR - (VALDENOR) '!AB119)</f>
        <v>0</v>
      </c>
      <c r="AB119" s="251">
        <f>SUM('EXTRA-03 '!AC119,'EXTRA-02 '!AC119,'FOTON - (CLEUBERT) '!AC119,'FÁBRICA '!AC119,'EXTRA - (FERDINAND) '!AC119,'STRADA - (FERDINAND) '!AC119,'HR - (VALDENOR) '!AC119)</f>
        <v>0</v>
      </c>
      <c r="AC119" s="251">
        <f>SUM('EXTRA-03 '!AD119,'EXTRA-02 '!AD119,'FOTON - (CLEUBERT) '!AD119,'FÁBRICA '!AD119,'EXTRA - (FERDINAND) '!AD119,'STRADA - (FERDINAND) '!AD119,'HR - (VALDENOR) '!AD119)</f>
        <v>0</v>
      </c>
      <c r="AD119" s="251">
        <f>SUM('EXTRA-03 '!AE119,'EXTRA-02 '!AE119,'FOTON - (CLEUBERT) '!AE119,'FÁBRICA '!AE119,'EXTRA - (FERDINAND) '!AE119,'STRADA - (FERDINAND) '!AE119,'HR - (VALDENOR) '!AE119)</f>
        <v>0</v>
      </c>
      <c r="AE119" s="251">
        <f>SUM('EXTRA-03 '!AF119,'EXTRA-02 '!AF119,'FOTON - (CLEUBERT) '!AF119,'FÁBRICA '!AF119,'EXTRA - (FERDINAND) '!AF119,'STRADA - (FERDINAND) '!AF119,'HR - (VALDENOR) '!AF119)</f>
        <v>0</v>
      </c>
      <c r="AF119" s="251">
        <f>SUM('EXTRA-03 '!AG119,'EXTRA-02 '!AG119,'FOTON - (CLEUBERT) '!AG119,'FÁBRICA '!AG119,'EXTRA - (FERDINAND) '!AG119,'STRADA - (FERDINAND) '!AG119,'HR - (VALDENOR) '!AG119)</f>
        <v>0</v>
      </c>
    </row>
    <row r="120" spans="1:32" x14ac:dyDescent="0.2">
      <c r="A120" s="658">
        <f>'HR - (VALDENOR) '!A120</f>
        <v>0</v>
      </c>
      <c r="B120" s="251">
        <f>SUM('EXTRA-03 '!C120,'EXTRA-02 '!C120,'FOTON - (CLEUBERT) '!C120,'FÁBRICA '!C120,'EXTRA - (FERDINAND) '!C120,'STRADA - (FERDINAND) '!C120,'HR - (VALDENOR) '!C120)</f>
        <v>0</v>
      </c>
      <c r="C120" s="251">
        <f>SUM('EXTRA-03 '!D120,'EXTRA-02 '!D120,'FOTON - (CLEUBERT) '!D120,'FÁBRICA '!D120,'EXTRA - (FERDINAND) '!D120,'STRADA - (FERDINAND) '!D120,'HR - (VALDENOR) '!D120)</f>
        <v>0</v>
      </c>
      <c r="D120" s="251">
        <f>SUM('EXTRA-03 '!E120,'EXTRA-02 '!E120,'FOTON - (CLEUBERT) '!E120,'FÁBRICA '!E120,'EXTRA - (FERDINAND) '!E120,'STRADA - (FERDINAND) '!E120,'HR - (VALDENOR) '!E120)</f>
        <v>0</v>
      </c>
      <c r="E120" s="251">
        <f>SUM('EXTRA-03 '!F120,'EXTRA-02 '!F120,'FOTON - (CLEUBERT) '!F120,'FÁBRICA '!F120,'EXTRA - (FERDINAND) '!F120,'STRADA - (FERDINAND) '!F120,'HR - (VALDENOR) '!F120)</f>
        <v>0</v>
      </c>
      <c r="F120" s="251">
        <f>SUM('EXTRA-03 '!G120,'EXTRA-02 '!G120,'FOTON - (CLEUBERT) '!G120,'FÁBRICA '!G120,'EXTRA - (FERDINAND) '!G120,'STRADA - (FERDINAND) '!G120,'HR - (VALDENOR) '!G120)</f>
        <v>0</v>
      </c>
      <c r="G120" s="251">
        <f>SUM('EXTRA-03 '!H120,'EXTRA-02 '!H120,'FOTON - (CLEUBERT) '!H120,'FÁBRICA '!H120,'EXTRA - (FERDINAND) '!H120,'STRADA - (FERDINAND) '!H120,'HR - (VALDENOR) '!H120)</f>
        <v>0</v>
      </c>
      <c r="H120" s="251">
        <f>SUM('EXTRA-03 '!I120,'EXTRA-02 '!I120,'FOTON - (CLEUBERT) '!I120,'FÁBRICA '!I120,'EXTRA - (FERDINAND) '!I120,'STRADA - (FERDINAND) '!I120,'HR - (VALDENOR) '!I120)</f>
        <v>0</v>
      </c>
      <c r="I120" s="251">
        <f>SUM('EXTRA-03 '!J120,'EXTRA-02 '!J120,'FOTON - (CLEUBERT) '!J120,'FÁBRICA '!J120,'EXTRA - (FERDINAND) '!J120,'STRADA - (FERDINAND) '!J120,'HR - (VALDENOR) '!J120)</f>
        <v>0</v>
      </c>
      <c r="J120" s="251">
        <f>SUM('EXTRA-03 '!K120,'EXTRA-02 '!K120,'FOTON - (CLEUBERT) '!K120,'FÁBRICA '!K120,'EXTRA - (FERDINAND) '!K120,'STRADA - (FERDINAND) '!K120,'HR - (VALDENOR) '!K120)</f>
        <v>0</v>
      </c>
      <c r="K120" s="251">
        <f>SUM('EXTRA-03 '!L120,'EXTRA-02 '!L120,'FOTON - (CLEUBERT) '!L120,'FÁBRICA '!L120,'EXTRA - (FERDINAND) '!L120,'STRADA - (FERDINAND) '!L120,'HR - (VALDENOR) '!L120)</f>
        <v>0</v>
      </c>
      <c r="L120" s="251">
        <f>SUM('EXTRA-03 '!M120,'EXTRA-02 '!M120,'FOTON - (CLEUBERT) '!M120,'FÁBRICA '!M120,'EXTRA - (FERDINAND) '!M120,'STRADA - (FERDINAND) '!M120,'HR - (VALDENOR) '!M120)</f>
        <v>0</v>
      </c>
      <c r="M120" s="251">
        <f>SUM('EXTRA-03 '!N120,'EXTRA-02 '!N120,'FOTON - (CLEUBERT) '!N120,'FÁBRICA '!N120,'EXTRA - (FERDINAND) '!N120,'STRADA - (FERDINAND) '!N120,'HR - (VALDENOR) '!N120)</f>
        <v>0</v>
      </c>
      <c r="N120" s="251">
        <f>SUM('EXTRA-03 '!O120,'EXTRA-02 '!O120,'FOTON - (CLEUBERT) '!O120,'FÁBRICA '!O120,'EXTRA - (FERDINAND) '!O120,'STRADA - (FERDINAND) '!O120,'HR - (VALDENOR) '!O120)</f>
        <v>0</v>
      </c>
      <c r="O120" s="251">
        <f>SUM('EXTRA-03 '!P120,'EXTRA-02 '!P120,'FOTON - (CLEUBERT) '!P120,'FÁBRICA '!P120,'EXTRA - (FERDINAND) '!P120,'STRADA - (FERDINAND) '!P120,'HR - (VALDENOR) '!P120)</f>
        <v>0</v>
      </c>
      <c r="P120" s="251">
        <f>SUM('EXTRA-03 '!Q120,'EXTRA-02 '!Q120,'FOTON - (CLEUBERT) '!Q120,'FÁBRICA '!Q120,'EXTRA - (FERDINAND) '!Q120,'STRADA - (FERDINAND) '!Q120,'HR - (VALDENOR) '!Q120)</f>
        <v>0</v>
      </c>
      <c r="Q120" s="251">
        <f>SUM('EXTRA-03 '!R120,'EXTRA-02 '!R120,'FOTON - (CLEUBERT) '!R120,'FÁBRICA '!R120,'EXTRA - (FERDINAND) '!R120,'STRADA - (FERDINAND) '!R120,'HR - (VALDENOR) '!R120)</f>
        <v>0</v>
      </c>
      <c r="R120" s="251">
        <f>SUM('EXTRA-03 '!S120,'EXTRA-02 '!S120,'FOTON - (CLEUBERT) '!S120,'FÁBRICA '!S120,'EXTRA - (FERDINAND) '!S120,'STRADA - (FERDINAND) '!S120,'HR - (VALDENOR) '!S120)</f>
        <v>0</v>
      </c>
      <c r="S120" s="251">
        <f>SUM('EXTRA-03 '!T120,'EXTRA-02 '!T120,'FOTON - (CLEUBERT) '!T120,'FÁBRICA '!T120,'EXTRA - (FERDINAND) '!T120,'STRADA - (FERDINAND) '!T120,'HR - (VALDENOR) '!T120)</f>
        <v>0</v>
      </c>
      <c r="T120" s="251">
        <f>SUM('EXTRA-03 '!U120,'EXTRA-02 '!U120,'FOTON - (CLEUBERT) '!U120,'FÁBRICA '!U120,'EXTRA - (FERDINAND) '!U120,'STRADA - (FERDINAND) '!U120,'HR - (VALDENOR) '!U120)</f>
        <v>0</v>
      </c>
      <c r="U120" s="251">
        <f>SUM('EXTRA-03 '!V120,'EXTRA-02 '!V120,'FOTON - (CLEUBERT) '!V120,'FÁBRICA '!V120,'EXTRA - (FERDINAND) '!V120,'STRADA - (FERDINAND) '!V120,'HR - (VALDENOR) '!V120)</f>
        <v>0</v>
      </c>
      <c r="V120" s="251">
        <f>SUM('EXTRA-03 '!W120,'EXTRA-02 '!W120,'FOTON - (CLEUBERT) '!W120,'FÁBRICA '!W120,'EXTRA - (FERDINAND) '!W120,'STRADA - (FERDINAND) '!W120,'HR - (VALDENOR) '!W120)</f>
        <v>0</v>
      </c>
      <c r="W120" s="251">
        <f>SUM('EXTRA-03 '!X120,'EXTRA-02 '!X120,'FOTON - (CLEUBERT) '!X120,'FÁBRICA '!X120,'EXTRA - (FERDINAND) '!X120,'STRADA - (FERDINAND) '!X120,'HR - (VALDENOR) '!X120)</f>
        <v>0</v>
      </c>
      <c r="X120" s="251">
        <f>SUM('EXTRA-03 '!Y120,'EXTRA-02 '!Y120,'FOTON - (CLEUBERT) '!Y120,'FÁBRICA '!Y120,'EXTRA - (FERDINAND) '!Y120,'STRADA - (FERDINAND) '!Y120,'HR - (VALDENOR) '!Y120)</f>
        <v>0</v>
      </c>
      <c r="Y120" s="251">
        <f>SUM('EXTRA-03 '!Z120,'EXTRA-02 '!Z120,'FOTON - (CLEUBERT) '!Z120,'FÁBRICA '!Z120,'EXTRA - (FERDINAND) '!Z120,'STRADA - (FERDINAND) '!Z120,'HR - (VALDENOR) '!Z120)</f>
        <v>0</v>
      </c>
      <c r="Z120" s="251">
        <f>SUM('EXTRA-03 '!AA120,'EXTRA-02 '!AA120,'FOTON - (CLEUBERT) '!AA120,'FÁBRICA '!AA120,'EXTRA - (FERDINAND) '!AA120,'STRADA - (FERDINAND) '!AA120,'HR - (VALDENOR) '!AA120)</f>
        <v>0</v>
      </c>
      <c r="AA120" s="251">
        <f>SUM('EXTRA-03 '!AB120,'EXTRA-02 '!AB120,'FOTON - (CLEUBERT) '!AB120,'FÁBRICA '!AB120,'EXTRA - (FERDINAND) '!AB120,'STRADA - (FERDINAND) '!AB120,'HR - (VALDENOR) '!AB120)</f>
        <v>0</v>
      </c>
      <c r="AB120" s="251">
        <f>SUM('EXTRA-03 '!AC120,'EXTRA-02 '!AC120,'FOTON - (CLEUBERT) '!AC120,'FÁBRICA '!AC120,'EXTRA - (FERDINAND) '!AC120,'STRADA - (FERDINAND) '!AC120,'HR - (VALDENOR) '!AC120)</f>
        <v>0</v>
      </c>
      <c r="AC120" s="251">
        <f>SUM('EXTRA-03 '!AD120,'EXTRA-02 '!AD120,'FOTON - (CLEUBERT) '!AD120,'FÁBRICA '!AD120,'EXTRA - (FERDINAND) '!AD120,'STRADA - (FERDINAND) '!AD120,'HR - (VALDENOR) '!AD120)</f>
        <v>0</v>
      </c>
      <c r="AD120" s="251">
        <f>SUM('EXTRA-03 '!AE120,'EXTRA-02 '!AE120,'FOTON - (CLEUBERT) '!AE120,'FÁBRICA '!AE120,'EXTRA - (FERDINAND) '!AE120,'STRADA - (FERDINAND) '!AE120,'HR - (VALDENOR) '!AE120)</f>
        <v>0</v>
      </c>
      <c r="AE120" s="251">
        <f>SUM('EXTRA-03 '!AF120,'EXTRA-02 '!AF120,'FOTON - (CLEUBERT) '!AF120,'FÁBRICA '!AF120,'EXTRA - (FERDINAND) '!AF120,'STRADA - (FERDINAND) '!AF120,'HR - (VALDENOR) '!AF120)</f>
        <v>0</v>
      </c>
      <c r="AF120" s="251">
        <f>SUM('EXTRA-03 '!AG120,'EXTRA-02 '!AG120,'FOTON - (CLEUBERT) '!AG120,'FÁBRICA '!AG120,'EXTRA - (FERDINAND) '!AG120,'STRADA - (FERDINAND) '!AG120,'HR - (VALDENOR) '!AG120)</f>
        <v>0</v>
      </c>
    </row>
    <row r="121" spans="1:32" x14ac:dyDescent="0.2">
      <c r="A121" s="658">
        <f>'HR - (VALDENOR) '!A121</f>
        <v>0</v>
      </c>
      <c r="B121" s="251">
        <f>SUM('EXTRA-03 '!C121,'EXTRA-02 '!C121,'FOTON - (CLEUBERT) '!C121,'FÁBRICA '!C121,'EXTRA - (FERDINAND) '!C121,'STRADA - (FERDINAND) '!C121,'HR - (VALDENOR) '!C121)</f>
        <v>0</v>
      </c>
      <c r="C121" s="251">
        <f>SUM('EXTRA-03 '!D121,'EXTRA-02 '!D121,'FOTON - (CLEUBERT) '!D121,'FÁBRICA '!D121,'EXTRA - (FERDINAND) '!D121,'STRADA - (FERDINAND) '!D121,'HR - (VALDENOR) '!D121)</f>
        <v>0</v>
      </c>
      <c r="D121" s="251">
        <f>SUM('EXTRA-03 '!E121,'EXTRA-02 '!E121,'FOTON - (CLEUBERT) '!E121,'FÁBRICA '!E121,'EXTRA - (FERDINAND) '!E121,'STRADA - (FERDINAND) '!E121,'HR - (VALDENOR) '!E121)</f>
        <v>0</v>
      </c>
      <c r="E121" s="251">
        <f>SUM('EXTRA-03 '!F121,'EXTRA-02 '!F121,'FOTON - (CLEUBERT) '!F121,'FÁBRICA '!F121,'EXTRA - (FERDINAND) '!F121,'STRADA - (FERDINAND) '!F121,'HR - (VALDENOR) '!F121)</f>
        <v>0</v>
      </c>
      <c r="F121" s="251">
        <f>SUM('EXTRA-03 '!G121,'EXTRA-02 '!G121,'FOTON - (CLEUBERT) '!G121,'FÁBRICA '!G121,'EXTRA - (FERDINAND) '!G121,'STRADA - (FERDINAND) '!G121,'HR - (VALDENOR) '!G121)</f>
        <v>0</v>
      </c>
      <c r="G121" s="251">
        <f>SUM('EXTRA-03 '!H121,'EXTRA-02 '!H121,'FOTON - (CLEUBERT) '!H121,'FÁBRICA '!H121,'EXTRA - (FERDINAND) '!H121,'STRADA - (FERDINAND) '!H121,'HR - (VALDENOR) '!H121)</f>
        <v>0</v>
      </c>
      <c r="H121" s="251">
        <f>SUM('EXTRA-03 '!I121,'EXTRA-02 '!I121,'FOTON - (CLEUBERT) '!I121,'FÁBRICA '!I121,'EXTRA - (FERDINAND) '!I121,'STRADA - (FERDINAND) '!I121,'HR - (VALDENOR) '!I121)</f>
        <v>0</v>
      </c>
      <c r="I121" s="251">
        <f>SUM('EXTRA-03 '!J121,'EXTRA-02 '!J121,'FOTON - (CLEUBERT) '!J121,'FÁBRICA '!J121,'EXTRA - (FERDINAND) '!J121,'STRADA - (FERDINAND) '!J121,'HR - (VALDENOR) '!J121)</f>
        <v>0</v>
      </c>
      <c r="J121" s="251">
        <f>SUM('EXTRA-03 '!K121,'EXTRA-02 '!K121,'FOTON - (CLEUBERT) '!K121,'FÁBRICA '!K121,'EXTRA - (FERDINAND) '!K121,'STRADA - (FERDINAND) '!K121,'HR - (VALDENOR) '!K121)</f>
        <v>0</v>
      </c>
      <c r="K121" s="251">
        <f>SUM('EXTRA-03 '!L121,'EXTRA-02 '!L121,'FOTON - (CLEUBERT) '!L121,'FÁBRICA '!L121,'EXTRA - (FERDINAND) '!L121,'STRADA - (FERDINAND) '!L121,'HR - (VALDENOR) '!L121)</f>
        <v>0</v>
      </c>
      <c r="L121" s="251">
        <f>SUM('EXTRA-03 '!M121,'EXTRA-02 '!M121,'FOTON - (CLEUBERT) '!M121,'FÁBRICA '!M121,'EXTRA - (FERDINAND) '!M121,'STRADA - (FERDINAND) '!M121,'HR - (VALDENOR) '!M121)</f>
        <v>0</v>
      </c>
      <c r="M121" s="251">
        <f>SUM('EXTRA-03 '!N121,'EXTRA-02 '!N121,'FOTON - (CLEUBERT) '!N121,'FÁBRICA '!N121,'EXTRA - (FERDINAND) '!N121,'STRADA - (FERDINAND) '!N121,'HR - (VALDENOR) '!N121)</f>
        <v>0</v>
      </c>
      <c r="N121" s="251">
        <f>SUM('EXTRA-03 '!O121,'EXTRA-02 '!O121,'FOTON - (CLEUBERT) '!O121,'FÁBRICA '!O121,'EXTRA - (FERDINAND) '!O121,'STRADA - (FERDINAND) '!O121,'HR - (VALDENOR) '!O121)</f>
        <v>0</v>
      </c>
      <c r="O121" s="251">
        <f>SUM('EXTRA-03 '!P121,'EXTRA-02 '!P121,'FOTON - (CLEUBERT) '!P121,'FÁBRICA '!P121,'EXTRA - (FERDINAND) '!P121,'STRADA - (FERDINAND) '!P121,'HR - (VALDENOR) '!P121)</f>
        <v>0</v>
      </c>
      <c r="P121" s="251">
        <f>SUM('EXTRA-03 '!Q121,'EXTRA-02 '!Q121,'FOTON - (CLEUBERT) '!Q121,'FÁBRICA '!Q121,'EXTRA - (FERDINAND) '!Q121,'STRADA - (FERDINAND) '!Q121,'HR - (VALDENOR) '!Q121)</f>
        <v>0</v>
      </c>
      <c r="Q121" s="251">
        <f>SUM('EXTRA-03 '!R121,'EXTRA-02 '!R121,'FOTON - (CLEUBERT) '!R121,'FÁBRICA '!R121,'EXTRA - (FERDINAND) '!R121,'STRADA - (FERDINAND) '!R121,'HR - (VALDENOR) '!R121)</f>
        <v>0</v>
      </c>
      <c r="R121" s="251">
        <f>SUM('EXTRA-03 '!S121,'EXTRA-02 '!S121,'FOTON - (CLEUBERT) '!S121,'FÁBRICA '!S121,'EXTRA - (FERDINAND) '!S121,'STRADA - (FERDINAND) '!S121,'HR - (VALDENOR) '!S121)</f>
        <v>0</v>
      </c>
      <c r="S121" s="251">
        <f>SUM('EXTRA-03 '!T121,'EXTRA-02 '!T121,'FOTON - (CLEUBERT) '!T121,'FÁBRICA '!T121,'EXTRA - (FERDINAND) '!T121,'STRADA - (FERDINAND) '!T121,'HR - (VALDENOR) '!T121)</f>
        <v>0</v>
      </c>
      <c r="T121" s="251">
        <f>SUM('EXTRA-03 '!U121,'EXTRA-02 '!U121,'FOTON - (CLEUBERT) '!U121,'FÁBRICA '!U121,'EXTRA - (FERDINAND) '!U121,'STRADA - (FERDINAND) '!U121,'HR - (VALDENOR) '!U121)</f>
        <v>0</v>
      </c>
      <c r="U121" s="251">
        <f>SUM('EXTRA-03 '!V121,'EXTRA-02 '!V121,'FOTON - (CLEUBERT) '!V121,'FÁBRICA '!V121,'EXTRA - (FERDINAND) '!V121,'STRADA - (FERDINAND) '!V121,'HR - (VALDENOR) '!V121)</f>
        <v>0</v>
      </c>
      <c r="V121" s="251">
        <f>SUM('EXTRA-03 '!W121,'EXTRA-02 '!W121,'FOTON - (CLEUBERT) '!W121,'FÁBRICA '!W121,'EXTRA - (FERDINAND) '!W121,'STRADA - (FERDINAND) '!W121,'HR - (VALDENOR) '!W121)</f>
        <v>0</v>
      </c>
      <c r="W121" s="251">
        <f>SUM('EXTRA-03 '!X121,'EXTRA-02 '!X121,'FOTON - (CLEUBERT) '!X121,'FÁBRICA '!X121,'EXTRA - (FERDINAND) '!X121,'STRADA - (FERDINAND) '!X121,'HR - (VALDENOR) '!X121)</f>
        <v>0</v>
      </c>
      <c r="X121" s="251">
        <f>SUM('EXTRA-03 '!Y121,'EXTRA-02 '!Y121,'FOTON - (CLEUBERT) '!Y121,'FÁBRICA '!Y121,'EXTRA - (FERDINAND) '!Y121,'STRADA - (FERDINAND) '!Y121,'HR - (VALDENOR) '!Y121)</f>
        <v>0</v>
      </c>
      <c r="Y121" s="251">
        <f>SUM('EXTRA-03 '!Z121,'EXTRA-02 '!Z121,'FOTON - (CLEUBERT) '!Z121,'FÁBRICA '!Z121,'EXTRA - (FERDINAND) '!Z121,'STRADA - (FERDINAND) '!Z121,'HR - (VALDENOR) '!Z121)</f>
        <v>0</v>
      </c>
      <c r="Z121" s="251">
        <f>SUM('EXTRA-03 '!AA121,'EXTRA-02 '!AA121,'FOTON - (CLEUBERT) '!AA121,'FÁBRICA '!AA121,'EXTRA - (FERDINAND) '!AA121,'STRADA - (FERDINAND) '!AA121,'HR - (VALDENOR) '!AA121)</f>
        <v>0</v>
      </c>
      <c r="AA121" s="251">
        <f>SUM('EXTRA-03 '!AB121,'EXTRA-02 '!AB121,'FOTON - (CLEUBERT) '!AB121,'FÁBRICA '!AB121,'EXTRA - (FERDINAND) '!AB121,'STRADA - (FERDINAND) '!AB121,'HR - (VALDENOR) '!AB121)</f>
        <v>0</v>
      </c>
      <c r="AB121" s="251">
        <f>SUM('EXTRA-03 '!AC121,'EXTRA-02 '!AC121,'FOTON - (CLEUBERT) '!AC121,'FÁBRICA '!AC121,'EXTRA - (FERDINAND) '!AC121,'STRADA - (FERDINAND) '!AC121,'HR - (VALDENOR) '!AC121)</f>
        <v>0</v>
      </c>
      <c r="AC121" s="251">
        <f>SUM('EXTRA-03 '!AD121,'EXTRA-02 '!AD121,'FOTON - (CLEUBERT) '!AD121,'FÁBRICA '!AD121,'EXTRA - (FERDINAND) '!AD121,'STRADA - (FERDINAND) '!AD121,'HR - (VALDENOR) '!AD121)</f>
        <v>0</v>
      </c>
      <c r="AD121" s="251">
        <f>SUM('EXTRA-03 '!AE121,'EXTRA-02 '!AE121,'FOTON - (CLEUBERT) '!AE121,'FÁBRICA '!AE121,'EXTRA - (FERDINAND) '!AE121,'STRADA - (FERDINAND) '!AE121,'HR - (VALDENOR) '!AE121)</f>
        <v>0</v>
      </c>
      <c r="AE121" s="251">
        <f>SUM('EXTRA-03 '!AF121,'EXTRA-02 '!AF121,'FOTON - (CLEUBERT) '!AF121,'FÁBRICA '!AF121,'EXTRA - (FERDINAND) '!AF121,'STRADA - (FERDINAND) '!AF121,'HR - (VALDENOR) '!AF121)</f>
        <v>0</v>
      </c>
      <c r="AF121" s="251">
        <f>SUM('EXTRA-03 '!AG121,'EXTRA-02 '!AG121,'FOTON - (CLEUBERT) '!AG121,'FÁBRICA '!AG121,'EXTRA - (FERDINAND) '!AG121,'STRADA - (FERDINAND) '!AG121,'HR - (VALDENOR) '!AG121)</f>
        <v>0</v>
      </c>
    </row>
    <row r="122" spans="1:32" x14ac:dyDescent="0.2">
      <c r="A122" s="658">
        <f>'HR - (VALDENOR) '!A122</f>
        <v>0</v>
      </c>
      <c r="B122" s="251">
        <f>SUM('EXTRA-03 '!C122,'EXTRA-02 '!C122,'FOTON - (CLEUBERT) '!C122,'FÁBRICA '!C122,'EXTRA - (FERDINAND) '!C122,'STRADA - (FERDINAND) '!C122,'HR - (VALDENOR) '!C122)</f>
        <v>0</v>
      </c>
      <c r="C122" s="251">
        <f>SUM('EXTRA-03 '!D122,'EXTRA-02 '!D122,'FOTON - (CLEUBERT) '!D122,'FÁBRICA '!D122,'EXTRA - (FERDINAND) '!D122,'STRADA - (FERDINAND) '!D122,'HR - (VALDENOR) '!D122)</f>
        <v>0</v>
      </c>
      <c r="D122" s="251">
        <f>SUM('EXTRA-03 '!E122,'EXTRA-02 '!E122,'FOTON - (CLEUBERT) '!E122,'FÁBRICA '!E122,'EXTRA - (FERDINAND) '!E122,'STRADA - (FERDINAND) '!E122,'HR - (VALDENOR) '!E122)</f>
        <v>0</v>
      </c>
      <c r="E122" s="251">
        <f>SUM('EXTRA-03 '!F122,'EXTRA-02 '!F122,'FOTON - (CLEUBERT) '!F122,'FÁBRICA '!F122,'EXTRA - (FERDINAND) '!F122,'STRADA - (FERDINAND) '!F122,'HR - (VALDENOR) '!F122)</f>
        <v>0</v>
      </c>
      <c r="F122" s="251">
        <f>SUM('EXTRA-03 '!G122,'EXTRA-02 '!G122,'FOTON - (CLEUBERT) '!G122,'FÁBRICA '!G122,'EXTRA - (FERDINAND) '!G122,'STRADA - (FERDINAND) '!G122,'HR - (VALDENOR) '!G122)</f>
        <v>0</v>
      </c>
      <c r="G122" s="251">
        <f>SUM('EXTRA-03 '!H122,'EXTRA-02 '!H122,'FOTON - (CLEUBERT) '!H122,'FÁBRICA '!H122,'EXTRA - (FERDINAND) '!H122,'STRADA - (FERDINAND) '!H122,'HR - (VALDENOR) '!H122)</f>
        <v>0</v>
      </c>
      <c r="H122" s="251">
        <f>SUM('EXTRA-03 '!I122,'EXTRA-02 '!I122,'FOTON - (CLEUBERT) '!I122,'FÁBRICA '!I122,'EXTRA - (FERDINAND) '!I122,'STRADA - (FERDINAND) '!I122,'HR - (VALDENOR) '!I122)</f>
        <v>0</v>
      </c>
      <c r="I122" s="251">
        <f>SUM('EXTRA-03 '!J122,'EXTRA-02 '!J122,'FOTON - (CLEUBERT) '!J122,'FÁBRICA '!J122,'EXTRA - (FERDINAND) '!J122,'STRADA - (FERDINAND) '!J122,'HR - (VALDENOR) '!J122)</f>
        <v>0</v>
      </c>
      <c r="J122" s="251">
        <f>SUM('EXTRA-03 '!K122,'EXTRA-02 '!K122,'FOTON - (CLEUBERT) '!K122,'FÁBRICA '!K122,'EXTRA - (FERDINAND) '!K122,'STRADA - (FERDINAND) '!K122,'HR - (VALDENOR) '!K122)</f>
        <v>0</v>
      </c>
      <c r="K122" s="251">
        <f>SUM('EXTRA-03 '!L122,'EXTRA-02 '!L122,'FOTON - (CLEUBERT) '!L122,'FÁBRICA '!L122,'EXTRA - (FERDINAND) '!L122,'STRADA - (FERDINAND) '!L122,'HR - (VALDENOR) '!L122)</f>
        <v>0</v>
      </c>
      <c r="L122" s="251">
        <f>SUM('EXTRA-03 '!M122,'EXTRA-02 '!M122,'FOTON - (CLEUBERT) '!M122,'FÁBRICA '!M122,'EXTRA - (FERDINAND) '!M122,'STRADA - (FERDINAND) '!M122,'HR - (VALDENOR) '!M122)</f>
        <v>0</v>
      </c>
      <c r="M122" s="251">
        <f>SUM('EXTRA-03 '!N122,'EXTRA-02 '!N122,'FOTON - (CLEUBERT) '!N122,'FÁBRICA '!N122,'EXTRA - (FERDINAND) '!N122,'STRADA - (FERDINAND) '!N122,'HR - (VALDENOR) '!N122)</f>
        <v>0</v>
      </c>
      <c r="N122" s="251">
        <f>SUM('EXTRA-03 '!O122,'EXTRA-02 '!O122,'FOTON - (CLEUBERT) '!O122,'FÁBRICA '!O122,'EXTRA - (FERDINAND) '!O122,'STRADA - (FERDINAND) '!O122,'HR - (VALDENOR) '!O122)</f>
        <v>0</v>
      </c>
      <c r="O122" s="251">
        <f>SUM('EXTRA-03 '!P122,'EXTRA-02 '!P122,'FOTON - (CLEUBERT) '!P122,'FÁBRICA '!P122,'EXTRA - (FERDINAND) '!P122,'STRADA - (FERDINAND) '!P122,'HR - (VALDENOR) '!P122)</f>
        <v>0</v>
      </c>
      <c r="P122" s="251">
        <f>SUM('EXTRA-03 '!Q122,'EXTRA-02 '!Q122,'FOTON - (CLEUBERT) '!Q122,'FÁBRICA '!Q122,'EXTRA - (FERDINAND) '!Q122,'STRADA - (FERDINAND) '!Q122,'HR - (VALDENOR) '!Q122)</f>
        <v>0</v>
      </c>
      <c r="Q122" s="251">
        <f>SUM('EXTRA-03 '!R122,'EXTRA-02 '!R122,'FOTON - (CLEUBERT) '!R122,'FÁBRICA '!R122,'EXTRA - (FERDINAND) '!R122,'STRADA - (FERDINAND) '!R122,'HR - (VALDENOR) '!R122)</f>
        <v>0</v>
      </c>
      <c r="R122" s="251">
        <f>SUM('EXTRA-03 '!S122,'EXTRA-02 '!S122,'FOTON - (CLEUBERT) '!S122,'FÁBRICA '!S122,'EXTRA - (FERDINAND) '!S122,'STRADA - (FERDINAND) '!S122,'HR - (VALDENOR) '!S122)</f>
        <v>0</v>
      </c>
      <c r="S122" s="251">
        <f>SUM('EXTRA-03 '!T122,'EXTRA-02 '!T122,'FOTON - (CLEUBERT) '!T122,'FÁBRICA '!T122,'EXTRA - (FERDINAND) '!T122,'STRADA - (FERDINAND) '!T122,'HR - (VALDENOR) '!T122)</f>
        <v>0</v>
      </c>
      <c r="T122" s="251">
        <f>SUM('EXTRA-03 '!U122,'EXTRA-02 '!U122,'FOTON - (CLEUBERT) '!U122,'FÁBRICA '!U122,'EXTRA - (FERDINAND) '!U122,'STRADA - (FERDINAND) '!U122,'HR - (VALDENOR) '!U122)</f>
        <v>0</v>
      </c>
      <c r="U122" s="251">
        <f>SUM('EXTRA-03 '!V122,'EXTRA-02 '!V122,'FOTON - (CLEUBERT) '!V122,'FÁBRICA '!V122,'EXTRA - (FERDINAND) '!V122,'STRADA - (FERDINAND) '!V122,'HR - (VALDENOR) '!V122)</f>
        <v>0</v>
      </c>
      <c r="V122" s="251">
        <f>SUM('EXTRA-03 '!W122,'EXTRA-02 '!W122,'FOTON - (CLEUBERT) '!W122,'FÁBRICA '!W122,'EXTRA - (FERDINAND) '!W122,'STRADA - (FERDINAND) '!W122,'HR - (VALDENOR) '!W122)</f>
        <v>0</v>
      </c>
      <c r="W122" s="251">
        <f>SUM('EXTRA-03 '!X122,'EXTRA-02 '!X122,'FOTON - (CLEUBERT) '!X122,'FÁBRICA '!X122,'EXTRA - (FERDINAND) '!X122,'STRADA - (FERDINAND) '!X122,'HR - (VALDENOR) '!X122)</f>
        <v>0</v>
      </c>
      <c r="X122" s="251">
        <f>SUM('EXTRA-03 '!Y122,'EXTRA-02 '!Y122,'FOTON - (CLEUBERT) '!Y122,'FÁBRICA '!Y122,'EXTRA - (FERDINAND) '!Y122,'STRADA - (FERDINAND) '!Y122,'HR - (VALDENOR) '!Y122)</f>
        <v>0</v>
      </c>
      <c r="Y122" s="251">
        <f>SUM('EXTRA-03 '!Z122,'EXTRA-02 '!Z122,'FOTON - (CLEUBERT) '!Z122,'FÁBRICA '!Z122,'EXTRA - (FERDINAND) '!Z122,'STRADA - (FERDINAND) '!Z122,'HR - (VALDENOR) '!Z122)</f>
        <v>0</v>
      </c>
      <c r="Z122" s="251">
        <f>SUM('EXTRA-03 '!AA122,'EXTRA-02 '!AA122,'FOTON - (CLEUBERT) '!AA122,'FÁBRICA '!AA122,'EXTRA - (FERDINAND) '!AA122,'STRADA - (FERDINAND) '!AA122,'HR - (VALDENOR) '!AA122)</f>
        <v>0</v>
      </c>
      <c r="AA122" s="251">
        <f>SUM('EXTRA-03 '!AB122,'EXTRA-02 '!AB122,'FOTON - (CLEUBERT) '!AB122,'FÁBRICA '!AB122,'EXTRA - (FERDINAND) '!AB122,'STRADA - (FERDINAND) '!AB122,'HR - (VALDENOR) '!AB122)</f>
        <v>0</v>
      </c>
      <c r="AB122" s="251">
        <f>SUM('EXTRA-03 '!AC122,'EXTRA-02 '!AC122,'FOTON - (CLEUBERT) '!AC122,'FÁBRICA '!AC122,'EXTRA - (FERDINAND) '!AC122,'STRADA - (FERDINAND) '!AC122,'HR - (VALDENOR) '!AC122)</f>
        <v>0</v>
      </c>
      <c r="AC122" s="251">
        <f>SUM('EXTRA-03 '!AD122,'EXTRA-02 '!AD122,'FOTON - (CLEUBERT) '!AD122,'FÁBRICA '!AD122,'EXTRA - (FERDINAND) '!AD122,'STRADA - (FERDINAND) '!AD122,'HR - (VALDENOR) '!AD122)</f>
        <v>0</v>
      </c>
      <c r="AD122" s="251">
        <f>SUM('EXTRA-03 '!AE122,'EXTRA-02 '!AE122,'FOTON - (CLEUBERT) '!AE122,'FÁBRICA '!AE122,'EXTRA - (FERDINAND) '!AE122,'STRADA - (FERDINAND) '!AE122,'HR - (VALDENOR) '!AE122)</f>
        <v>0</v>
      </c>
      <c r="AE122" s="251">
        <f>SUM('EXTRA-03 '!AF122,'EXTRA-02 '!AF122,'FOTON - (CLEUBERT) '!AF122,'FÁBRICA '!AF122,'EXTRA - (FERDINAND) '!AF122,'STRADA - (FERDINAND) '!AF122,'HR - (VALDENOR) '!AF122)</f>
        <v>0</v>
      </c>
      <c r="AF122" s="251">
        <f>SUM('EXTRA-03 '!AG122,'EXTRA-02 '!AG122,'FOTON - (CLEUBERT) '!AG122,'FÁBRICA '!AG122,'EXTRA - (FERDINAND) '!AG122,'STRADA - (FERDINAND) '!AG122,'HR - (VALDENOR) '!AG122)</f>
        <v>0</v>
      </c>
    </row>
    <row r="123" spans="1:32" x14ac:dyDescent="0.2">
      <c r="A123" s="658">
        <f>'HR - (VALDENOR) '!A123</f>
        <v>0</v>
      </c>
      <c r="B123" s="251">
        <f>SUM('EXTRA-03 '!C123,'EXTRA-02 '!C123,'FOTON - (CLEUBERT) '!C123,'FÁBRICA '!C123,'EXTRA - (FERDINAND) '!C123,'STRADA - (FERDINAND) '!C123,'HR - (VALDENOR) '!C123)</f>
        <v>0</v>
      </c>
      <c r="C123" s="251">
        <f>SUM('EXTRA-03 '!D123,'EXTRA-02 '!D123,'FOTON - (CLEUBERT) '!D123,'FÁBRICA '!D123,'EXTRA - (FERDINAND) '!D123,'STRADA - (FERDINAND) '!D123,'HR - (VALDENOR) '!D123)</f>
        <v>0</v>
      </c>
      <c r="D123" s="251">
        <f>SUM('EXTRA-03 '!E123,'EXTRA-02 '!E123,'FOTON - (CLEUBERT) '!E123,'FÁBRICA '!E123,'EXTRA - (FERDINAND) '!E123,'STRADA - (FERDINAND) '!E123,'HR - (VALDENOR) '!E123)</f>
        <v>0</v>
      </c>
      <c r="E123" s="251">
        <f>SUM('EXTRA-03 '!F123,'EXTRA-02 '!F123,'FOTON - (CLEUBERT) '!F123,'FÁBRICA '!F123,'EXTRA - (FERDINAND) '!F123,'STRADA - (FERDINAND) '!F123,'HR - (VALDENOR) '!F123)</f>
        <v>0</v>
      </c>
      <c r="F123" s="251">
        <f>SUM('EXTRA-03 '!G123,'EXTRA-02 '!G123,'FOTON - (CLEUBERT) '!G123,'FÁBRICA '!G123,'EXTRA - (FERDINAND) '!G123,'STRADA - (FERDINAND) '!G123,'HR - (VALDENOR) '!G123)</f>
        <v>0</v>
      </c>
      <c r="G123" s="251">
        <f>SUM('EXTRA-03 '!H123,'EXTRA-02 '!H123,'FOTON - (CLEUBERT) '!H123,'FÁBRICA '!H123,'EXTRA - (FERDINAND) '!H123,'STRADA - (FERDINAND) '!H123,'HR - (VALDENOR) '!H123)</f>
        <v>0</v>
      </c>
      <c r="H123" s="251">
        <f>SUM('EXTRA-03 '!I123,'EXTRA-02 '!I123,'FOTON - (CLEUBERT) '!I123,'FÁBRICA '!I123,'EXTRA - (FERDINAND) '!I123,'STRADA - (FERDINAND) '!I123,'HR - (VALDENOR) '!I123)</f>
        <v>0</v>
      </c>
      <c r="I123" s="251">
        <f>SUM('EXTRA-03 '!J123,'EXTRA-02 '!J123,'FOTON - (CLEUBERT) '!J123,'FÁBRICA '!J123,'EXTRA - (FERDINAND) '!J123,'STRADA - (FERDINAND) '!J123,'HR - (VALDENOR) '!J123)</f>
        <v>0</v>
      </c>
      <c r="J123" s="251">
        <f>SUM('EXTRA-03 '!K123,'EXTRA-02 '!K123,'FOTON - (CLEUBERT) '!K123,'FÁBRICA '!K123,'EXTRA - (FERDINAND) '!K123,'STRADA - (FERDINAND) '!K123,'HR - (VALDENOR) '!K123)</f>
        <v>0</v>
      </c>
      <c r="K123" s="251">
        <f>SUM('EXTRA-03 '!L123,'EXTRA-02 '!L123,'FOTON - (CLEUBERT) '!L123,'FÁBRICA '!L123,'EXTRA - (FERDINAND) '!L123,'STRADA - (FERDINAND) '!L123,'HR - (VALDENOR) '!L123)</f>
        <v>0</v>
      </c>
      <c r="L123" s="251">
        <f>SUM('EXTRA-03 '!M123,'EXTRA-02 '!M123,'FOTON - (CLEUBERT) '!M123,'FÁBRICA '!M123,'EXTRA - (FERDINAND) '!M123,'STRADA - (FERDINAND) '!M123,'HR - (VALDENOR) '!M123)</f>
        <v>0</v>
      </c>
      <c r="M123" s="251">
        <f>SUM('EXTRA-03 '!N123,'EXTRA-02 '!N123,'FOTON - (CLEUBERT) '!N123,'FÁBRICA '!N123,'EXTRA - (FERDINAND) '!N123,'STRADA - (FERDINAND) '!N123,'HR - (VALDENOR) '!N123)</f>
        <v>0</v>
      </c>
      <c r="N123" s="251">
        <f>SUM('EXTRA-03 '!O123,'EXTRA-02 '!O123,'FOTON - (CLEUBERT) '!O123,'FÁBRICA '!O123,'EXTRA - (FERDINAND) '!O123,'STRADA - (FERDINAND) '!O123,'HR - (VALDENOR) '!O123)</f>
        <v>0</v>
      </c>
      <c r="O123" s="251">
        <f>SUM('EXTRA-03 '!P123,'EXTRA-02 '!P123,'FOTON - (CLEUBERT) '!P123,'FÁBRICA '!P123,'EXTRA - (FERDINAND) '!P123,'STRADA - (FERDINAND) '!P123,'HR - (VALDENOR) '!P123)</f>
        <v>0</v>
      </c>
      <c r="P123" s="251">
        <f>SUM('EXTRA-03 '!Q123,'EXTRA-02 '!Q123,'FOTON - (CLEUBERT) '!Q123,'FÁBRICA '!Q123,'EXTRA - (FERDINAND) '!Q123,'STRADA - (FERDINAND) '!Q123,'HR - (VALDENOR) '!Q123)</f>
        <v>0</v>
      </c>
      <c r="Q123" s="251">
        <f>SUM('EXTRA-03 '!R123,'EXTRA-02 '!R123,'FOTON - (CLEUBERT) '!R123,'FÁBRICA '!R123,'EXTRA - (FERDINAND) '!R123,'STRADA - (FERDINAND) '!R123,'HR - (VALDENOR) '!R123)</f>
        <v>0</v>
      </c>
      <c r="R123" s="251">
        <f>SUM('EXTRA-03 '!S123,'EXTRA-02 '!S123,'FOTON - (CLEUBERT) '!S123,'FÁBRICA '!S123,'EXTRA - (FERDINAND) '!S123,'STRADA - (FERDINAND) '!S123,'HR - (VALDENOR) '!S123)</f>
        <v>0</v>
      </c>
      <c r="S123" s="251">
        <f>SUM('EXTRA-03 '!T123,'EXTRA-02 '!T123,'FOTON - (CLEUBERT) '!T123,'FÁBRICA '!T123,'EXTRA - (FERDINAND) '!T123,'STRADA - (FERDINAND) '!T123,'HR - (VALDENOR) '!T123)</f>
        <v>0</v>
      </c>
      <c r="T123" s="251">
        <f>SUM('EXTRA-03 '!U123,'EXTRA-02 '!U123,'FOTON - (CLEUBERT) '!U123,'FÁBRICA '!U123,'EXTRA - (FERDINAND) '!U123,'STRADA - (FERDINAND) '!U123,'HR - (VALDENOR) '!U123)</f>
        <v>0</v>
      </c>
      <c r="U123" s="251">
        <f>SUM('EXTRA-03 '!V123,'EXTRA-02 '!V123,'FOTON - (CLEUBERT) '!V123,'FÁBRICA '!V123,'EXTRA - (FERDINAND) '!V123,'STRADA - (FERDINAND) '!V123,'HR - (VALDENOR) '!V123)</f>
        <v>0</v>
      </c>
      <c r="V123" s="251">
        <f>SUM('EXTRA-03 '!W123,'EXTRA-02 '!W123,'FOTON - (CLEUBERT) '!W123,'FÁBRICA '!W123,'EXTRA - (FERDINAND) '!W123,'STRADA - (FERDINAND) '!W123,'HR - (VALDENOR) '!W123)</f>
        <v>0</v>
      </c>
      <c r="W123" s="251">
        <f>SUM('EXTRA-03 '!X123,'EXTRA-02 '!X123,'FOTON - (CLEUBERT) '!X123,'FÁBRICA '!X123,'EXTRA - (FERDINAND) '!X123,'STRADA - (FERDINAND) '!X123,'HR - (VALDENOR) '!X123)</f>
        <v>0</v>
      </c>
      <c r="X123" s="251">
        <f>SUM('EXTRA-03 '!Y123,'EXTRA-02 '!Y123,'FOTON - (CLEUBERT) '!Y123,'FÁBRICA '!Y123,'EXTRA - (FERDINAND) '!Y123,'STRADA - (FERDINAND) '!Y123,'HR - (VALDENOR) '!Y123)</f>
        <v>0</v>
      </c>
      <c r="Y123" s="251">
        <f>SUM('EXTRA-03 '!Z123,'EXTRA-02 '!Z123,'FOTON - (CLEUBERT) '!Z123,'FÁBRICA '!Z123,'EXTRA - (FERDINAND) '!Z123,'STRADA - (FERDINAND) '!Z123,'HR - (VALDENOR) '!Z123)</f>
        <v>0</v>
      </c>
      <c r="Z123" s="251">
        <f>SUM('EXTRA-03 '!AA123,'EXTRA-02 '!AA123,'FOTON - (CLEUBERT) '!AA123,'FÁBRICA '!AA123,'EXTRA - (FERDINAND) '!AA123,'STRADA - (FERDINAND) '!AA123,'HR - (VALDENOR) '!AA123)</f>
        <v>0</v>
      </c>
      <c r="AA123" s="251">
        <f>SUM('EXTRA-03 '!AB123,'EXTRA-02 '!AB123,'FOTON - (CLEUBERT) '!AB123,'FÁBRICA '!AB123,'EXTRA - (FERDINAND) '!AB123,'STRADA - (FERDINAND) '!AB123,'HR - (VALDENOR) '!AB123)</f>
        <v>0</v>
      </c>
      <c r="AB123" s="251">
        <f>SUM('EXTRA-03 '!AC123,'EXTRA-02 '!AC123,'FOTON - (CLEUBERT) '!AC123,'FÁBRICA '!AC123,'EXTRA - (FERDINAND) '!AC123,'STRADA - (FERDINAND) '!AC123,'HR - (VALDENOR) '!AC123)</f>
        <v>0</v>
      </c>
      <c r="AC123" s="251">
        <f>SUM('EXTRA-03 '!AD123,'EXTRA-02 '!AD123,'FOTON - (CLEUBERT) '!AD123,'FÁBRICA '!AD123,'EXTRA - (FERDINAND) '!AD123,'STRADA - (FERDINAND) '!AD123,'HR - (VALDENOR) '!AD123)</f>
        <v>0</v>
      </c>
      <c r="AD123" s="251">
        <f>SUM('EXTRA-03 '!AE123,'EXTRA-02 '!AE123,'FOTON - (CLEUBERT) '!AE123,'FÁBRICA '!AE123,'EXTRA - (FERDINAND) '!AE123,'STRADA - (FERDINAND) '!AE123,'HR - (VALDENOR) '!AE123)</f>
        <v>0</v>
      </c>
      <c r="AE123" s="251">
        <f>SUM('EXTRA-03 '!AF123,'EXTRA-02 '!AF123,'FOTON - (CLEUBERT) '!AF123,'FÁBRICA '!AF123,'EXTRA - (FERDINAND) '!AF123,'STRADA - (FERDINAND) '!AF123,'HR - (VALDENOR) '!AF123)</f>
        <v>0</v>
      </c>
      <c r="AF123" s="251">
        <f>SUM('EXTRA-03 '!AG123,'EXTRA-02 '!AG123,'FOTON - (CLEUBERT) '!AG123,'FÁBRICA '!AG123,'EXTRA - (FERDINAND) '!AG123,'STRADA - (FERDINAND) '!AG123,'HR - (VALDENOR) '!AG123)</f>
        <v>0</v>
      </c>
    </row>
    <row r="124" spans="1:32" x14ac:dyDescent="0.2">
      <c r="A124" s="658">
        <f>'HR - (VALDENOR) '!A124</f>
        <v>0</v>
      </c>
      <c r="B124" s="251">
        <f>SUM('EXTRA-03 '!C124,'EXTRA-02 '!C124,'FOTON - (CLEUBERT) '!C124,'FÁBRICA '!C124,'EXTRA - (FERDINAND) '!C124,'STRADA - (FERDINAND) '!C124,'HR - (VALDENOR) '!C124)</f>
        <v>0</v>
      </c>
      <c r="C124" s="251">
        <f>SUM('EXTRA-03 '!D124,'EXTRA-02 '!D124,'FOTON - (CLEUBERT) '!D124,'FÁBRICA '!D124,'EXTRA - (FERDINAND) '!D124,'STRADA - (FERDINAND) '!D124,'HR - (VALDENOR) '!D124)</f>
        <v>0</v>
      </c>
      <c r="D124" s="251">
        <f>SUM('EXTRA-03 '!E124,'EXTRA-02 '!E124,'FOTON - (CLEUBERT) '!E124,'FÁBRICA '!E124,'EXTRA - (FERDINAND) '!E124,'STRADA - (FERDINAND) '!E124,'HR - (VALDENOR) '!E124)</f>
        <v>0</v>
      </c>
      <c r="E124" s="251">
        <f>SUM('EXTRA-03 '!F124,'EXTRA-02 '!F124,'FOTON - (CLEUBERT) '!F124,'FÁBRICA '!F124,'EXTRA - (FERDINAND) '!F124,'STRADA - (FERDINAND) '!F124,'HR - (VALDENOR) '!F124)</f>
        <v>0</v>
      </c>
      <c r="F124" s="251">
        <f>SUM('EXTRA-03 '!G124,'EXTRA-02 '!G124,'FOTON - (CLEUBERT) '!G124,'FÁBRICA '!G124,'EXTRA - (FERDINAND) '!G124,'STRADA - (FERDINAND) '!G124,'HR - (VALDENOR) '!G124)</f>
        <v>0</v>
      </c>
      <c r="G124" s="251">
        <f>SUM('EXTRA-03 '!H124,'EXTRA-02 '!H124,'FOTON - (CLEUBERT) '!H124,'FÁBRICA '!H124,'EXTRA - (FERDINAND) '!H124,'STRADA - (FERDINAND) '!H124,'HR - (VALDENOR) '!H124)</f>
        <v>0</v>
      </c>
      <c r="H124" s="251">
        <f>SUM('EXTRA-03 '!I124,'EXTRA-02 '!I124,'FOTON - (CLEUBERT) '!I124,'FÁBRICA '!I124,'EXTRA - (FERDINAND) '!I124,'STRADA - (FERDINAND) '!I124,'HR - (VALDENOR) '!I124)</f>
        <v>0</v>
      </c>
      <c r="I124" s="251">
        <f>SUM('EXTRA-03 '!J124,'EXTRA-02 '!J124,'FOTON - (CLEUBERT) '!J124,'FÁBRICA '!J124,'EXTRA - (FERDINAND) '!J124,'STRADA - (FERDINAND) '!J124,'HR - (VALDENOR) '!J124)</f>
        <v>0</v>
      </c>
      <c r="J124" s="251">
        <f>SUM('EXTRA-03 '!K124,'EXTRA-02 '!K124,'FOTON - (CLEUBERT) '!K124,'FÁBRICA '!K124,'EXTRA - (FERDINAND) '!K124,'STRADA - (FERDINAND) '!K124,'HR - (VALDENOR) '!K124)</f>
        <v>0</v>
      </c>
      <c r="K124" s="251">
        <f>SUM('EXTRA-03 '!L124,'EXTRA-02 '!L124,'FOTON - (CLEUBERT) '!L124,'FÁBRICA '!L124,'EXTRA - (FERDINAND) '!L124,'STRADA - (FERDINAND) '!L124,'HR - (VALDENOR) '!L124)</f>
        <v>0</v>
      </c>
      <c r="L124" s="251">
        <f>SUM('EXTRA-03 '!M124,'EXTRA-02 '!M124,'FOTON - (CLEUBERT) '!M124,'FÁBRICA '!M124,'EXTRA - (FERDINAND) '!M124,'STRADA - (FERDINAND) '!M124,'HR - (VALDENOR) '!M124)</f>
        <v>0</v>
      </c>
      <c r="M124" s="251">
        <f>SUM('EXTRA-03 '!N124,'EXTRA-02 '!N124,'FOTON - (CLEUBERT) '!N124,'FÁBRICA '!N124,'EXTRA - (FERDINAND) '!N124,'STRADA - (FERDINAND) '!N124,'HR - (VALDENOR) '!N124)</f>
        <v>0</v>
      </c>
      <c r="N124" s="251">
        <f>SUM('EXTRA-03 '!O124,'EXTRA-02 '!O124,'FOTON - (CLEUBERT) '!O124,'FÁBRICA '!O124,'EXTRA - (FERDINAND) '!O124,'STRADA - (FERDINAND) '!O124,'HR - (VALDENOR) '!O124)</f>
        <v>0</v>
      </c>
      <c r="O124" s="251">
        <f>SUM('EXTRA-03 '!P124,'EXTRA-02 '!P124,'FOTON - (CLEUBERT) '!P124,'FÁBRICA '!P124,'EXTRA - (FERDINAND) '!P124,'STRADA - (FERDINAND) '!P124,'HR - (VALDENOR) '!P124)</f>
        <v>0</v>
      </c>
      <c r="P124" s="251">
        <f>SUM('EXTRA-03 '!Q124,'EXTRA-02 '!Q124,'FOTON - (CLEUBERT) '!Q124,'FÁBRICA '!Q124,'EXTRA - (FERDINAND) '!Q124,'STRADA - (FERDINAND) '!Q124,'HR - (VALDENOR) '!Q124)</f>
        <v>0</v>
      </c>
      <c r="Q124" s="251">
        <f>SUM('EXTRA-03 '!R124,'EXTRA-02 '!R124,'FOTON - (CLEUBERT) '!R124,'FÁBRICA '!R124,'EXTRA - (FERDINAND) '!R124,'STRADA - (FERDINAND) '!R124,'HR - (VALDENOR) '!R124)</f>
        <v>0</v>
      </c>
      <c r="R124" s="251">
        <f>SUM('EXTRA-03 '!S124,'EXTRA-02 '!S124,'FOTON - (CLEUBERT) '!S124,'FÁBRICA '!S124,'EXTRA - (FERDINAND) '!S124,'STRADA - (FERDINAND) '!S124,'HR - (VALDENOR) '!S124)</f>
        <v>0</v>
      </c>
      <c r="S124" s="251">
        <f>SUM('EXTRA-03 '!T124,'EXTRA-02 '!T124,'FOTON - (CLEUBERT) '!T124,'FÁBRICA '!T124,'EXTRA - (FERDINAND) '!T124,'STRADA - (FERDINAND) '!T124,'HR - (VALDENOR) '!T124)</f>
        <v>0</v>
      </c>
      <c r="T124" s="251">
        <f>SUM('EXTRA-03 '!U124,'EXTRA-02 '!U124,'FOTON - (CLEUBERT) '!U124,'FÁBRICA '!U124,'EXTRA - (FERDINAND) '!U124,'STRADA - (FERDINAND) '!U124,'HR - (VALDENOR) '!U124)</f>
        <v>0</v>
      </c>
      <c r="U124" s="251">
        <f>SUM('EXTRA-03 '!V124,'EXTRA-02 '!V124,'FOTON - (CLEUBERT) '!V124,'FÁBRICA '!V124,'EXTRA - (FERDINAND) '!V124,'STRADA - (FERDINAND) '!V124,'HR - (VALDENOR) '!V124)</f>
        <v>0</v>
      </c>
      <c r="V124" s="251">
        <f>SUM('EXTRA-03 '!W124,'EXTRA-02 '!W124,'FOTON - (CLEUBERT) '!W124,'FÁBRICA '!W124,'EXTRA - (FERDINAND) '!W124,'STRADA - (FERDINAND) '!W124,'HR - (VALDENOR) '!W124)</f>
        <v>0</v>
      </c>
      <c r="W124" s="251">
        <f>SUM('EXTRA-03 '!X124,'EXTRA-02 '!X124,'FOTON - (CLEUBERT) '!X124,'FÁBRICA '!X124,'EXTRA - (FERDINAND) '!X124,'STRADA - (FERDINAND) '!X124,'HR - (VALDENOR) '!X124)</f>
        <v>0</v>
      </c>
      <c r="X124" s="251">
        <f>SUM('EXTRA-03 '!Y124,'EXTRA-02 '!Y124,'FOTON - (CLEUBERT) '!Y124,'FÁBRICA '!Y124,'EXTRA - (FERDINAND) '!Y124,'STRADA - (FERDINAND) '!Y124,'HR - (VALDENOR) '!Y124)</f>
        <v>0</v>
      </c>
      <c r="Y124" s="251">
        <f>SUM('EXTRA-03 '!Z124,'EXTRA-02 '!Z124,'FOTON - (CLEUBERT) '!Z124,'FÁBRICA '!Z124,'EXTRA - (FERDINAND) '!Z124,'STRADA - (FERDINAND) '!Z124,'HR - (VALDENOR) '!Z124)</f>
        <v>0</v>
      </c>
      <c r="Z124" s="251">
        <f>SUM('EXTRA-03 '!AA124,'EXTRA-02 '!AA124,'FOTON - (CLEUBERT) '!AA124,'FÁBRICA '!AA124,'EXTRA - (FERDINAND) '!AA124,'STRADA - (FERDINAND) '!AA124,'HR - (VALDENOR) '!AA124)</f>
        <v>0</v>
      </c>
      <c r="AA124" s="251">
        <f>SUM('EXTRA-03 '!AB124,'EXTRA-02 '!AB124,'FOTON - (CLEUBERT) '!AB124,'FÁBRICA '!AB124,'EXTRA - (FERDINAND) '!AB124,'STRADA - (FERDINAND) '!AB124,'HR - (VALDENOR) '!AB124)</f>
        <v>0</v>
      </c>
      <c r="AB124" s="251">
        <f>SUM('EXTRA-03 '!AC124,'EXTRA-02 '!AC124,'FOTON - (CLEUBERT) '!AC124,'FÁBRICA '!AC124,'EXTRA - (FERDINAND) '!AC124,'STRADA - (FERDINAND) '!AC124,'HR - (VALDENOR) '!AC124)</f>
        <v>0</v>
      </c>
      <c r="AC124" s="251">
        <f>SUM('EXTRA-03 '!AD124,'EXTRA-02 '!AD124,'FOTON - (CLEUBERT) '!AD124,'FÁBRICA '!AD124,'EXTRA - (FERDINAND) '!AD124,'STRADA - (FERDINAND) '!AD124,'HR - (VALDENOR) '!AD124)</f>
        <v>0</v>
      </c>
      <c r="AD124" s="251">
        <f>SUM('EXTRA-03 '!AE124,'EXTRA-02 '!AE124,'FOTON - (CLEUBERT) '!AE124,'FÁBRICA '!AE124,'EXTRA - (FERDINAND) '!AE124,'STRADA - (FERDINAND) '!AE124,'HR - (VALDENOR) '!AE124)</f>
        <v>0</v>
      </c>
      <c r="AE124" s="251">
        <f>SUM('EXTRA-03 '!AF124,'EXTRA-02 '!AF124,'FOTON - (CLEUBERT) '!AF124,'FÁBRICA '!AF124,'EXTRA - (FERDINAND) '!AF124,'STRADA - (FERDINAND) '!AF124,'HR - (VALDENOR) '!AF124)</f>
        <v>0</v>
      </c>
      <c r="AF124" s="251">
        <f>SUM('EXTRA-03 '!AG124,'EXTRA-02 '!AG124,'FOTON - (CLEUBERT) '!AG124,'FÁBRICA '!AG124,'EXTRA - (FERDINAND) '!AG124,'STRADA - (FERDINAND) '!AG124,'HR - (VALDENOR) '!AG124)</f>
        <v>0</v>
      </c>
    </row>
    <row r="125" spans="1:32" x14ac:dyDescent="0.2">
      <c r="A125" s="658">
        <f>'HR - (VALDENOR) '!A125</f>
        <v>0</v>
      </c>
      <c r="B125" s="251">
        <f>SUM('EXTRA-03 '!C125,'EXTRA-02 '!C125,'FOTON - (CLEUBERT) '!C125,'FÁBRICA '!C125,'EXTRA - (FERDINAND) '!C125,'STRADA - (FERDINAND) '!C125,'HR - (VALDENOR) '!C125)</f>
        <v>0</v>
      </c>
      <c r="C125" s="251">
        <f>SUM('EXTRA-03 '!D125,'EXTRA-02 '!D125,'FOTON - (CLEUBERT) '!D125,'FÁBRICA '!D125,'EXTRA - (FERDINAND) '!D125,'STRADA - (FERDINAND) '!D125,'HR - (VALDENOR) '!D125)</f>
        <v>0</v>
      </c>
      <c r="D125" s="251">
        <f>SUM('EXTRA-03 '!E125,'EXTRA-02 '!E125,'FOTON - (CLEUBERT) '!E125,'FÁBRICA '!E125,'EXTRA - (FERDINAND) '!E125,'STRADA - (FERDINAND) '!E125,'HR - (VALDENOR) '!E125)</f>
        <v>0</v>
      </c>
      <c r="E125" s="251">
        <f>SUM('EXTRA-03 '!F125,'EXTRA-02 '!F125,'FOTON - (CLEUBERT) '!F125,'FÁBRICA '!F125,'EXTRA - (FERDINAND) '!F125,'STRADA - (FERDINAND) '!F125,'HR - (VALDENOR) '!F125)</f>
        <v>0</v>
      </c>
      <c r="F125" s="251">
        <f>SUM('EXTRA-03 '!G125,'EXTRA-02 '!G125,'FOTON - (CLEUBERT) '!G125,'FÁBRICA '!G125,'EXTRA - (FERDINAND) '!G125,'STRADA - (FERDINAND) '!G125,'HR - (VALDENOR) '!G125)</f>
        <v>0</v>
      </c>
      <c r="G125" s="251">
        <f>SUM('EXTRA-03 '!H125,'EXTRA-02 '!H125,'FOTON - (CLEUBERT) '!H125,'FÁBRICA '!H125,'EXTRA - (FERDINAND) '!H125,'STRADA - (FERDINAND) '!H125,'HR - (VALDENOR) '!H125)</f>
        <v>0</v>
      </c>
      <c r="H125" s="251">
        <f>SUM('EXTRA-03 '!I125,'EXTRA-02 '!I125,'FOTON - (CLEUBERT) '!I125,'FÁBRICA '!I125,'EXTRA - (FERDINAND) '!I125,'STRADA - (FERDINAND) '!I125,'HR - (VALDENOR) '!I125)</f>
        <v>0</v>
      </c>
      <c r="I125" s="251">
        <f>SUM('EXTRA-03 '!J125,'EXTRA-02 '!J125,'FOTON - (CLEUBERT) '!J125,'FÁBRICA '!J125,'EXTRA - (FERDINAND) '!J125,'STRADA - (FERDINAND) '!J125,'HR - (VALDENOR) '!J125)</f>
        <v>0</v>
      </c>
      <c r="J125" s="251">
        <f>SUM('EXTRA-03 '!K125,'EXTRA-02 '!K125,'FOTON - (CLEUBERT) '!K125,'FÁBRICA '!K125,'EXTRA - (FERDINAND) '!K125,'STRADA - (FERDINAND) '!K125,'HR - (VALDENOR) '!K125)</f>
        <v>0</v>
      </c>
      <c r="K125" s="251">
        <f>SUM('EXTRA-03 '!L125,'EXTRA-02 '!L125,'FOTON - (CLEUBERT) '!L125,'FÁBRICA '!L125,'EXTRA - (FERDINAND) '!L125,'STRADA - (FERDINAND) '!L125,'HR - (VALDENOR) '!L125)</f>
        <v>0</v>
      </c>
      <c r="L125" s="251">
        <f>SUM('EXTRA-03 '!M125,'EXTRA-02 '!M125,'FOTON - (CLEUBERT) '!M125,'FÁBRICA '!M125,'EXTRA - (FERDINAND) '!M125,'STRADA - (FERDINAND) '!M125,'HR - (VALDENOR) '!M125)</f>
        <v>0</v>
      </c>
      <c r="M125" s="251">
        <f>SUM('EXTRA-03 '!N125,'EXTRA-02 '!N125,'FOTON - (CLEUBERT) '!N125,'FÁBRICA '!N125,'EXTRA - (FERDINAND) '!N125,'STRADA - (FERDINAND) '!N125,'HR - (VALDENOR) '!N125)</f>
        <v>0</v>
      </c>
      <c r="N125" s="251">
        <f>SUM('EXTRA-03 '!O125,'EXTRA-02 '!O125,'FOTON - (CLEUBERT) '!O125,'FÁBRICA '!O125,'EXTRA - (FERDINAND) '!O125,'STRADA - (FERDINAND) '!O125,'HR - (VALDENOR) '!O125)</f>
        <v>0</v>
      </c>
      <c r="O125" s="251">
        <f>SUM('EXTRA-03 '!P125,'EXTRA-02 '!P125,'FOTON - (CLEUBERT) '!P125,'FÁBRICA '!P125,'EXTRA - (FERDINAND) '!P125,'STRADA - (FERDINAND) '!P125,'HR - (VALDENOR) '!P125)</f>
        <v>0</v>
      </c>
      <c r="P125" s="251">
        <f>SUM('EXTRA-03 '!Q125,'EXTRA-02 '!Q125,'FOTON - (CLEUBERT) '!Q125,'FÁBRICA '!Q125,'EXTRA - (FERDINAND) '!Q125,'STRADA - (FERDINAND) '!Q125,'HR - (VALDENOR) '!Q125)</f>
        <v>0</v>
      </c>
      <c r="Q125" s="251">
        <f>SUM('EXTRA-03 '!R125,'EXTRA-02 '!R125,'FOTON - (CLEUBERT) '!R125,'FÁBRICA '!R125,'EXTRA - (FERDINAND) '!R125,'STRADA - (FERDINAND) '!R125,'HR - (VALDENOR) '!R125)</f>
        <v>0</v>
      </c>
      <c r="R125" s="251">
        <f>SUM('EXTRA-03 '!S125,'EXTRA-02 '!S125,'FOTON - (CLEUBERT) '!S125,'FÁBRICA '!S125,'EXTRA - (FERDINAND) '!S125,'STRADA - (FERDINAND) '!S125,'HR - (VALDENOR) '!S125)</f>
        <v>0</v>
      </c>
      <c r="S125" s="251">
        <f>SUM('EXTRA-03 '!T125,'EXTRA-02 '!T125,'FOTON - (CLEUBERT) '!T125,'FÁBRICA '!T125,'EXTRA - (FERDINAND) '!T125,'STRADA - (FERDINAND) '!T125,'HR - (VALDENOR) '!T125)</f>
        <v>0</v>
      </c>
      <c r="T125" s="251">
        <f>SUM('EXTRA-03 '!U125,'EXTRA-02 '!U125,'FOTON - (CLEUBERT) '!U125,'FÁBRICA '!U125,'EXTRA - (FERDINAND) '!U125,'STRADA - (FERDINAND) '!U125,'HR - (VALDENOR) '!U125)</f>
        <v>0</v>
      </c>
      <c r="U125" s="251">
        <f>SUM('EXTRA-03 '!V125,'EXTRA-02 '!V125,'FOTON - (CLEUBERT) '!V125,'FÁBRICA '!V125,'EXTRA - (FERDINAND) '!V125,'STRADA - (FERDINAND) '!V125,'HR - (VALDENOR) '!V125)</f>
        <v>0</v>
      </c>
      <c r="V125" s="251">
        <f>SUM('EXTRA-03 '!W125,'EXTRA-02 '!W125,'FOTON - (CLEUBERT) '!W125,'FÁBRICA '!W125,'EXTRA - (FERDINAND) '!W125,'STRADA - (FERDINAND) '!W125,'HR - (VALDENOR) '!W125)</f>
        <v>0</v>
      </c>
      <c r="W125" s="251">
        <f>SUM('EXTRA-03 '!X125,'EXTRA-02 '!X125,'FOTON - (CLEUBERT) '!X125,'FÁBRICA '!X125,'EXTRA - (FERDINAND) '!X125,'STRADA - (FERDINAND) '!X125,'HR - (VALDENOR) '!X125)</f>
        <v>0</v>
      </c>
      <c r="X125" s="251">
        <f>SUM('EXTRA-03 '!Y125,'EXTRA-02 '!Y125,'FOTON - (CLEUBERT) '!Y125,'FÁBRICA '!Y125,'EXTRA - (FERDINAND) '!Y125,'STRADA - (FERDINAND) '!Y125,'HR - (VALDENOR) '!Y125)</f>
        <v>0</v>
      </c>
      <c r="Y125" s="251">
        <f>SUM('EXTRA-03 '!Z125,'EXTRA-02 '!Z125,'FOTON - (CLEUBERT) '!Z125,'FÁBRICA '!Z125,'EXTRA - (FERDINAND) '!Z125,'STRADA - (FERDINAND) '!Z125,'HR - (VALDENOR) '!Z125)</f>
        <v>0</v>
      </c>
      <c r="Z125" s="251">
        <f>SUM('EXTRA-03 '!AA125,'EXTRA-02 '!AA125,'FOTON - (CLEUBERT) '!AA125,'FÁBRICA '!AA125,'EXTRA - (FERDINAND) '!AA125,'STRADA - (FERDINAND) '!AA125,'HR - (VALDENOR) '!AA125)</f>
        <v>0</v>
      </c>
      <c r="AA125" s="251">
        <f>SUM('EXTRA-03 '!AB125,'EXTRA-02 '!AB125,'FOTON - (CLEUBERT) '!AB125,'FÁBRICA '!AB125,'EXTRA - (FERDINAND) '!AB125,'STRADA - (FERDINAND) '!AB125,'HR - (VALDENOR) '!AB125)</f>
        <v>0</v>
      </c>
      <c r="AB125" s="251">
        <f>SUM('EXTRA-03 '!AC125,'EXTRA-02 '!AC125,'FOTON - (CLEUBERT) '!AC125,'FÁBRICA '!AC125,'EXTRA - (FERDINAND) '!AC125,'STRADA - (FERDINAND) '!AC125,'HR - (VALDENOR) '!AC125)</f>
        <v>0</v>
      </c>
      <c r="AC125" s="251">
        <f>SUM('EXTRA-03 '!AD125,'EXTRA-02 '!AD125,'FOTON - (CLEUBERT) '!AD125,'FÁBRICA '!AD125,'EXTRA - (FERDINAND) '!AD125,'STRADA - (FERDINAND) '!AD125,'HR - (VALDENOR) '!AD125)</f>
        <v>0</v>
      </c>
      <c r="AD125" s="251">
        <f>SUM('EXTRA-03 '!AE125,'EXTRA-02 '!AE125,'FOTON - (CLEUBERT) '!AE125,'FÁBRICA '!AE125,'EXTRA - (FERDINAND) '!AE125,'STRADA - (FERDINAND) '!AE125,'HR - (VALDENOR) '!AE125)</f>
        <v>0</v>
      </c>
      <c r="AE125" s="251">
        <f>SUM('EXTRA-03 '!AF125,'EXTRA-02 '!AF125,'FOTON - (CLEUBERT) '!AF125,'FÁBRICA '!AF125,'EXTRA - (FERDINAND) '!AF125,'STRADA - (FERDINAND) '!AF125,'HR - (VALDENOR) '!AF125)</f>
        <v>0</v>
      </c>
      <c r="AF125" s="251">
        <f>SUM('EXTRA-03 '!AG125,'EXTRA-02 '!AG125,'FOTON - (CLEUBERT) '!AG125,'FÁBRICA '!AG125,'EXTRA - (FERDINAND) '!AG125,'STRADA - (FERDINAND) '!AG125,'HR - (VALDENOR) '!AG125)</f>
        <v>0</v>
      </c>
    </row>
    <row r="126" spans="1:32" x14ac:dyDescent="0.2">
      <c r="A126" s="658">
        <f>'HR - (VALDENOR) '!A126</f>
        <v>0</v>
      </c>
      <c r="B126" s="251">
        <f>SUM('EXTRA-03 '!C126,'EXTRA-02 '!C126,'FOTON - (CLEUBERT) '!C126,'FÁBRICA '!C126,'EXTRA - (FERDINAND) '!C126,'STRADA - (FERDINAND) '!C126,'HR - (VALDENOR) '!C126)</f>
        <v>0</v>
      </c>
      <c r="C126" s="251">
        <f>SUM('EXTRA-03 '!D126,'EXTRA-02 '!D126,'FOTON - (CLEUBERT) '!D126,'FÁBRICA '!D126,'EXTRA - (FERDINAND) '!D126,'STRADA - (FERDINAND) '!D126,'HR - (VALDENOR) '!D126)</f>
        <v>0</v>
      </c>
      <c r="D126" s="251">
        <f>SUM('EXTRA-03 '!E126,'EXTRA-02 '!E126,'FOTON - (CLEUBERT) '!E126,'FÁBRICA '!E126,'EXTRA - (FERDINAND) '!E126,'STRADA - (FERDINAND) '!E126,'HR - (VALDENOR) '!E126)</f>
        <v>0</v>
      </c>
      <c r="E126" s="251">
        <f>SUM('EXTRA-03 '!F126,'EXTRA-02 '!F126,'FOTON - (CLEUBERT) '!F126,'FÁBRICA '!F126,'EXTRA - (FERDINAND) '!F126,'STRADA - (FERDINAND) '!F126,'HR - (VALDENOR) '!F126)</f>
        <v>0</v>
      </c>
      <c r="F126" s="251">
        <f>SUM('EXTRA-03 '!G126,'EXTRA-02 '!G126,'FOTON - (CLEUBERT) '!G126,'FÁBRICA '!G126,'EXTRA - (FERDINAND) '!G126,'STRADA - (FERDINAND) '!G126,'HR - (VALDENOR) '!G126)</f>
        <v>0</v>
      </c>
      <c r="G126" s="251">
        <f>SUM('EXTRA-03 '!H126,'EXTRA-02 '!H126,'FOTON - (CLEUBERT) '!H126,'FÁBRICA '!H126,'EXTRA - (FERDINAND) '!H126,'STRADA - (FERDINAND) '!H126,'HR - (VALDENOR) '!H126)</f>
        <v>0</v>
      </c>
      <c r="H126" s="251">
        <f>SUM('EXTRA-03 '!I126,'EXTRA-02 '!I126,'FOTON - (CLEUBERT) '!I126,'FÁBRICA '!I126,'EXTRA - (FERDINAND) '!I126,'STRADA - (FERDINAND) '!I126,'HR - (VALDENOR) '!I126)</f>
        <v>0</v>
      </c>
      <c r="I126" s="251">
        <f>SUM('EXTRA-03 '!J126,'EXTRA-02 '!J126,'FOTON - (CLEUBERT) '!J126,'FÁBRICA '!J126,'EXTRA - (FERDINAND) '!J126,'STRADA - (FERDINAND) '!J126,'HR - (VALDENOR) '!J126)</f>
        <v>0</v>
      </c>
      <c r="J126" s="251">
        <f>SUM('EXTRA-03 '!K126,'EXTRA-02 '!K126,'FOTON - (CLEUBERT) '!K126,'FÁBRICA '!K126,'EXTRA - (FERDINAND) '!K126,'STRADA - (FERDINAND) '!K126,'HR - (VALDENOR) '!K126)</f>
        <v>0</v>
      </c>
      <c r="K126" s="251">
        <f>SUM('EXTRA-03 '!L126,'EXTRA-02 '!L126,'FOTON - (CLEUBERT) '!L126,'FÁBRICA '!L126,'EXTRA - (FERDINAND) '!L126,'STRADA - (FERDINAND) '!L126,'HR - (VALDENOR) '!L126)</f>
        <v>0</v>
      </c>
      <c r="L126" s="251">
        <f>SUM('EXTRA-03 '!M126,'EXTRA-02 '!M126,'FOTON - (CLEUBERT) '!M126,'FÁBRICA '!M126,'EXTRA - (FERDINAND) '!M126,'STRADA - (FERDINAND) '!M126,'HR - (VALDENOR) '!M126)</f>
        <v>0</v>
      </c>
      <c r="M126" s="251">
        <f>SUM('EXTRA-03 '!N126,'EXTRA-02 '!N126,'FOTON - (CLEUBERT) '!N126,'FÁBRICA '!N126,'EXTRA - (FERDINAND) '!N126,'STRADA - (FERDINAND) '!N126,'HR - (VALDENOR) '!N126)</f>
        <v>0</v>
      </c>
      <c r="N126" s="251">
        <f>SUM('EXTRA-03 '!O126,'EXTRA-02 '!O126,'FOTON - (CLEUBERT) '!O126,'FÁBRICA '!O126,'EXTRA - (FERDINAND) '!O126,'STRADA - (FERDINAND) '!O126,'HR - (VALDENOR) '!O126)</f>
        <v>0</v>
      </c>
      <c r="O126" s="251">
        <f>SUM('EXTRA-03 '!P126,'EXTRA-02 '!P126,'FOTON - (CLEUBERT) '!P126,'FÁBRICA '!P126,'EXTRA - (FERDINAND) '!P126,'STRADA - (FERDINAND) '!P126,'HR - (VALDENOR) '!P126)</f>
        <v>0</v>
      </c>
      <c r="P126" s="251">
        <f>SUM('EXTRA-03 '!Q126,'EXTRA-02 '!Q126,'FOTON - (CLEUBERT) '!Q126,'FÁBRICA '!Q126,'EXTRA - (FERDINAND) '!Q126,'STRADA - (FERDINAND) '!Q126,'HR - (VALDENOR) '!Q126)</f>
        <v>0</v>
      </c>
      <c r="Q126" s="251">
        <f>SUM('EXTRA-03 '!R126,'EXTRA-02 '!R126,'FOTON - (CLEUBERT) '!R126,'FÁBRICA '!R126,'EXTRA - (FERDINAND) '!R126,'STRADA - (FERDINAND) '!R126,'HR - (VALDENOR) '!R126)</f>
        <v>0</v>
      </c>
      <c r="R126" s="251">
        <f>SUM('EXTRA-03 '!S126,'EXTRA-02 '!S126,'FOTON - (CLEUBERT) '!S126,'FÁBRICA '!S126,'EXTRA - (FERDINAND) '!S126,'STRADA - (FERDINAND) '!S126,'HR - (VALDENOR) '!S126)</f>
        <v>0</v>
      </c>
      <c r="S126" s="251">
        <f>SUM('EXTRA-03 '!T126,'EXTRA-02 '!T126,'FOTON - (CLEUBERT) '!T126,'FÁBRICA '!T126,'EXTRA - (FERDINAND) '!T126,'STRADA - (FERDINAND) '!T126,'HR - (VALDENOR) '!T126)</f>
        <v>0</v>
      </c>
      <c r="T126" s="251">
        <f>SUM('EXTRA-03 '!U126,'EXTRA-02 '!U126,'FOTON - (CLEUBERT) '!U126,'FÁBRICA '!U126,'EXTRA - (FERDINAND) '!U126,'STRADA - (FERDINAND) '!U126,'HR - (VALDENOR) '!U126)</f>
        <v>0</v>
      </c>
      <c r="U126" s="251">
        <f>SUM('EXTRA-03 '!V126,'EXTRA-02 '!V126,'FOTON - (CLEUBERT) '!V126,'FÁBRICA '!V126,'EXTRA - (FERDINAND) '!V126,'STRADA - (FERDINAND) '!V126,'HR - (VALDENOR) '!V126)</f>
        <v>0</v>
      </c>
      <c r="V126" s="251">
        <f>SUM('EXTRA-03 '!W126,'EXTRA-02 '!W126,'FOTON - (CLEUBERT) '!W126,'FÁBRICA '!W126,'EXTRA - (FERDINAND) '!W126,'STRADA - (FERDINAND) '!W126,'HR - (VALDENOR) '!W126)</f>
        <v>0</v>
      </c>
      <c r="W126" s="251">
        <f>SUM('EXTRA-03 '!X126,'EXTRA-02 '!X126,'FOTON - (CLEUBERT) '!X126,'FÁBRICA '!X126,'EXTRA - (FERDINAND) '!X126,'STRADA - (FERDINAND) '!X126,'HR - (VALDENOR) '!X126)</f>
        <v>0</v>
      </c>
      <c r="X126" s="251">
        <f>SUM('EXTRA-03 '!Y126,'EXTRA-02 '!Y126,'FOTON - (CLEUBERT) '!Y126,'FÁBRICA '!Y126,'EXTRA - (FERDINAND) '!Y126,'STRADA - (FERDINAND) '!Y126,'HR - (VALDENOR) '!Y126)</f>
        <v>0</v>
      </c>
      <c r="Y126" s="251">
        <f>SUM('EXTRA-03 '!Z126,'EXTRA-02 '!Z126,'FOTON - (CLEUBERT) '!Z126,'FÁBRICA '!Z126,'EXTRA - (FERDINAND) '!Z126,'STRADA - (FERDINAND) '!Z126,'HR - (VALDENOR) '!Z126)</f>
        <v>0</v>
      </c>
      <c r="Z126" s="251">
        <f>SUM('EXTRA-03 '!AA126,'EXTRA-02 '!AA126,'FOTON - (CLEUBERT) '!AA126,'FÁBRICA '!AA126,'EXTRA - (FERDINAND) '!AA126,'STRADA - (FERDINAND) '!AA126,'HR - (VALDENOR) '!AA126)</f>
        <v>0</v>
      </c>
      <c r="AA126" s="251">
        <f>SUM('EXTRA-03 '!AB126,'EXTRA-02 '!AB126,'FOTON - (CLEUBERT) '!AB126,'FÁBRICA '!AB126,'EXTRA - (FERDINAND) '!AB126,'STRADA - (FERDINAND) '!AB126,'HR - (VALDENOR) '!AB126)</f>
        <v>0</v>
      </c>
      <c r="AB126" s="251">
        <f>SUM('EXTRA-03 '!AC126,'EXTRA-02 '!AC126,'FOTON - (CLEUBERT) '!AC126,'FÁBRICA '!AC126,'EXTRA - (FERDINAND) '!AC126,'STRADA - (FERDINAND) '!AC126,'HR - (VALDENOR) '!AC126)</f>
        <v>0</v>
      </c>
      <c r="AC126" s="251">
        <f>SUM('EXTRA-03 '!AD126,'EXTRA-02 '!AD126,'FOTON - (CLEUBERT) '!AD126,'FÁBRICA '!AD126,'EXTRA - (FERDINAND) '!AD126,'STRADA - (FERDINAND) '!AD126,'HR - (VALDENOR) '!AD126)</f>
        <v>0</v>
      </c>
      <c r="AD126" s="251">
        <f>SUM('EXTRA-03 '!AE126,'EXTRA-02 '!AE126,'FOTON - (CLEUBERT) '!AE126,'FÁBRICA '!AE126,'EXTRA - (FERDINAND) '!AE126,'STRADA - (FERDINAND) '!AE126,'HR - (VALDENOR) '!AE126)</f>
        <v>0</v>
      </c>
      <c r="AE126" s="251">
        <f>SUM('EXTRA-03 '!AF126,'EXTRA-02 '!AF126,'FOTON - (CLEUBERT) '!AF126,'FÁBRICA '!AF126,'EXTRA - (FERDINAND) '!AF126,'STRADA - (FERDINAND) '!AF126,'HR - (VALDENOR) '!AF126)</f>
        <v>0</v>
      </c>
      <c r="AF126" s="251">
        <f>SUM('EXTRA-03 '!AG126,'EXTRA-02 '!AG126,'FOTON - (CLEUBERT) '!AG126,'FÁBRICA '!AG126,'EXTRA - (FERDINAND) '!AG126,'STRADA - (FERDINAND) '!AG126,'HR - (VALDENOR) '!AG126)</f>
        <v>0</v>
      </c>
    </row>
    <row r="127" spans="1:32" x14ac:dyDescent="0.2">
      <c r="A127" s="658">
        <f>'HR - (VALDENOR) '!A127</f>
        <v>0</v>
      </c>
      <c r="B127" s="251">
        <f>SUM('EXTRA-03 '!C127,'EXTRA-02 '!C127,'FOTON - (CLEUBERT) '!C127,'FÁBRICA '!C127,'EXTRA - (FERDINAND) '!C127,'STRADA - (FERDINAND) '!C127,'HR - (VALDENOR) '!C127)</f>
        <v>0</v>
      </c>
      <c r="C127" s="251">
        <f>SUM('EXTRA-03 '!D127,'EXTRA-02 '!D127,'FOTON - (CLEUBERT) '!D127,'FÁBRICA '!D127,'EXTRA - (FERDINAND) '!D127,'STRADA - (FERDINAND) '!D127,'HR - (VALDENOR) '!D127)</f>
        <v>0</v>
      </c>
      <c r="D127" s="251">
        <f>SUM('EXTRA-03 '!E127,'EXTRA-02 '!E127,'FOTON - (CLEUBERT) '!E127,'FÁBRICA '!E127,'EXTRA - (FERDINAND) '!E127,'STRADA - (FERDINAND) '!E127,'HR - (VALDENOR) '!E127)</f>
        <v>0</v>
      </c>
      <c r="E127" s="251">
        <f>SUM('EXTRA-03 '!F127,'EXTRA-02 '!F127,'FOTON - (CLEUBERT) '!F127,'FÁBRICA '!F127,'EXTRA - (FERDINAND) '!F127,'STRADA - (FERDINAND) '!F127,'HR - (VALDENOR) '!F127)</f>
        <v>0</v>
      </c>
      <c r="F127" s="251">
        <f>SUM('EXTRA-03 '!G127,'EXTRA-02 '!G127,'FOTON - (CLEUBERT) '!G127,'FÁBRICA '!G127,'EXTRA - (FERDINAND) '!G127,'STRADA - (FERDINAND) '!G127,'HR - (VALDENOR) '!G127)</f>
        <v>0</v>
      </c>
      <c r="G127" s="251">
        <f>SUM('EXTRA-03 '!H127,'EXTRA-02 '!H127,'FOTON - (CLEUBERT) '!H127,'FÁBRICA '!H127,'EXTRA - (FERDINAND) '!H127,'STRADA - (FERDINAND) '!H127,'HR - (VALDENOR) '!H127)</f>
        <v>0</v>
      </c>
      <c r="H127" s="251">
        <f>SUM('EXTRA-03 '!I127,'EXTRA-02 '!I127,'FOTON - (CLEUBERT) '!I127,'FÁBRICA '!I127,'EXTRA - (FERDINAND) '!I127,'STRADA - (FERDINAND) '!I127,'HR - (VALDENOR) '!I127)</f>
        <v>0</v>
      </c>
      <c r="I127" s="251">
        <f>SUM('EXTRA-03 '!J127,'EXTRA-02 '!J127,'FOTON - (CLEUBERT) '!J127,'FÁBRICA '!J127,'EXTRA - (FERDINAND) '!J127,'STRADA - (FERDINAND) '!J127,'HR - (VALDENOR) '!J127)</f>
        <v>0</v>
      </c>
      <c r="J127" s="251">
        <f>SUM('EXTRA-03 '!K127,'EXTRA-02 '!K127,'FOTON - (CLEUBERT) '!K127,'FÁBRICA '!K127,'EXTRA - (FERDINAND) '!K127,'STRADA - (FERDINAND) '!K127,'HR - (VALDENOR) '!K127)</f>
        <v>0</v>
      </c>
      <c r="K127" s="251">
        <f>SUM('EXTRA-03 '!L127,'EXTRA-02 '!L127,'FOTON - (CLEUBERT) '!L127,'FÁBRICA '!L127,'EXTRA - (FERDINAND) '!L127,'STRADA - (FERDINAND) '!L127,'HR - (VALDENOR) '!L127)</f>
        <v>0</v>
      </c>
      <c r="L127" s="251">
        <f>SUM('EXTRA-03 '!M127,'EXTRA-02 '!M127,'FOTON - (CLEUBERT) '!M127,'FÁBRICA '!M127,'EXTRA - (FERDINAND) '!M127,'STRADA - (FERDINAND) '!M127,'HR - (VALDENOR) '!M127)</f>
        <v>0</v>
      </c>
      <c r="M127" s="251">
        <f>SUM('EXTRA-03 '!N127,'EXTRA-02 '!N127,'FOTON - (CLEUBERT) '!N127,'FÁBRICA '!N127,'EXTRA - (FERDINAND) '!N127,'STRADA - (FERDINAND) '!N127,'HR - (VALDENOR) '!N127)</f>
        <v>0</v>
      </c>
      <c r="N127" s="251">
        <f>SUM('EXTRA-03 '!O127,'EXTRA-02 '!O127,'FOTON - (CLEUBERT) '!O127,'FÁBRICA '!O127,'EXTRA - (FERDINAND) '!O127,'STRADA - (FERDINAND) '!O127,'HR - (VALDENOR) '!O127)</f>
        <v>0</v>
      </c>
      <c r="O127" s="251">
        <f>SUM('EXTRA-03 '!P127,'EXTRA-02 '!P127,'FOTON - (CLEUBERT) '!P127,'FÁBRICA '!P127,'EXTRA - (FERDINAND) '!P127,'STRADA - (FERDINAND) '!P127,'HR - (VALDENOR) '!P127)</f>
        <v>0</v>
      </c>
      <c r="P127" s="251">
        <f>SUM('EXTRA-03 '!Q127,'EXTRA-02 '!Q127,'FOTON - (CLEUBERT) '!Q127,'FÁBRICA '!Q127,'EXTRA - (FERDINAND) '!Q127,'STRADA - (FERDINAND) '!Q127,'HR - (VALDENOR) '!Q127)</f>
        <v>0</v>
      </c>
      <c r="Q127" s="251">
        <f>SUM('EXTRA-03 '!R127,'EXTRA-02 '!R127,'FOTON - (CLEUBERT) '!R127,'FÁBRICA '!R127,'EXTRA - (FERDINAND) '!R127,'STRADA - (FERDINAND) '!R127,'HR - (VALDENOR) '!R127)</f>
        <v>0</v>
      </c>
      <c r="R127" s="251">
        <f>SUM('EXTRA-03 '!S127,'EXTRA-02 '!S127,'FOTON - (CLEUBERT) '!S127,'FÁBRICA '!S127,'EXTRA - (FERDINAND) '!S127,'STRADA - (FERDINAND) '!S127,'HR - (VALDENOR) '!S127)</f>
        <v>0</v>
      </c>
      <c r="S127" s="251">
        <f>SUM('EXTRA-03 '!T127,'EXTRA-02 '!T127,'FOTON - (CLEUBERT) '!T127,'FÁBRICA '!T127,'EXTRA - (FERDINAND) '!T127,'STRADA - (FERDINAND) '!T127,'HR - (VALDENOR) '!T127)</f>
        <v>0</v>
      </c>
      <c r="T127" s="251">
        <f>SUM('EXTRA-03 '!U127,'EXTRA-02 '!U127,'FOTON - (CLEUBERT) '!U127,'FÁBRICA '!U127,'EXTRA - (FERDINAND) '!U127,'STRADA - (FERDINAND) '!U127,'HR - (VALDENOR) '!U127)</f>
        <v>0</v>
      </c>
      <c r="U127" s="251">
        <f>SUM('EXTRA-03 '!V127,'EXTRA-02 '!V127,'FOTON - (CLEUBERT) '!V127,'FÁBRICA '!V127,'EXTRA - (FERDINAND) '!V127,'STRADA - (FERDINAND) '!V127,'HR - (VALDENOR) '!V127)</f>
        <v>0</v>
      </c>
      <c r="V127" s="251">
        <f>SUM('EXTRA-03 '!W127,'EXTRA-02 '!W127,'FOTON - (CLEUBERT) '!W127,'FÁBRICA '!W127,'EXTRA - (FERDINAND) '!W127,'STRADA - (FERDINAND) '!W127,'HR - (VALDENOR) '!W127)</f>
        <v>0</v>
      </c>
      <c r="W127" s="251">
        <f>SUM('EXTRA-03 '!X127,'EXTRA-02 '!X127,'FOTON - (CLEUBERT) '!X127,'FÁBRICA '!X127,'EXTRA - (FERDINAND) '!X127,'STRADA - (FERDINAND) '!X127,'HR - (VALDENOR) '!X127)</f>
        <v>0</v>
      </c>
      <c r="X127" s="251">
        <f>SUM('EXTRA-03 '!Y127,'EXTRA-02 '!Y127,'FOTON - (CLEUBERT) '!Y127,'FÁBRICA '!Y127,'EXTRA - (FERDINAND) '!Y127,'STRADA - (FERDINAND) '!Y127,'HR - (VALDENOR) '!Y127)</f>
        <v>0</v>
      </c>
      <c r="Y127" s="251">
        <f>SUM('EXTRA-03 '!Z127,'EXTRA-02 '!Z127,'FOTON - (CLEUBERT) '!Z127,'FÁBRICA '!Z127,'EXTRA - (FERDINAND) '!Z127,'STRADA - (FERDINAND) '!Z127,'HR - (VALDENOR) '!Z127)</f>
        <v>0</v>
      </c>
      <c r="Z127" s="251">
        <f>SUM('EXTRA-03 '!AA127,'EXTRA-02 '!AA127,'FOTON - (CLEUBERT) '!AA127,'FÁBRICA '!AA127,'EXTRA - (FERDINAND) '!AA127,'STRADA - (FERDINAND) '!AA127,'HR - (VALDENOR) '!AA127)</f>
        <v>0</v>
      </c>
      <c r="AA127" s="251">
        <f>SUM('EXTRA-03 '!AB127,'EXTRA-02 '!AB127,'FOTON - (CLEUBERT) '!AB127,'FÁBRICA '!AB127,'EXTRA - (FERDINAND) '!AB127,'STRADA - (FERDINAND) '!AB127,'HR - (VALDENOR) '!AB127)</f>
        <v>0</v>
      </c>
      <c r="AB127" s="251">
        <f>SUM('EXTRA-03 '!AC127,'EXTRA-02 '!AC127,'FOTON - (CLEUBERT) '!AC127,'FÁBRICA '!AC127,'EXTRA - (FERDINAND) '!AC127,'STRADA - (FERDINAND) '!AC127,'HR - (VALDENOR) '!AC127)</f>
        <v>0</v>
      </c>
      <c r="AC127" s="251">
        <f>SUM('EXTRA-03 '!AD127,'EXTRA-02 '!AD127,'FOTON - (CLEUBERT) '!AD127,'FÁBRICA '!AD127,'EXTRA - (FERDINAND) '!AD127,'STRADA - (FERDINAND) '!AD127,'HR - (VALDENOR) '!AD127)</f>
        <v>0</v>
      </c>
      <c r="AD127" s="251">
        <f>SUM('EXTRA-03 '!AE127,'EXTRA-02 '!AE127,'FOTON - (CLEUBERT) '!AE127,'FÁBRICA '!AE127,'EXTRA - (FERDINAND) '!AE127,'STRADA - (FERDINAND) '!AE127,'HR - (VALDENOR) '!AE127)</f>
        <v>0</v>
      </c>
      <c r="AE127" s="251">
        <f>SUM('EXTRA-03 '!AF127,'EXTRA-02 '!AF127,'FOTON - (CLEUBERT) '!AF127,'FÁBRICA '!AF127,'EXTRA - (FERDINAND) '!AF127,'STRADA - (FERDINAND) '!AF127,'HR - (VALDENOR) '!AF127)</f>
        <v>0</v>
      </c>
      <c r="AF127" s="251">
        <f>SUM('EXTRA-03 '!AG127,'EXTRA-02 '!AG127,'FOTON - (CLEUBERT) '!AG127,'FÁBRICA '!AG127,'EXTRA - (FERDINAND) '!AG127,'STRADA - (FERDINAND) '!AG127,'HR - (VALDENOR) '!AG127)</f>
        <v>0</v>
      </c>
    </row>
    <row r="128" spans="1:32" x14ac:dyDescent="0.2">
      <c r="A128" s="658">
        <f>'HR - (VALDENOR) '!A128</f>
        <v>0</v>
      </c>
      <c r="B128" s="251">
        <f>SUM('EXTRA-03 '!C128,'EXTRA-02 '!C128,'FOTON - (CLEUBERT) '!C128,'FÁBRICA '!C128,'EXTRA - (FERDINAND) '!C128,'STRADA - (FERDINAND) '!C128,'HR - (VALDENOR) '!C128)</f>
        <v>0</v>
      </c>
      <c r="C128" s="251">
        <f>SUM('EXTRA-03 '!D128,'EXTRA-02 '!D128,'FOTON - (CLEUBERT) '!D128,'FÁBRICA '!D128,'EXTRA - (FERDINAND) '!D128,'STRADA - (FERDINAND) '!D128,'HR - (VALDENOR) '!D128)</f>
        <v>0</v>
      </c>
      <c r="D128" s="251">
        <f>SUM('EXTRA-03 '!E128,'EXTRA-02 '!E128,'FOTON - (CLEUBERT) '!E128,'FÁBRICA '!E128,'EXTRA - (FERDINAND) '!E128,'STRADA - (FERDINAND) '!E128,'HR - (VALDENOR) '!E128)</f>
        <v>0</v>
      </c>
      <c r="E128" s="251">
        <f>SUM('EXTRA-03 '!F128,'EXTRA-02 '!F128,'FOTON - (CLEUBERT) '!F128,'FÁBRICA '!F128,'EXTRA - (FERDINAND) '!F128,'STRADA - (FERDINAND) '!F128,'HR - (VALDENOR) '!F128)</f>
        <v>0</v>
      </c>
      <c r="F128" s="251">
        <f>SUM('EXTRA-03 '!G128,'EXTRA-02 '!G128,'FOTON - (CLEUBERT) '!G128,'FÁBRICA '!G128,'EXTRA - (FERDINAND) '!G128,'STRADA - (FERDINAND) '!G128,'HR - (VALDENOR) '!G128)</f>
        <v>0</v>
      </c>
      <c r="G128" s="251">
        <f>SUM('EXTRA-03 '!H128,'EXTRA-02 '!H128,'FOTON - (CLEUBERT) '!H128,'FÁBRICA '!H128,'EXTRA - (FERDINAND) '!H128,'STRADA - (FERDINAND) '!H128,'HR - (VALDENOR) '!H128)</f>
        <v>0</v>
      </c>
      <c r="H128" s="251">
        <f>SUM('EXTRA-03 '!I128,'EXTRA-02 '!I128,'FOTON - (CLEUBERT) '!I128,'FÁBRICA '!I128,'EXTRA - (FERDINAND) '!I128,'STRADA - (FERDINAND) '!I128,'HR - (VALDENOR) '!I128)</f>
        <v>0</v>
      </c>
      <c r="I128" s="251">
        <f>SUM('EXTRA-03 '!J128,'EXTRA-02 '!J128,'FOTON - (CLEUBERT) '!J128,'FÁBRICA '!J128,'EXTRA - (FERDINAND) '!J128,'STRADA - (FERDINAND) '!J128,'HR - (VALDENOR) '!J128)</f>
        <v>0</v>
      </c>
      <c r="J128" s="251">
        <f>SUM('EXTRA-03 '!K128,'EXTRA-02 '!K128,'FOTON - (CLEUBERT) '!K128,'FÁBRICA '!K128,'EXTRA - (FERDINAND) '!K128,'STRADA - (FERDINAND) '!K128,'HR - (VALDENOR) '!K128)</f>
        <v>0</v>
      </c>
      <c r="K128" s="251">
        <f>SUM('EXTRA-03 '!L128,'EXTRA-02 '!L128,'FOTON - (CLEUBERT) '!L128,'FÁBRICA '!L128,'EXTRA - (FERDINAND) '!L128,'STRADA - (FERDINAND) '!L128,'HR - (VALDENOR) '!L128)</f>
        <v>0</v>
      </c>
      <c r="L128" s="251">
        <f>SUM('EXTRA-03 '!M128,'EXTRA-02 '!M128,'FOTON - (CLEUBERT) '!M128,'FÁBRICA '!M128,'EXTRA - (FERDINAND) '!M128,'STRADA - (FERDINAND) '!M128,'HR - (VALDENOR) '!M128)</f>
        <v>0</v>
      </c>
      <c r="M128" s="251">
        <f>SUM('EXTRA-03 '!N128,'EXTRA-02 '!N128,'FOTON - (CLEUBERT) '!N128,'FÁBRICA '!N128,'EXTRA - (FERDINAND) '!N128,'STRADA - (FERDINAND) '!N128,'HR - (VALDENOR) '!N128)</f>
        <v>0</v>
      </c>
      <c r="N128" s="251">
        <f>SUM('EXTRA-03 '!O128,'EXTRA-02 '!O128,'FOTON - (CLEUBERT) '!O128,'FÁBRICA '!O128,'EXTRA - (FERDINAND) '!O128,'STRADA - (FERDINAND) '!O128,'HR - (VALDENOR) '!O128)</f>
        <v>0</v>
      </c>
      <c r="O128" s="251">
        <f>SUM('EXTRA-03 '!P128,'EXTRA-02 '!P128,'FOTON - (CLEUBERT) '!P128,'FÁBRICA '!P128,'EXTRA - (FERDINAND) '!P128,'STRADA - (FERDINAND) '!P128,'HR - (VALDENOR) '!P128)</f>
        <v>0</v>
      </c>
      <c r="P128" s="251">
        <f>SUM('EXTRA-03 '!Q128,'EXTRA-02 '!Q128,'FOTON - (CLEUBERT) '!Q128,'FÁBRICA '!Q128,'EXTRA - (FERDINAND) '!Q128,'STRADA - (FERDINAND) '!Q128,'HR - (VALDENOR) '!Q128)</f>
        <v>0</v>
      </c>
      <c r="Q128" s="251">
        <f>SUM('EXTRA-03 '!R128,'EXTRA-02 '!R128,'FOTON - (CLEUBERT) '!R128,'FÁBRICA '!R128,'EXTRA - (FERDINAND) '!R128,'STRADA - (FERDINAND) '!R128,'HR - (VALDENOR) '!R128)</f>
        <v>0</v>
      </c>
      <c r="R128" s="251">
        <f>SUM('EXTRA-03 '!S128,'EXTRA-02 '!S128,'FOTON - (CLEUBERT) '!S128,'FÁBRICA '!S128,'EXTRA - (FERDINAND) '!S128,'STRADA - (FERDINAND) '!S128,'HR - (VALDENOR) '!S128)</f>
        <v>0</v>
      </c>
      <c r="S128" s="251">
        <f>SUM('EXTRA-03 '!T128,'EXTRA-02 '!T128,'FOTON - (CLEUBERT) '!T128,'FÁBRICA '!T128,'EXTRA - (FERDINAND) '!T128,'STRADA - (FERDINAND) '!T128,'HR - (VALDENOR) '!T128)</f>
        <v>0</v>
      </c>
      <c r="T128" s="251">
        <f>SUM('EXTRA-03 '!U128,'EXTRA-02 '!U128,'FOTON - (CLEUBERT) '!U128,'FÁBRICA '!U128,'EXTRA - (FERDINAND) '!U128,'STRADA - (FERDINAND) '!U128,'HR - (VALDENOR) '!U128)</f>
        <v>0</v>
      </c>
      <c r="U128" s="251">
        <f>SUM('EXTRA-03 '!V128,'EXTRA-02 '!V128,'FOTON - (CLEUBERT) '!V128,'FÁBRICA '!V128,'EXTRA - (FERDINAND) '!V128,'STRADA - (FERDINAND) '!V128,'HR - (VALDENOR) '!V128)</f>
        <v>0</v>
      </c>
      <c r="V128" s="251">
        <f>SUM('EXTRA-03 '!W128,'EXTRA-02 '!W128,'FOTON - (CLEUBERT) '!W128,'FÁBRICA '!W128,'EXTRA - (FERDINAND) '!W128,'STRADA - (FERDINAND) '!W128,'HR - (VALDENOR) '!W128)</f>
        <v>0</v>
      </c>
      <c r="W128" s="251">
        <f>SUM('EXTRA-03 '!X128,'EXTRA-02 '!X128,'FOTON - (CLEUBERT) '!X128,'FÁBRICA '!X128,'EXTRA - (FERDINAND) '!X128,'STRADA - (FERDINAND) '!X128,'HR - (VALDENOR) '!X128)</f>
        <v>0</v>
      </c>
      <c r="X128" s="251">
        <f>SUM('EXTRA-03 '!Y128,'EXTRA-02 '!Y128,'FOTON - (CLEUBERT) '!Y128,'FÁBRICA '!Y128,'EXTRA - (FERDINAND) '!Y128,'STRADA - (FERDINAND) '!Y128,'HR - (VALDENOR) '!Y128)</f>
        <v>0</v>
      </c>
      <c r="Y128" s="251">
        <f>SUM('EXTRA-03 '!Z128,'EXTRA-02 '!Z128,'FOTON - (CLEUBERT) '!Z128,'FÁBRICA '!Z128,'EXTRA - (FERDINAND) '!Z128,'STRADA - (FERDINAND) '!Z128,'HR - (VALDENOR) '!Z128)</f>
        <v>0</v>
      </c>
      <c r="Z128" s="251">
        <f>SUM('EXTRA-03 '!AA128,'EXTRA-02 '!AA128,'FOTON - (CLEUBERT) '!AA128,'FÁBRICA '!AA128,'EXTRA - (FERDINAND) '!AA128,'STRADA - (FERDINAND) '!AA128,'HR - (VALDENOR) '!AA128)</f>
        <v>0</v>
      </c>
      <c r="AA128" s="251">
        <f>SUM('EXTRA-03 '!AB128,'EXTRA-02 '!AB128,'FOTON - (CLEUBERT) '!AB128,'FÁBRICA '!AB128,'EXTRA - (FERDINAND) '!AB128,'STRADA - (FERDINAND) '!AB128,'HR - (VALDENOR) '!AB128)</f>
        <v>0</v>
      </c>
      <c r="AB128" s="251">
        <f>SUM('EXTRA-03 '!AC128,'EXTRA-02 '!AC128,'FOTON - (CLEUBERT) '!AC128,'FÁBRICA '!AC128,'EXTRA - (FERDINAND) '!AC128,'STRADA - (FERDINAND) '!AC128,'HR - (VALDENOR) '!AC128)</f>
        <v>0</v>
      </c>
      <c r="AC128" s="251">
        <f>SUM('EXTRA-03 '!AD128,'EXTRA-02 '!AD128,'FOTON - (CLEUBERT) '!AD128,'FÁBRICA '!AD128,'EXTRA - (FERDINAND) '!AD128,'STRADA - (FERDINAND) '!AD128,'HR - (VALDENOR) '!AD128)</f>
        <v>0</v>
      </c>
      <c r="AD128" s="251">
        <f>SUM('EXTRA-03 '!AE128,'EXTRA-02 '!AE128,'FOTON - (CLEUBERT) '!AE128,'FÁBRICA '!AE128,'EXTRA - (FERDINAND) '!AE128,'STRADA - (FERDINAND) '!AE128,'HR - (VALDENOR) '!AE128)</f>
        <v>0</v>
      </c>
      <c r="AE128" s="251">
        <f>SUM('EXTRA-03 '!AF128,'EXTRA-02 '!AF128,'FOTON - (CLEUBERT) '!AF128,'FÁBRICA '!AF128,'EXTRA - (FERDINAND) '!AF128,'STRADA - (FERDINAND) '!AF128,'HR - (VALDENOR) '!AF128)</f>
        <v>0</v>
      </c>
      <c r="AF128" s="251">
        <f>SUM('EXTRA-03 '!AG128,'EXTRA-02 '!AG128,'FOTON - (CLEUBERT) '!AG128,'FÁBRICA '!AG128,'EXTRA - (FERDINAND) '!AG128,'STRADA - (FERDINAND) '!AG128,'HR - (VALDENOR) '!AG128)</f>
        <v>0</v>
      </c>
    </row>
    <row r="129" spans="1:32" x14ac:dyDescent="0.2">
      <c r="A129" s="658">
        <f>'HR - (VALDENOR) '!A129</f>
        <v>0</v>
      </c>
      <c r="B129" s="251">
        <f>SUM('EXTRA-03 '!C129,'EXTRA-02 '!C129,'FOTON - (CLEUBERT) '!C129,'FÁBRICA '!C129,'EXTRA - (FERDINAND) '!C129,'STRADA - (FERDINAND) '!C129,'HR - (VALDENOR) '!C129)</f>
        <v>0</v>
      </c>
      <c r="C129" s="251">
        <f>SUM('EXTRA-03 '!D129,'EXTRA-02 '!D129,'FOTON - (CLEUBERT) '!D129,'FÁBRICA '!D129,'EXTRA - (FERDINAND) '!D129,'STRADA - (FERDINAND) '!D129,'HR - (VALDENOR) '!D129)</f>
        <v>0</v>
      </c>
      <c r="D129" s="251">
        <f>SUM('EXTRA-03 '!E129,'EXTRA-02 '!E129,'FOTON - (CLEUBERT) '!E129,'FÁBRICA '!E129,'EXTRA - (FERDINAND) '!E129,'STRADA - (FERDINAND) '!E129,'HR - (VALDENOR) '!E129)</f>
        <v>0</v>
      </c>
      <c r="E129" s="251">
        <f>SUM('EXTRA-03 '!F129,'EXTRA-02 '!F129,'FOTON - (CLEUBERT) '!F129,'FÁBRICA '!F129,'EXTRA - (FERDINAND) '!F129,'STRADA - (FERDINAND) '!F129,'HR - (VALDENOR) '!F129)</f>
        <v>0</v>
      </c>
      <c r="F129" s="251">
        <f>SUM('EXTRA-03 '!G129,'EXTRA-02 '!G129,'FOTON - (CLEUBERT) '!G129,'FÁBRICA '!G129,'EXTRA - (FERDINAND) '!G129,'STRADA - (FERDINAND) '!G129,'HR - (VALDENOR) '!G129)</f>
        <v>0</v>
      </c>
      <c r="G129" s="251">
        <f>SUM('EXTRA-03 '!H129,'EXTRA-02 '!H129,'FOTON - (CLEUBERT) '!H129,'FÁBRICA '!H129,'EXTRA - (FERDINAND) '!H129,'STRADA - (FERDINAND) '!H129,'HR - (VALDENOR) '!H129)</f>
        <v>0</v>
      </c>
      <c r="H129" s="251">
        <f>SUM('EXTRA-03 '!I129,'EXTRA-02 '!I129,'FOTON - (CLEUBERT) '!I129,'FÁBRICA '!I129,'EXTRA - (FERDINAND) '!I129,'STRADA - (FERDINAND) '!I129,'HR - (VALDENOR) '!I129)</f>
        <v>0</v>
      </c>
      <c r="I129" s="251">
        <f>SUM('EXTRA-03 '!J129,'EXTRA-02 '!J129,'FOTON - (CLEUBERT) '!J129,'FÁBRICA '!J129,'EXTRA - (FERDINAND) '!J129,'STRADA - (FERDINAND) '!J129,'HR - (VALDENOR) '!J129)</f>
        <v>0</v>
      </c>
      <c r="J129" s="251">
        <f>SUM('EXTRA-03 '!K129,'EXTRA-02 '!K129,'FOTON - (CLEUBERT) '!K129,'FÁBRICA '!K129,'EXTRA - (FERDINAND) '!K129,'STRADA - (FERDINAND) '!K129,'HR - (VALDENOR) '!K129)</f>
        <v>0</v>
      </c>
      <c r="K129" s="251">
        <f>SUM('EXTRA-03 '!L129,'EXTRA-02 '!L129,'FOTON - (CLEUBERT) '!L129,'FÁBRICA '!L129,'EXTRA - (FERDINAND) '!L129,'STRADA - (FERDINAND) '!L129,'HR - (VALDENOR) '!L129)</f>
        <v>0</v>
      </c>
      <c r="L129" s="251">
        <f>SUM('EXTRA-03 '!M129,'EXTRA-02 '!M129,'FOTON - (CLEUBERT) '!M129,'FÁBRICA '!M129,'EXTRA - (FERDINAND) '!M129,'STRADA - (FERDINAND) '!M129,'HR - (VALDENOR) '!M129)</f>
        <v>0</v>
      </c>
      <c r="M129" s="251">
        <f>SUM('EXTRA-03 '!N129,'EXTRA-02 '!N129,'FOTON - (CLEUBERT) '!N129,'FÁBRICA '!N129,'EXTRA - (FERDINAND) '!N129,'STRADA - (FERDINAND) '!N129,'HR - (VALDENOR) '!N129)</f>
        <v>0</v>
      </c>
      <c r="N129" s="251">
        <f>SUM('EXTRA-03 '!O129,'EXTRA-02 '!O129,'FOTON - (CLEUBERT) '!O129,'FÁBRICA '!O129,'EXTRA - (FERDINAND) '!O129,'STRADA - (FERDINAND) '!O129,'HR - (VALDENOR) '!O129)</f>
        <v>0</v>
      </c>
      <c r="O129" s="251">
        <f>SUM('EXTRA-03 '!P129,'EXTRA-02 '!P129,'FOTON - (CLEUBERT) '!P129,'FÁBRICA '!P129,'EXTRA - (FERDINAND) '!P129,'STRADA - (FERDINAND) '!P129,'HR - (VALDENOR) '!P129)</f>
        <v>0</v>
      </c>
      <c r="P129" s="251">
        <f>SUM('EXTRA-03 '!Q129,'EXTRA-02 '!Q129,'FOTON - (CLEUBERT) '!Q129,'FÁBRICA '!Q129,'EXTRA - (FERDINAND) '!Q129,'STRADA - (FERDINAND) '!Q129,'HR - (VALDENOR) '!Q129)</f>
        <v>0</v>
      </c>
      <c r="Q129" s="251">
        <f>SUM('EXTRA-03 '!R129,'EXTRA-02 '!R129,'FOTON - (CLEUBERT) '!R129,'FÁBRICA '!R129,'EXTRA - (FERDINAND) '!R129,'STRADA - (FERDINAND) '!R129,'HR - (VALDENOR) '!R129)</f>
        <v>0</v>
      </c>
      <c r="R129" s="251">
        <f>SUM('EXTRA-03 '!S129,'EXTRA-02 '!S129,'FOTON - (CLEUBERT) '!S129,'FÁBRICA '!S129,'EXTRA - (FERDINAND) '!S129,'STRADA - (FERDINAND) '!S129,'HR - (VALDENOR) '!S129)</f>
        <v>0</v>
      </c>
      <c r="S129" s="251">
        <f>SUM('EXTRA-03 '!T129,'EXTRA-02 '!T129,'FOTON - (CLEUBERT) '!T129,'FÁBRICA '!T129,'EXTRA - (FERDINAND) '!T129,'STRADA - (FERDINAND) '!T129,'HR - (VALDENOR) '!T129)</f>
        <v>0</v>
      </c>
      <c r="T129" s="251">
        <f>SUM('EXTRA-03 '!U129,'EXTRA-02 '!U129,'FOTON - (CLEUBERT) '!U129,'FÁBRICA '!U129,'EXTRA - (FERDINAND) '!U129,'STRADA - (FERDINAND) '!U129,'HR - (VALDENOR) '!U129)</f>
        <v>0</v>
      </c>
      <c r="U129" s="251">
        <f>SUM('EXTRA-03 '!V129,'EXTRA-02 '!V129,'FOTON - (CLEUBERT) '!V129,'FÁBRICA '!V129,'EXTRA - (FERDINAND) '!V129,'STRADA - (FERDINAND) '!V129,'HR - (VALDENOR) '!V129)</f>
        <v>0</v>
      </c>
      <c r="V129" s="251">
        <f>SUM('EXTRA-03 '!W129,'EXTRA-02 '!W129,'FOTON - (CLEUBERT) '!W129,'FÁBRICA '!W129,'EXTRA - (FERDINAND) '!W129,'STRADA - (FERDINAND) '!W129,'HR - (VALDENOR) '!W129)</f>
        <v>0</v>
      </c>
      <c r="W129" s="251">
        <f>SUM('EXTRA-03 '!X129,'EXTRA-02 '!X129,'FOTON - (CLEUBERT) '!X129,'FÁBRICA '!X129,'EXTRA - (FERDINAND) '!X129,'STRADA - (FERDINAND) '!X129,'HR - (VALDENOR) '!X129)</f>
        <v>0</v>
      </c>
      <c r="X129" s="251">
        <f>SUM('EXTRA-03 '!Y129,'EXTRA-02 '!Y129,'FOTON - (CLEUBERT) '!Y129,'FÁBRICA '!Y129,'EXTRA - (FERDINAND) '!Y129,'STRADA - (FERDINAND) '!Y129,'HR - (VALDENOR) '!Y129)</f>
        <v>0</v>
      </c>
      <c r="Y129" s="251">
        <f>SUM('EXTRA-03 '!Z129,'EXTRA-02 '!Z129,'FOTON - (CLEUBERT) '!Z129,'FÁBRICA '!Z129,'EXTRA - (FERDINAND) '!Z129,'STRADA - (FERDINAND) '!Z129,'HR - (VALDENOR) '!Z129)</f>
        <v>0</v>
      </c>
      <c r="Z129" s="251">
        <f>SUM('EXTRA-03 '!AA129,'EXTRA-02 '!AA129,'FOTON - (CLEUBERT) '!AA129,'FÁBRICA '!AA129,'EXTRA - (FERDINAND) '!AA129,'STRADA - (FERDINAND) '!AA129,'HR - (VALDENOR) '!AA129)</f>
        <v>0</v>
      </c>
      <c r="AA129" s="251">
        <f>SUM('EXTRA-03 '!AB129,'EXTRA-02 '!AB129,'FOTON - (CLEUBERT) '!AB129,'FÁBRICA '!AB129,'EXTRA - (FERDINAND) '!AB129,'STRADA - (FERDINAND) '!AB129,'HR - (VALDENOR) '!AB129)</f>
        <v>0</v>
      </c>
      <c r="AB129" s="251">
        <f>SUM('EXTRA-03 '!AC129,'EXTRA-02 '!AC129,'FOTON - (CLEUBERT) '!AC129,'FÁBRICA '!AC129,'EXTRA - (FERDINAND) '!AC129,'STRADA - (FERDINAND) '!AC129,'HR - (VALDENOR) '!AC129)</f>
        <v>0</v>
      </c>
      <c r="AC129" s="251">
        <f>SUM('EXTRA-03 '!AD129,'EXTRA-02 '!AD129,'FOTON - (CLEUBERT) '!AD129,'FÁBRICA '!AD129,'EXTRA - (FERDINAND) '!AD129,'STRADA - (FERDINAND) '!AD129,'HR - (VALDENOR) '!AD129)</f>
        <v>0</v>
      </c>
      <c r="AD129" s="251">
        <f>SUM('EXTRA-03 '!AE129,'EXTRA-02 '!AE129,'FOTON - (CLEUBERT) '!AE129,'FÁBRICA '!AE129,'EXTRA - (FERDINAND) '!AE129,'STRADA - (FERDINAND) '!AE129,'HR - (VALDENOR) '!AE129)</f>
        <v>0</v>
      </c>
      <c r="AE129" s="251">
        <f>SUM('EXTRA-03 '!AF129,'EXTRA-02 '!AF129,'FOTON - (CLEUBERT) '!AF129,'FÁBRICA '!AF129,'EXTRA - (FERDINAND) '!AF129,'STRADA - (FERDINAND) '!AF129,'HR - (VALDENOR) '!AF129)</f>
        <v>0</v>
      </c>
      <c r="AF129" s="251">
        <f>SUM('EXTRA-03 '!AG129,'EXTRA-02 '!AG129,'FOTON - (CLEUBERT) '!AG129,'FÁBRICA '!AG129,'EXTRA - (FERDINAND) '!AG129,'STRADA - (FERDINAND) '!AG129,'HR - (VALDENOR) '!AG129)</f>
        <v>0</v>
      </c>
    </row>
    <row r="130" spans="1:32" x14ac:dyDescent="0.2">
      <c r="A130" s="658">
        <f>'HR - (VALDENOR) '!A130</f>
        <v>0</v>
      </c>
      <c r="B130" s="251">
        <f>SUM('EXTRA-03 '!C130,'EXTRA-02 '!C130,'FOTON - (CLEUBERT) '!C130,'FÁBRICA '!C130,'EXTRA - (FERDINAND) '!C130,'STRADA - (FERDINAND) '!C130,'HR - (VALDENOR) '!C130)</f>
        <v>0</v>
      </c>
      <c r="C130" s="251">
        <f>SUM('EXTRA-03 '!D130,'EXTRA-02 '!D130,'FOTON - (CLEUBERT) '!D130,'FÁBRICA '!D130,'EXTRA - (FERDINAND) '!D130,'STRADA - (FERDINAND) '!D130,'HR - (VALDENOR) '!D130)</f>
        <v>0</v>
      </c>
      <c r="D130" s="251">
        <f>SUM('EXTRA-03 '!E130,'EXTRA-02 '!E130,'FOTON - (CLEUBERT) '!E130,'FÁBRICA '!E130,'EXTRA - (FERDINAND) '!E130,'STRADA - (FERDINAND) '!E130,'HR - (VALDENOR) '!E130)</f>
        <v>0</v>
      </c>
      <c r="E130" s="251">
        <f>SUM('EXTRA-03 '!F130,'EXTRA-02 '!F130,'FOTON - (CLEUBERT) '!F130,'FÁBRICA '!F130,'EXTRA - (FERDINAND) '!F130,'STRADA - (FERDINAND) '!F130,'HR - (VALDENOR) '!F130)</f>
        <v>0</v>
      </c>
      <c r="F130" s="251">
        <f>SUM('EXTRA-03 '!G130,'EXTRA-02 '!G130,'FOTON - (CLEUBERT) '!G130,'FÁBRICA '!G130,'EXTRA - (FERDINAND) '!G130,'STRADA - (FERDINAND) '!G130,'HR - (VALDENOR) '!G130)</f>
        <v>0</v>
      </c>
      <c r="G130" s="251">
        <f>SUM('EXTRA-03 '!H130,'EXTRA-02 '!H130,'FOTON - (CLEUBERT) '!H130,'FÁBRICA '!H130,'EXTRA - (FERDINAND) '!H130,'STRADA - (FERDINAND) '!H130,'HR - (VALDENOR) '!H130)</f>
        <v>0</v>
      </c>
      <c r="H130" s="251">
        <f>SUM('EXTRA-03 '!I130,'EXTRA-02 '!I130,'FOTON - (CLEUBERT) '!I130,'FÁBRICA '!I130,'EXTRA - (FERDINAND) '!I130,'STRADA - (FERDINAND) '!I130,'HR - (VALDENOR) '!I130)</f>
        <v>0</v>
      </c>
      <c r="I130" s="251">
        <f>SUM('EXTRA-03 '!J130,'EXTRA-02 '!J130,'FOTON - (CLEUBERT) '!J130,'FÁBRICA '!J130,'EXTRA - (FERDINAND) '!J130,'STRADA - (FERDINAND) '!J130,'HR - (VALDENOR) '!J130)</f>
        <v>0</v>
      </c>
      <c r="J130" s="251">
        <f>SUM('EXTRA-03 '!K130,'EXTRA-02 '!K130,'FOTON - (CLEUBERT) '!K130,'FÁBRICA '!K130,'EXTRA - (FERDINAND) '!K130,'STRADA - (FERDINAND) '!K130,'HR - (VALDENOR) '!K130)</f>
        <v>0</v>
      </c>
      <c r="K130" s="251">
        <f>SUM('EXTRA-03 '!L130,'EXTRA-02 '!L130,'FOTON - (CLEUBERT) '!L130,'FÁBRICA '!L130,'EXTRA - (FERDINAND) '!L130,'STRADA - (FERDINAND) '!L130,'HR - (VALDENOR) '!L130)</f>
        <v>0</v>
      </c>
      <c r="L130" s="251">
        <f>SUM('EXTRA-03 '!M130,'EXTRA-02 '!M130,'FOTON - (CLEUBERT) '!M130,'FÁBRICA '!M130,'EXTRA - (FERDINAND) '!M130,'STRADA - (FERDINAND) '!M130,'HR - (VALDENOR) '!M130)</f>
        <v>0</v>
      </c>
      <c r="M130" s="251">
        <f>SUM('EXTRA-03 '!N130,'EXTRA-02 '!N130,'FOTON - (CLEUBERT) '!N130,'FÁBRICA '!N130,'EXTRA - (FERDINAND) '!N130,'STRADA - (FERDINAND) '!N130,'HR - (VALDENOR) '!N130)</f>
        <v>0</v>
      </c>
      <c r="N130" s="251">
        <f>SUM('EXTRA-03 '!O130,'EXTRA-02 '!O130,'FOTON - (CLEUBERT) '!O130,'FÁBRICA '!O130,'EXTRA - (FERDINAND) '!O130,'STRADA - (FERDINAND) '!O130,'HR - (VALDENOR) '!O130)</f>
        <v>0</v>
      </c>
      <c r="O130" s="251">
        <f>SUM('EXTRA-03 '!P130,'EXTRA-02 '!P130,'FOTON - (CLEUBERT) '!P130,'FÁBRICA '!P130,'EXTRA - (FERDINAND) '!P130,'STRADA - (FERDINAND) '!P130,'HR - (VALDENOR) '!P130)</f>
        <v>0</v>
      </c>
      <c r="P130" s="251">
        <f>SUM('EXTRA-03 '!Q130,'EXTRA-02 '!Q130,'FOTON - (CLEUBERT) '!Q130,'FÁBRICA '!Q130,'EXTRA - (FERDINAND) '!Q130,'STRADA - (FERDINAND) '!Q130,'HR - (VALDENOR) '!Q130)</f>
        <v>0</v>
      </c>
      <c r="Q130" s="251">
        <f>SUM('EXTRA-03 '!R130,'EXTRA-02 '!R130,'FOTON - (CLEUBERT) '!R130,'FÁBRICA '!R130,'EXTRA - (FERDINAND) '!R130,'STRADA - (FERDINAND) '!R130,'HR - (VALDENOR) '!R130)</f>
        <v>0</v>
      </c>
      <c r="R130" s="251">
        <f>SUM('EXTRA-03 '!S130,'EXTRA-02 '!S130,'FOTON - (CLEUBERT) '!S130,'FÁBRICA '!S130,'EXTRA - (FERDINAND) '!S130,'STRADA - (FERDINAND) '!S130,'HR - (VALDENOR) '!S130)</f>
        <v>0</v>
      </c>
      <c r="S130" s="251">
        <f>SUM('EXTRA-03 '!T130,'EXTRA-02 '!T130,'FOTON - (CLEUBERT) '!T130,'FÁBRICA '!T130,'EXTRA - (FERDINAND) '!T130,'STRADA - (FERDINAND) '!T130,'HR - (VALDENOR) '!T130)</f>
        <v>0</v>
      </c>
      <c r="T130" s="251">
        <f>SUM('EXTRA-03 '!U130,'EXTRA-02 '!U130,'FOTON - (CLEUBERT) '!U130,'FÁBRICA '!U130,'EXTRA - (FERDINAND) '!U130,'STRADA - (FERDINAND) '!U130,'HR - (VALDENOR) '!U130)</f>
        <v>0</v>
      </c>
      <c r="U130" s="251">
        <f>SUM('EXTRA-03 '!V130,'EXTRA-02 '!V130,'FOTON - (CLEUBERT) '!V130,'FÁBRICA '!V130,'EXTRA - (FERDINAND) '!V130,'STRADA - (FERDINAND) '!V130,'HR - (VALDENOR) '!V130)</f>
        <v>0</v>
      </c>
      <c r="V130" s="251">
        <f>SUM('EXTRA-03 '!W130,'EXTRA-02 '!W130,'FOTON - (CLEUBERT) '!W130,'FÁBRICA '!W130,'EXTRA - (FERDINAND) '!W130,'STRADA - (FERDINAND) '!W130,'HR - (VALDENOR) '!W130)</f>
        <v>0</v>
      </c>
      <c r="W130" s="251">
        <f>SUM('EXTRA-03 '!X130,'EXTRA-02 '!X130,'FOTON - (CLEUBERT) '!X130,'FÁBRICA '!X130,'EXTRA - (FERDINAND) '!X130,'STRADA - (FERDINAND) '!X130,'HR - (VALDENOR) '!X130)</f>
        <v>0</v>
      </c>
      <c r="X130" s="251">
        <f>SUM('EXTRA-03 '!Y130,'EXTRA-02 '!Y130,'FOTON - (CLEUBERT) '!Y130,'FÁBRICA '!Y130,'EXTRA - (FERDINAND) '!Y130,'STRADA - (FERDINAND) '!Y130,'HR - (VALDENOR) '!Y130)</f>
        <v>0</v>
      </c>
      <c r="Y130" s="251">
        <f>SUM('EXTRA-03 '!Z130,'EXTRA-02 '!Z130,'FOTON - (CLEUBERT) '!Z130,'FÁBRICA '!Z130,'EXTRA - (FERDINAND) '!Z130,'STRADA - (FERDINAND) '!Z130,'HR - (VALDENOR) '!Z130)</f>
        <v>0</v>
      </c>
      <c r="Z130" s="251">
        <f>SUM('EXTRA-03 '!AA130,'EXTRA-02 '!AA130,'FOTON - (CLEUBERT) '!AA130,'FÁBRICA '!AA130,'EXTRA - (FERDINAND) '!AA130,'STRADA - (FERDINAND) '!AA130,'HR - (VALDENOR) '!AA130)</f>
        <v>0</v>
      </c>
      <c r="AA130" s="251">
        <f>SUM('EXTRA-03 '!AB130,'EXTRA-02 '!AB130,'FOTON - (CLEUBERT) '!AB130,'FÁBRICA '!AB130,'EXTRA - (FERDINAND) '!AB130,'STRADA - (FERDINAND) '!AB130,'HR - (VALDENOR) '!AB130)</f>
        <v>0</v>
      </c>
      <c r="AB130" s="251">
        <f>SUM('EXTRA-03 '!AC130,'EXTRA-02 '!AC130,'FOTON - (CLEUBERT) '!AC130,'FÁBRICA '!AC130,'EXTRA - (FERDINAND) '!AC130,'STRADA - (FERDINAND) '!AC130,'HR - (VALDENOR) '!AC130)</f>
        <v>0</v>
      </c>
      <c r="AC130" s="251">
        <f>SUM('EXTRA-03 '!AD130,'EXTRA-02 '!AD130,'FOTON - (CLEUBERT) '!AD130,'FÁBRICA '!AD130,'EXTRA - (FERDINAND) '!AD130,'STRADA - (FERDINAND) '!AD130,'HR - (VALDENOR) '!AD130)</f>
        <v>0</v>
      </c>
      <c r="AD130" s="251">
        <f>SUM('EXTRA-03 '!AE130,'EXTRA-02 '!AE130,'FOTON - (CLEUBERT) '!AE130,'FÁBRICA '!AE130,'EXTRA - (FERDINAND) '!AE130,'STRADA - (FERDINAND) '!AE130,'HR - (VALDENOR) '!AE130)</f>
        <v>0</v>
      </c>
      <c r="AE130" s="251">
        <f>SUM('EXTRA-03 '!AF130,'EXTRA-02 '!AF130,'FOTON - (CLEUBERT) '!AF130,'FÁBRICA '!AF130,'EXTRA - (FERDINAND) '!AF130,'STRADA - (FERDINAND) '!AF130,'HR - (VALDENOR) '!AF130)</f>
        <v>0</v>
      </c>
      <c r="AF130" s="251">
        <f>SUM('EXTRA-03 '!AG130,'EXTRA-02 '!AG130,'FOTON - (CLEUBERT) '!AG130,'FÁBRICA '!AG130,'EXTRA - (FERDINAND) '!AG130,'STRADA - (FERDINAND) '!AG130,'HR - (VALDENOR) '!AG130)</f>
        <v>0</v>
      </c>
    </row>
    <row r="131" spans="1:32" x14ac:dyDescent="0.2">
      <c r="A131" s="658">
        <f>'HR - (VALDENOR) '!A131</f>
        <v>0</v>
      </c>
      <c r="B131" s="251">
        <f>SUM('EXTRA-03 '!C131,'EXTRA-02 '!C131,'FOTON - (CLEUBERT) '!C131,'FÁBRICA '!C131,'EXTRA - (FERDINAND) '!C131,'STRADA - (FERDINAND) '!C131,'HR - (VALDENOR) '!C131)</f>
        <v>0</v>
      </c>
      <c r="C131" s="251">
        <f>SUM('EXTRA-03 '!D131,'EXTRA-02 '!D131,'FOTON - (CLEUBERT) '!D131,'FÁBRICA '!D131,'EXTRA - (FERDINAND) '!D131,'STRADA - (FERDINAND) '!D131,'HR - (VALDENOR) '!D131)</f>
        <v>0</v>
      </c>
      <c r="D131" s="251">
        <f>SUM('EXTRA-03 '!E131,'EXTRA-02 '!E131,'FOTON - (CLEUBERT) '!E131,'FÁBRICA '!E131,'EXTRA - (FERDINAND) '!E131,'STRADA - (FERDINAND) '!E131,'HR - (VALDENOR) '!E131)</f>
        <v>0</v>
      </c>
      <c r="E131" s="251">
        <f>SUM('EXTRA-03 '!F131,'EXTRA-02 '!F131,'FOTON - (CLEUBERT) '!F131,'FÁBRICA '!F131,'EXTRA - (FERDINAND) '!F131,'STRADA - (FERDINAND) '!F131,'HR - (VALDENOR) '!F131)</f>
        <v>0</v>
      </c>
      <c r="F131" s="251">
        <f>SUM('EXTRA-03 '!G131,'EXTRA-02 '!G131,'FOTON - (CLEUBERT) '!G131,'FÁBRICA '!G131,'EXTRA - (FERDINAND) '!G131,'STRADA - (FERDINAND) '!G131,'HR - (VALDENOR) '!G131)</f>
        <v>0</v>
      </c>
      <c r="G131" s="251">
        <f>SUM('EXTRA-03 '!H131,'EXTRA-02 '!H131,'FOTON - (CLEUBERT) '!H131,'FÁBRICA '!H131,'EXTRA - (FERDINAND) '!H131,'STRADA - (FERDINAND) '!H131,'HR - (VALDENOR) '!H131)</f>
        <v>0</v>
      </c>
      <c r="H131" s="251">
        <f>SUM('EXTRA-03 '!I131,'EXTRA-02 '!I131,'FOTON - (CLEUBERT) '!I131,'FÁBRICA '!I131,'EXTRA - (FERDINAND) '!I131,'STRADA - (FERDINAND) '!I131,'HR - (VALDENOR) '!I131)</f>
        <v>0</v>
      </c>
      <c r="I131" s="251">
        <f>SUM('EXTRA-03 '!J131,'EXTRA-02 '!J131,'FOTON - (CLEUBERT) '!J131,'FÁBRICA '!J131,'EXTRA - (FERDINAND) '!J131,'STRADA - (FERDINAND) '!J131,'HR - (VALDENOR) '!J131)</f>
        <v>0</v>
      </c>
      <c r="J131" s="251">
        <f>SUM('EXTRA-03 '!K131,'EXTRA-02 '!K131,'FOTON - (CLEUBERT) '!K131,'FÁBRICA '!K131,'EXTRA - (FERDINAND) '!K131,'STRADA - (FERDINAND) '!K131,'HR - (VALDENOR) '!K131)</f>
        <v>0</v>
      </c>
      <c r="K131" s="251">
        <f>SUM('EXTRA-03 '!L131,'EXTRA-02 '!L131,'FOTON - (CLEUBERT) '!L131,'FÁBRICA '!L131,'EXTRA - (FERDINAND) '!L131,'STRADA - (FERDINAND) '!L131,'HR - (VALDENOR) '!L131)</f>
        <v>0</v>
      </c>
      <c r="L131" s="251">
        <f>SUM('EXTRA-03 '!M131,'EXTRA-02 '!M131,'FOTON - (CLEUBERT) '!M131,'FÁBRICA '!M131,'EXTRA - (FERDINAND) '!M131,'STRADA - (FERDINAND) '!M131,'HR - (VALDENOR) '!M131)</f>
        <v>0</v>
      </c>
      <c r="M131" s="251">
        <f>SUM('EXTRA-03 '!N131,'EXTRA-02 '!N131,'FOTON - (CLEUBERT) '!N131,'FÁBRICA '!N131,'EXTRA - (FERDINAND) '!N131,'STRADA - (FERDINAND) '!N131,'HR - (VALDENOR) '!N131)</f>
        <v>0</v>
      </c>
      <c r="N131" s="251">
        <f>SUM('EXTRA-03 '!O131,'EXTRA-02 '!O131,'FOTON - (CLEUBERT) '!O131,'FÁBRICA '!O131,'EXTRA - (FERDINAND) '!O131,'STRADA - (FERDINAND) '!O131,'HR - (VALDENOR) '!O131)</f>
        <v>0</v>
      </c>
      <c r="O131" s="251">
        <f>SUM('EXTRA-03 '!P131,'EXTRA-02 '!P131,'FOTON - (CLEUBERT) '!P131,'FÁBRICA '!P131,'EXTRA - (FERDINAND) '!P131,'STRADA - (FERDINAND) '!P131,'HR - (VALDENOR) '!P131)</f>
        <v>0</v>
      </c>
      <c r="P131" s="251">
        <f>SUM('EXTRA-03 '!Q131,'EXTRA-02 '!Q131,'FOTON - (CLEUBERT) '!Q131,'FÁBRICA '!Q131,'EXTRA - (FERDINAND) '!Q131,'STRADA - (FERDINAND) '!Q131,'HR - (VALDENOR) '!Q131)</f>
        <v>0</v>
      </c>
      <c r="Q131" s="251">
        <f>SUM('EXTRA-03 '!R131,'EXTRA-02 '!R131,'FOTON - (CLEUBERT) '!R131,'FÁBRICA '!R131,'EXTRA - (FERDINAND) '!R131,'STRADA - (FERDINAND) '!R131,'HR - (VALDENOR) '!R131)</f>
        <v>0</v>
      </c>
      <c r="R131" s="251">
        <f>SUM('EXTRA-03 '!S131,'EXTRA-02 '!S131,'FOTON - (CLEUBERT) '!S131,'FÁBRICA '!S131,'EXTRA - (FERDINAND) '!S131,'STRADA - (FERDINAND) '!S131,'HR - (VALDENOR) '!S131)</f>
        <v>0</v>
      </c>
      <c r="S131" s="251">
        <f>SUM('EXTRA-03 '!T131,'EXTRA-02 '!T131,'FOTON - (CLEUBERT) '!T131,'FÁBRICA '!T131,'EXTRA - (FERDINAND) '!T131,'STRADA - (FERDINAND) '!T131,'HR - (VALDENOR) '!T131)</f>
        <v>0</v>
      </c>
      <c r="T131" s="251">
        <f>SUM('EXTRA-03 '!U131,'EXTRA-02 '!U131,'FOTON - (CLEUBERT) '!U131,'FÁBRICA '!U131,'EXTRA - (FERDINAND) '!U131,'STRADA - (FERDINAND) '!U131,'HR - (VALDENOR) '!U131)</f>
        <v>0</v>
      </c>
      <c r="U131" s="251">
        <f>SUM('EXTRA-03 '!V131,'EXTRA-02 '!V131,'FOTON - (CLEUBERT) '!V131,'FÁBRICA '!V131,'EXTRA - (FERDINAND) '!V131,'STRADA - (FERDINAND) '!V131,'HR - (VALDENOR) '!V131)</f>
        <v>0</v>
      </c>
      <c r="V131" s="251">
        <f>SUM('EXTRA-03 '!W131,'EXTRA-02 '!W131,'FOTON - (CLEUBERT) '!W131,'FÁBRICA '!W131,'EXTRA - (FERDINAND) '!W131,'STRADA - (FERDINAND) '!W131,'HR - (VALDENOR) '!W131)</f>
        <v>0</v>
      </c>
      <c r="W131" s="251">
        <f>SUM('EXTRA-03 '!X131,'EXTRA-02 '!X131,'FOTON - (CLEUBERT) '!X131,'FÁBRICA '!X131,'EXTRA - (FERDINAND) '!X131,'STRADA - (FERDINAND) '!X131,'HR - (VALDENOR) '!X131)</f>
        <v>0</v>
      </c>
      <c r="X131" s="251">
        <f>SUM('EXTRA-03 '!Y131,'EXTRA-02 '!Y131,'FOTON - (CLEUBERT) '!Y131,'FÁBRICA '!Y131,'EXTRA - (FERDINAND) '!Y131,'STRADA - (FERDINAND) '!Y131,'HR - (VALDENOR) '!Y131)</f>
        <v>0</v>
      </c>
      <c r="Y131" s="251">
        <f>SUM('EXTRA-03 '!Z131,'EXTRA-02 '!Z131,'FOTON - (CLEUBERT) '!Z131,'FÁBRICA '!Z131,'EXTRA - (FERDINAND) '!Z131,'STRADA - (FERDINAND) '!Z131,'HR - (VALDENOR) '!Z131)</f>
        <v>0</v>
      </c>
      <c r="Z131" s="251">
        <f>SUM('EXTRA-03 '!AA131,'EXTRA-02 '!AA131,'FOTON - (CLEUBERT) '!AA131,'FÁBRICA '!AA131,'EXTRA - (FERDINAND) '!AA131,'STRADA - (FERDINAND) '!AA131,'HR - (VALDENOR) '!AA131)</f>
        <v>0</v>
      </c>
      <c r="AA131" s="251">
        <f>SUM('EXTRA-03 '!AB131,'EXTRA-02 '!AB131,'FOTON - (CLEUBERT) '!AB131,'FÁBRICA '!AB131,'EXTRA - (FERDINAND) '!AB131,'STRADA - (FERDINAND) '!AB131,'HR - (VALDENOR) '!AB131)</f>
        <v>0</v>
      </c>
      <c r="AB131" s="251">
        <f>SUM('EXTRA-03 '!AC131,'EXTRA-02 '!AC131,'FOTON - (CLEUBERT) '!AC131,'FÁBRICA '!AC131,'EXTRA - (FERDINAND) '!AC131,'STRADA - (FERDINAND) '!AC131,'HR - (VALDENOR) '!AC131)</f>
        <v>0</v>
      </c>
      <c r="AC131" s="251">
        <f>SUM('EXTRA-03 '!AD131,'EXTRA-02 '!AD131,'FOTON - (CLEUBERT) '!AD131,'FÁBRICA '!AD131,'EXTRA - (FERDINAND) '!AD131,'STRADA - (FERDINAND) '!AD131,'HR - (VALDENOR) '!AD131)</f>
        <v>0</v>
      </c>
      <c r="AD131" s="251">
        <f>SUM('EXTRA-03 '!AE131,'EXTRA-02 '!AE131,'FOTON - (CLEUBERT) '!AE131,'FÁBRICA '!AE131,'EXTRA - (FERDINAND) '!AE131,'STRADA - (FERDINAND) '!AE131,'HR - (VALDENOR) '!AE131)</f>
        <v>0</v>
      </c>
      <c r="AE131" s="251">
        <f>SUM('EXTRA-03 '!AF131,'EXTRA-02 '!AF131,'FOTON - (CLEUBERT) '!AF131,'FÁBRICA '!AF131,'EXTRA - (FERDINAND) '!AF131,'STRADA - (FERDINAND) '!AF131,'HR - (VALDENOR) '!AF131)</f>
        <v>0</v>
      </c>
      <c r="AF131" s="251">
        <f>SUM('EXTRA-03 '!AG131,'EXTRA-02 '!AG131,'FOTON - (CLEUBERT) '!AG131,'FÁBRICA '!AG131,'EXTRA - (FERDINAND) '!AG131,'STRADA - (FERDINAND) '!AG131,'HR - (VALDENOR) '!AG131)</f>
        <v>0</v>
      </c>
    </row>
    <row r="132" spans="1:32" x14ac:dyDescent="0.2">
      <c r="A132" s="658">
        <f>'HR - (VALDENOR) '!A132</f>
        <v>0</v>
      </c>
      <c r="B132" s="251">
        <f>SUM('EXTRA-03 '!C132,'EXTRA-02 '!C132,'FOTON - (CLEUBERT) '!C132,'FÁBRICA '!C132,'EXTRA - (FERDINAND) '!C132,'STRADA - (FERDINAND) '!C132,'HR - (VALDENOR) '!C132)</f>
        <v>0</v>
      </c>
      <c r="C132" s="251">
        <f>SUM('EXTRA-03 '!D132,'EXTRA-02 '!D132,'FOTON - (CLEUBERT) '!D132,'FÁBRICA '!D132,'EXTRA - (FERDINAND) '!D132,'STRADA - (FERDINAND) '!D132,'HR - (VALDENOR) '!D132)</f>
        <v>0</v>
      </c>
      <c r="D132" s="251">
        <f>SUM('EXTRA-03 '!E132,'EXTRA-02 '!E132,'FOTON - (CLEUBERT) '!E132,'FÁBRICA '!E132,'EXTRA - (FERDINAND) '!E132,'STRADA - (FERDINAND) '!E132,'HR - (VALDENOR) '!E132)</f>
        <v>0</v>
      </c>
      <c r="E132" s="251">
        <f>SUM('EXTRA-03 '!F132,'EXTRA-02 '!F132,'FOTON - (CLEUBERT) '!F132,'FÁBRICA '!F132,'EXTRA - (FERDINAND) '!F132,'STRADA - (FERDINAND) '!F132,'HR - (VALDENOR) '!F132)</f>
        <v>0</v>
      </c>
      <c r="F132" s="251">
        <f>SUM('EXTRA-03 '!G132,'EXTRA-02 '!G132,'FOTON - (CLEUBERT) '!G132,'FÁBRICA '!G132,'EXTRA - (FERDINAND) '!G132,'STRADA - (FERDINAND) '!G132,'HR - (VALDENOR) '!G132)</f>
        <v>0</v>
      </c>
      <c r="G132" s="251">
        <f>SUM('EXTRA-03 '!H132,'EXTRA-02 '!H132,'FOTON - (CLEUBERT) '!H132,'FÁBRICA '!H132,'EXTRA - (FERDINAND) '!H132,'STRADA - (FERDINAND) '!H132,'HR - (VALDENOR) '!H132)</f>
        <v>0</v>
      </c>
      <c r="H132" s="251">
        <f>SUM('EXTRA-03 '!I132,'EXTRA-02 '!I132,'FOTON - (CLEUBERT) '!I132,'FÁBRICA '!I132,'EXTRA - (FERDINAND) '!I132,'STRADA - (FERDINAND) '!I132,'HR - (VALDENOR) '!I132)</f>
        <v>0</v>
      </c>
      <c r="I132" s="251">
        <f>SUM('EXTRA-03 '!J132,'EXTRA-02 '!J132,'FOTON - (CLEUBERT) '!J132,'FÁBRICA '!J132,'EXTRA - (FERDINAND) '!J132,'STRADA - (FERDINAND) '!J132,'HR - (VALDENOR) '!J132)</f>
        <v>0</v>
      </c>
      <c r="J132" s="251">
        <f>SUM('EXTRA-03 '!K132,'EXTRA-02 '!K132,'FOTON - (CLEUBERT) '!K132,'FÁBRICA '!K132,'EXTRA - (FERDINAND) '!K132,'STRADA - (FERDINAND) '!K132,'HR - (VALDENOR) '!K132)</f>
        <v>0</v>
      </c>
      <c r="K132" s="251">
        <f>SUM('EXTRA-03 '!L132,'EXTRA-02 '!L132,'FOTON - (CLEUBERT) '!L132,'FÁBRICA '!L132,'EXTRA - (FERDINAND) '!L132,'STRADA - (FERDINAND) '!L132,'HR - (VALDENOR) '!L132)</f>
        <v>0</v>
      </c>
      <c r="L132" s="251">
        <f>SUM('EXTRA-03 '!M132,'EXTRA-02 '!M132,'FOTON - (CLEUBERT) '!M132,'FÁBRICA '!M132,'EXTRA - (FERDINAND) '!M132,'STRADA - (FERDINAND) '!M132,'HR - (VALDENOR) '!M132)</f>
        <v>0</v>
      </c>
      <c r="M132" s="251">
        <f>SUM('EXTRA-03 '!N132,'EXTRA-02 '!N132,'FOTON - (CLEUBERT) '!N132,'FÁBRICA '!N132,'EXTRA - (FERDINAND) '!N132,'STRADA - (FERDINAND) '!N132,'HR - (VALDENOR) '!N132)</f>
        <v>0</v>
      </c>
      <c r="N132" s="251">
        <f>SUM('EXTRA-03 '!O132,'EXTRA-02 '!O132,'FOTON - (CLEUBERT) '!O132,'FÁBRICA '!O132,'EXTRA - (FERDINAND) '!O132,'STRADA - (FERDINAND) '!O132,'HR - (VALDENOR) '!O132)</f>
        <v>0</v>
      </c>
      <c r="O132" s="251">
        <f>SUM('EXTRA-03 '!P132,'EXTRA-02 '!P132,'FOTON - (CLEUBERT) '!P132,'FÁBRICA '!P132,'EXTRA - (FERDINAND) '!P132,'STRADA - (FERDINAND) '!P132,'HR - (VALDENOR) '!P132)</f>
        <v>0</v>
      </c>
      <c r="P132" s="251">
        <f>SUM('EXTRA-03 '!Q132,'EXTRA-02 '!Q132,'FOTON - (CLEUBERT) '!Q132,'FÁBRICA '!Q132,'EXTRA - (FERDINAND) '!Q132,'STRADA - (FERDINAND) '!Q132,'HR - (VALDENOR) '!Q132)</f>
        <v>0</v>
      </c>
      <c r="Q132" s="251">
        <f>SUM('EXTRA-03 '!R132,'EXTRA-02 '!R132,'FOTON - (CLEUBERT) '!R132,'FÁBRICA '!R132,'EXTRA - (FERDINAND) '!R132,'STRADA - (FERDINAND) '!R132,'HR - (VALDENOR) '!R132)</f>
        <v>0</v>
      </c>
      <c r="R132" s="251">
        <f>SUM('EXTRA-03 '!S132,'EXTRA-02 '!S132,'FOTON - (CLEUBERT) '!S132,'FÁBRICA '!S132,'EXTRA - (FERDINAND) '!S132,'STRADA - (FERDINAND) '!S132,'HR - (VALDENOR) '!S132)</f>
        <v>0</v>
      </c>
      <c r="S132" s="251">
        <f>SUM('EXTRA-03 '!T132,'EXTRA-02 '!T132,'FOTON - (CLEUBERT) '!T132,'FÁBRICA '!T132,'EXTRA - (FERDINAND) '!T132,'STRADA - (FERDINAND) '!T132,'HR - (VALDENOR) '!T132)</f>
        <v>0</v>
      </c>
      <c r="T132" s="251">
        <f>SUM('EXTRA-03 '!U132,'EXTRA-02 '!U132,'FOTON - (CLEUBERT) '!U132,'FÁBRICA '!U132,'EXTRA - (FERDINAND) '!U132,'STRADA - (FERDINAND) '!U132,'HR - (VALDENOR) '!U132)</f>
        <v>0</v>
      </c>
      <c r="U132" s="251">
        <f>SUM('EXTRA-03 '!V132,'EXTRA-02 '!V132,'FOTON - (CLEUBERT) '!V132,'FÁBRICA '!V132,'EXTRA - (FERDINAND) '!V132,'STRADA - (FERDINAND) '!V132,'HR - (VALDENOR) '!V132)</f>
        <v>0</v>
      </c>
      <c r="V132" s="251">
        <f>SUM('EXTRA-03 '!W132,'EXTRA-02 '!W132,'FOTON - (CLEUBERT) '!W132,'FÁBRICA '!W132,'EXTRA - (FERDINAND) '!W132,'STRADA - (FERDINAND) '!W132,'HR - (VALDENOR) '!W132)</f>
        <v>0</v>
      </c>
      <c r="W132" s="251">
        <f>SUM('EXTRA-03 '!X132,'EXTRA-02 '!X132,'FOTON - (CLEUBERT) '!X132,'FÁBRICA '!X132,'EXTRA - (FERDINAND) '!X132,'STRADA - (FERDINAND) '!X132,'HR - (VALDENOR) '!X132)</f>
        <v>0</v>
      </c>
      <c r="X132" s="251">
        <f>SUM('EXTRA-03 '!Y132,'EXTRA-02 '!Y132,'FOTON - (CLEUBERT) '!Y132,'FÁBRICA '!Y132,'EXTRA - (FERDINAND) '!Y132,'STRADA - (FERDINAND) '!Y132,'HR - (VALDENOR) '!Y132)</f>
        <v>0</v>
      </c>
      <c r="Y132" s="251">
        <f>SUM('EXTRA-03 '!Z132,'EXTRA-02 '!Z132,'FOTON - (CLEUBERT) '!Z132,'FÁBRICA '!Z132,'EXTRA - (FERDINAND) '!Z132,'STRADA - (FERDINAND) '!Z132,'HR - (VALDENOR) '!Z132)</f>
        <v>0</v>
      </c>
      <c r="Z132" s="251">
        <f>SUM('EXTRA-03 '!AA132,'EXTRA-02 '!AA132,'FOTON - (CLEUBERT) '!AA132,'FÁBRICA '!AA132,'EXTRA - (FERDINAND) '!AA132,'STRADA - (FERDINAND) '!AA132,'HR - (VALDENOR) '!AA132)</f>
        <v>0</v>
      </c>
      <c r="AA132" s="251">
        <f>SUM('EXTRA-03 '!AB132,'EXTRA-02 '!AB132,'FOTON - (CLEUBERT) '!AB132,'FÁBRICA '!AB132,'EXTRA - (FERDINAND) '!AB132,'STRADA - (FERDINAND) '!AB132,'HR - (VALDENOR) '!AB132)</f>
        <v>0</v>
      </c>
      <c r="AB132" s="251">
        <f>SUM('EXTRA-03 '!AC132,'EXTRA-02 '!AC132,'FOTON - (CLEUBERT) '!AC132,'FÁBRICA '!AC132,'EXTRA - (FERDINAND) '!AC132,'STRADA - (FERDINAND) '!AC132,'HR - (VALDENOR) '!AC132)</f>
        <v>0</v>
      </c>
      <c r="AC132" s="251">
        <f>SUM('EXTRA-03 '!AD132,'EXTRA-02 '!AD132,'FOTON - (CLEUBERT) '!AD132,'FÁBRICA '!AD132,'EXTRA - (FERDINAND) '!AD132,'STRADA - (FERDINAND) '!AD132,'HR - (VALDENOR) '!AD132)</f>
        <v>0</v>
      </c>
      <c r="AD132" s="251">
        <f>SUM('EXTRA-03 '!AE132,'EXTRA-02 '!AE132,'FOTON - (CLEUBERT) '!AE132,'FÁBRICA '!AE132,'EXTRA - (FERDINAND) '!AE132,'STRADA - (FERDINAND) '!AE132,'HR - (VALDENOR) '!AE132)</f>
        <v>0</v>
      </c>
      <c r="AE132" s="251">
        <f>SUM('EXTRA-03 '!AF132,'EXTRA-02 '!AF132,'FOTON - (CLEUBERT) '!AF132,'FÁBRICA '!AF132,'EXTRA - (FERDINAND) '!AF132,'STRADA - (FERDINAND) '!AF132,'HR - (VALDENOR) '!AF132)</f>
        <v>0</v>
      </c>
      <c r="AF132" s="251">
        <f>SUM('EXTRA-03 '!AG132,'EXTRA-02 '!AG132,'FOTON - (CLEUBERT) '!AG132,'FÁBRICA '!AG132,'EXTRA - (FERDINAND) '!AG132,'STRADA - (FERDINAND) '!AG132,'HR - (VALDENOR) '!AG132)</f>
        <v>0</v>
      </c>
    </row>
    <row r="133" spans="1:32" x14ac:dyDescent="0.2">
      <c r="A133" s="658">
        <f>'HR - (VALDENOR) '!A133</f>
        <v>0</v>
      </c>
      <c r="B133" s="251">
        <f>SUM('EXTRA-03 '!C133,'EXTRA-02 '!C133,'FOTON - (CLEUBERT) '!C133,'FÁBRICA '!C133,'EXTRA - (FERDINAND) '!C133,'STRADA - (FERDINAND) '!C133,'HR - (VALDENOR) '!C133)</f>
        <v>0</v>
      </c>
      <c r="C133" s="251">
        <f>SUM('EXTRA-03 '!D133,'EXTRA-02 '!D133,'FOTON - (CLEUBERT) '!D133,'FÁBRICA '!D133,'EXTRA - (FERDINAND) '!D133,'STRADA - (FERDINAND) '!D133,'HR - (VALDENOR) '!D133)</f>
        <v>0</v>
      </c>
      <c r="D133" s="251">
        <f>SUM('EXTRA-03 '!E133,'EXTRA-02 '!E133,'FOTON - (CLEUBERT) '!E133,'FÁBRICA '!E133,'EXTRA - (FERDINAND) '!E133,'STRADA - (FERDINAND) '!E133,'HR - (VALDENOR) '!E133)</f>
        <v>0</v>
      </c>
      <c r="E133" s="251">
        <f>SUM('EXTRA-03 '!F133,'EXTRA-02 '!F133,'FOTON - (CLEUBERT) '!F133,'FÁBRICA '!F133,'EXTRA - (FERDINAND) '!F133,'STRADA - (FERDINAND) '!F133,'HR - (VALDENOR) '!F133)</f>
        <v>0</v>
      </c>
      <c r="F133" s="251">
        <f>SUM('EXTRA-03 '!G133,'EXTRA-02 '!G133,'FOTON - (CLEUBERT) '!G133,'FÁBRICA '!G133,'EXTRA - (FERDINAND) '!G133,'STRADA - (FERDINAND) '!G133,'HR - (VALDENOR) '!G133)</f>
        <v>0</v>
      </c>
      <c r="G133" s="251">
        <f>SUM('EXTRA-03 '!H133,'EXTRA-02 '!H133,'FOTON - (CLEUBERT) '!H133,'FÁBRICA '!H133,'EXTRA - (FERDINAND) '!H133,'STRADA - (FERDINAND) '!H133,'HR - (VALDENOR) '!H133)</f>
        <v>0</v>
      </c>
      <c r="H133" s="251">
        <f>SUM('EXTRA-03 '!I133,'EXTRA-02 '!I133,'FOTON - (CLEUBERT) '!I133,'FÁBRICA '!I133,'EXTRA - (FERDINAND) '!I133,'STRADA - (FERDINAND) '!I133,'HR - (VALDENOR) '!I133)</f>
        <v>0</v>
      </c>
      <c r="I133" s="251">
        <f>SUM('EXTRA-03 '!J133,'EXTRA-02 '!J133,'FOTON - (CLEUBERT) '!J133,'FÁBRICA '!J133,'EXTRA - (FERDINAND) '!J133,'STRADA - (FERDINAND) '!J133,'HR - (VALDENOR) '!J133)</f>
        <v>0</v>
      </c>
      <c r="J133" s="251">
        <f>SUM('EXTRA-03 '!K133,'EXTRA-02 '!K133,'FOTON - (CLEUBERT) '!K133,'FÁBRICA '!K133,'EXTRA - (FERDINAND) '!K133,'STRADA - (FERDINAND) '!K133,'HR - (VALDENOR) '!K133)</f>
        <v>0</v>
      </c>
      <c r="K133" s="251">
        <f>SUM('EXTRA-03 '!L133,'EXTRA-02 '!L133,'FOTON - (CLEUBERT) '!L133,'FÁBRICA '!L133,'EXTRA - (FERDINAND) '!L133,'STRADA - (FERDINAND) '!L133,'HR - (VALDENOR) '!L133)</f>
        <v>0</v>
      </c>
      <c r="L133" s="251">
        <f>SUM('EXTRA-03 '!M133,'EXTRA-02 '!M133,'FOTON - (CLEUBERT) '!M133,'FÁBRICA '!M133,'EXTRA - (FERDINAND) '!M133,'STRADA - (FERDINAND) '!M133,'HR - (VALDENOR) '!M133)</f>
        <v>0</v>
      </c>
      <c r="M133" s="251">
        <f>SUM('EXTRA-03 '!N133,'EXTRA-02 '!N133,'FOTON - (CLEUBERT) '!N133,'FÁBRICA '!N133,'EXTRA - (FERDINAND) '!N133,'STRADA - (FERDINAND) '!N133,'HR - (VALDENOR) '!N133)</f>
        <v>0</v>
      </c>
      <c r="N133" s="251">
        <f>SUM('EXTRA-03 '!O133,'EXTRA-02 '!O133,'FOTON - (CLEUBERT) '!O133,'FÁBRICA '!O133,'EXTRA - (FERDINAND) '!O133,'STRADA - (FERDINAND) '!O133,'HR - (VALDENOR) '!O133)</f>
        <v>0</v>
      </c>
      <c r="O133" s="251">
        <f>SUM('EXTRA-03 '!P133,'EXTRA-02 '!P133,'FOTON - (CLEUBERT) '!P133,'FÁBRICA '!P133,'EXTRA - (FERDINAND) '!P133,'STRADA - (FERDINAND) '!P133,'HR - (VALDENOR) '!P133)</f>
        <v>0</v>
      </c>
      <c r="P133" s="251">
        <f>SUM('EXTRA-03 '!Q133,'EXTRA-02 '!Q133,'FOTON - (CLEUBERT) '!Q133,'FÁBRICA '!Q133,'EXTRA - (FERDINAND) '!Q133,'STRADA - (FERDINAND) '!Q133,'HR - (VALDENOR) '!Q133)</f>
        <v>0</v>
      </c>
      <c r="Q133" s="251">
        <f>SUM('EXTRA-03 '!R133,'EXTRA-02 '!R133,'FOTON - (CLEUBERT) '!R133,'FÁBRICA '!R133,'EXTRA - (FERDINAND) '!R133,'STRADA - (FERDINAND) '!R133,'HR - (VALDENOR) '!R133)</f>
        <v>0</v>
      </c>
      <c r="R133" s="251">
        <f>SUM('EXTRA-03 '!S133,'EXTRA-02 '!S133,'FOTON - (CLEUBERT) '!S133,'FÁBRICA '!S133,'EXTRA - (FERDINAND) '!S133,'STRADA - (FERDINAND) '!S133,'HR - (VALDENOR) '!S133)</f>
        <v>0</v>
      </c>
      <c r="S133" s="251">
        <f>SUM('EXTRA-03 '!T133,'EXTRA-02 '!T133,'FOTON - (CLEUBERT) '!T133,'FÁBRICA '!T133,'EXTRA - (FERDINAND) '!T133,'STRADA - (FERDINAND) '!T133,'HR - (VALDENOR) '!T133)</f>
        <v>0</v>
      </c>
      <c r="T133" s="251">
        <f>SUM('EXTRA-03 '!U133,'EXTRA-02 '!U133,'FOTON - (CLEUBERT) '!U133,'FÁBRICA '!U133,'EXTRA - (FERDINAND) '!U133,'STRADA - (FERDINAND) '!U133,'HR - (VALDENOR) '!U133)</f>
        <v>0</v>
      </c>
      <c r="U133" s="251">
        <f>SUM('EXTRA-03 '!V133,'EXTRA-02 '!V133,'FOTON - (CLEUBERT) '!V133,'FÁBRICA '!V133,'EXTRA - (FERDINAND) '!V133,'STRADA - (FERDINAND) '!V133,'HR - (VALDENOR) '!V133)</f>
        <v>0</v>
      </c>
      <c r="V133" s="251">
        <f>SUM('EXTRA-03 '!W133,'EXTRA-02 '!W133,'FOTON - (CLEUBERT) '!W133,'FÁBRICA '!W133,'EXTRA - (FERDINAND) '!W133,'STRADA - (FERDINAND) '!W133,'HR - (VALDENOR) '!W133)</f>
        <v>0</v>
      </c>
      <c r="W133" s="251">
        <f>SUM('EXTRA-03 '!X133,'EXTRA-02 '!X133,'FOTON - (CLEUBERT) '!X133,'FÁBRICA '!X133,'EXTRA - (FERDINAND) '!X133,'STRADA - (FERDINAND) '!X133,'HR - (VALDENOR) '!X133)</f>
        <v>0</v>
      </c>
      <c r="X133" s="251">
        <f>SUM('EXTRA-03 '!Y133,'EXTRA-02 '!Y133,'FOTON - (CLEUBERT) '!Y133,'FÁBRICA '!Y133,'EXTRA - (FERDINAND) '!Y133,'STRADA - (FERDINAND) '!Y133,'HR - (VALDENOR) '!Y133)</f>
        <v>0</v>
      </c>
      <c r="Y133" s="251">
        <f>SUM('EXTRA-03 '!Z133,'EXTRA-02 '!Z133,'FOTON - (CLEUBERT) '!Z133,'FÁBRICA '!Z133,'EXTRA - (FERDINAND) '!Z133,'STRADA - (FERDINAND) '!Z133,'HR - (VALDENOR) '!Z133)</f>
        <v>0</v>
      </c>
      <c r="Z133" s="251">
        <f>SUM('EXTRA-03 '!AA133,'EXTRA-02 '!AA133,'FOTON - (CLEUBERT) '!AA133,'FÁBRICA '!AA133,'EXTRA - (FERDINAND) '!AA133,'STRADA - (FERDINAND) '!AA133,'HR - (VALDENOR) '!AA133)</f>
        <v>0</v>
      </c>
      <c r="AA133" s="251">
        <f>SUM('EXTRA-03 '!AB133,'EXTRA-02 '!AB133,'FOTON - (CLEUBERT) '!AB133,'FÁBRICA '!AB133,'EXTRA - (FERDINAND) '!AB133,'STRADA - (FERDINAND) '!AB133,'HR - (VALDENOR) '!AB133)</f>
        <v>0</v>
      </c>
      <c r="AB133" s="251">
        <f>SUM('EXTRA-03 '!AC133,'EXTRA-02 '!AC133,'FOTON - (CLEUBERT) '!AC133,'FÁBRICA '!AC133,'EXTRA - (FERDINAND) '!AC133,'STRADA - (FERDINAND) '!AC133,'HR - (VALDENOR) '!AC133)</f>
        <v>0</v>
      </c>
      <c r="AC133" s="251">
        <f>SUM('EXTRA-03 '!AD133,'EXTRA-02 '!AD133,'FOTON - (CLEUBERT) '!AD133,'FÁBRICA '!AD133,'EXTRA - (FERDINAND) '!AD133,'STRADA - (FERDINAND) '!AD133,'HR - (VALDENOR) '!AD133)</f>
        <v>0</v>
      </c>
      <c r="AD133" s="251">
        <f>SUM('EXTRA-03 '!AE133,'EXTRA-02 '!AE133,'FOTON - (CLEUBERT) '!AE133,'FÁBRICA '!AE133,'EXTRA - (FERDINAND) '!AE133,'STRADA - (FERDINAND) '!AE133,'HR - (VALDENOR) '!AE133)</f>
        <v>0</v>
      </c>
      <c r="AE133" s="251">
        <f>SUM('EXTRA-03 '!AF133,'EXTRA-02 '!AF133,'FOTON - (CLEUBERT) '!AF133,'FÁBRICA '!AF133,'EXTRA - (FERDINAND) '!AF133,'STRADA - (FERDINAND) '!AF133,'HR - (VALDENOR) '!AF133)</f>
        <v>0</v>
      </c>
      <c r="AF133" s="251">
        <f>SUM('EXTRA-03 '!AG133,'EXTRA-02 '!AG133,'FOTON - (CLEUBERT) '!AG133,'FÁBRICA '!AG133,'EXTRA - (FERDINAND) '!AG133,'STRADA - (FERDINAND) '!AG133,'HR - (VALDENOR) '!AG133)</f>
        <v>0</v>
      </c>
    </row>
    <row r="134" spans="1:32" x14ac:dyDescent="0.2">
      <c r="A134" s="658">
        <f>'HR - (VALDENOR) '!A134</f>
        <v>0</v>
      </c>
      <c r="B134" s="251">
        <f>SUM('EXTRA-03 '!C134,'EXTRA-02 '!C134,'FOTON - (CLEUBERT) '!C134,'FÁBRICA '!C134,'EXTRA - (FERDINAND) '!C134,'STRADA - (FERDINAND) '!C134,'HR - (VALDENOR) '!C134)</f>
        <v>0</v>
      </c>
      <c r="C134" s="251">
        <f>SUM('EXTRA-03 '!D134,'EXTRA-02 '!D134,'FOTON - (CLEUBERT) '!D134,'FÁBRICA '!D134,'EXTRA - (FERDINAND) '!D134,'STRADA - (FERDINAND) '!D134,'HR - (VALDENOR) '!D134)</f>
        <v>0</v>
      </c>
      <c r="D134" s="251">
        <f>SUM('EXTRA-03 '!E134,'EXTRA-02 '!E134,'FOTON - (CLEUBERT) '!E134,'FÁBRICA '!E134,'EXTRA - (FERDINAND) '!E134,'STRADA - (FERDINAND) '!E134,'HR - (VALDENOR) '!E134)</f>
        <v>0</v>
      </c>
      <c r="E134" s="251">
        <f>SUM('EXTRA-03 '!F134,'EXTRA-02 '!F134,'FOTON - (CLEUBERT) '!F134,'FÁBRICA '!F134,'EXTRA - (FERDINAND) '!F134,'STRADA - (FERDINAND) '!F134,'HR - (VALDENOR) '!F134)</f>
        <v>0</v>
      </c>
      <c r="F134" s="251">
        <f>SUM('EXTRA-03 '!G134,'EXTRA-02 '!G134,'FOTON - (CLEUBERT) '!G134,'FÁBRICA '!G134,'EXTRA - (FERDINAND) '!G134,'STRADA - (FERDINAND) '!G134,'HR - (VALDENOR) '!G134)</f>
        <v>0</v>
      </c>
      <c r="G134" s="251">
        <f>SUM('EXTRA-03 '!H134,'EXTRA-02 '!H134,'FOTON - (CLEUBERT) '!H134,'FÁBRICA '!H134,'EXTRA - (FERDINAND) '!H134,'STRADA - (FERDINAND) '!H134,'HR - (VALDENOR) '!H134)</f>
        <v>0</v>
      </c>
      <c r="H134" s="251">
        <f>SUM('EXTRA-03 '!I134,'EXTRA-02 '!I134,'FOTON - (CLEUBERT) '!I134,'FÁBRICA '!I134,'EXTRA - (FERDINAND) '!I134,'STRADA - (FERDINAND) '!I134,'HR - (VALDENOR) '!I134)</f>
        <v>0</v>
      </c>
      <c r="I134" s="251">
        <f>SUM('EXTRA-03 '!J134,'EXTRA-02 '!J134,'FOTON - (CLEUBERT) '!J134,'FÁBRICA '!J134,'EXTRA - (FERDINAND) '!J134,'STRADA - (FERDINAND) '!J134,'HR - (VALDENOR) '!J134)</f>
        <v>0</v>
      </c>
      <c r="J134" s="251">
        <f>SUM('EXTRA-03 '!K134,'EXTRA-02 '!K134,'FOTON - (CLEUBERT) '!K134,'FÁBRICA '!K134,'EXTRA - (FERDINAND) '!K134,'STRADA - (FERDINAND) '!K134,'HR - (VALDENOR) '!K134)</f>
        <v>0</v>
      </c>
      <c r="K134" s="251">
        <f>SUM('EXTRA-03 '!L134,'EXTRA-02 '!L134,'FOTON - (CLEUBERT) '!L134,'FÁBRICA '!L134,'EXTRA - (FERDINAND) '!L134,'STRADA - (FERDINAND) '!L134,'HR - (VALDENOR) '!L134)</f>
        <v>0</v>
      </c>
      <c r="L134" s="251">
        <f>SUM('EXTRA-03 '!M134,'EXTRA-02 '!M134,'FOTON - (CLEUBERT) '!M134,'FÁBRICA '!M134,'EXTRA - (FERDINAND) '!M134,'STRADA - (FERDINAND) '!M134,'HR - (VALDENOR) '!M134)</f>
        <v>0</v>
      </c>
      <c r="M134" s="251">
        <f>SUM('EXTRA-03 '!N134,'EXTRA-02 '!N134,'FOTON - (CLEUBERT) '!N134,'FÁBRICA '!N134,'EXTRA - (FERDINAND) '!N134,'STRADA - (FERDINAND) '!N134,'HR - (VALDENOR) '!N134)</f>
        <v>0</v>
      </c>
      <c r="N134" s="251">
        <f>SUM('EXTRA-03 '!O134,'EXTRA-02 '!O134,'FOTON - (CLEUBERT) '!O134,'FÁBRICA '!O134,'EXTRA - (FERDINAND) '!O134,'STRADA - (FERDINAND) '!O134,'HR - (VALDENOR) '!O134)</f>
        <v>0</v>
      </c>
      <c r="O134" s="251">
        <f>SUM('EXTRA-03 '!P134,'EXTRA-02 '!P134,'FOTON - (CLEUBERT) '!P134,'FÁBRICA '!P134,'EXTRA - (FERDINAND) '!P134,'STRADA - (FERDINAND) '!P134,'HR - (VALDENOR) '!P134)</f>
        <v>0</v>
      </c>
      <c r="P134" s="251">
        <f>SUM('EXTRA-03 '!Q134,'EXTRA-02 '!Q134,'FOTON - (CLEUBERT) '!Q134,'FÁBRICA '!Q134,'EXTRA - (FERDINAND) '!Q134,'STRADA - (FERDINAND) '!Q134,'HR - (VALDENOR) '!Q134)</f>
        <v>0</v>
      </c>
      <c r="Q134" s="251">
        <f>SUM('EXTRA-03 '!R134,'EXTRA-02 '!R134,'FOTON - (CLEUBERT) '!R134,'FÁBRICA '!R134,'EXTRA - (FERDINAND) '!R134,'STRADA - (FERDINAND) '!R134,'HR - (VALDENOR) '!R134)</f>
        <v>0</v>
      </c>
      <c r="R134" s="251">
        <f>SUM('EXTRA-03 '!S134,'EXTRA-02 '!S134,'FOTON - (CLEUBERT) '!S134,'FÁBRICA '!S134,'EXTRA - (FERDINAND) '!S134,'STRADA - (FERDINAND) '!S134,'HR - (VALDENOR) '!S134)</f>
        <v>0</v>
      </c>
      <c r="S134" s="251">
        <f>SUM('EXTRA-03 '!T134,'EXTRA-02 '!T134,'FOTON - (CLEUBERT) '!T134,'FÁBRICA '!T134,'EXTRA - (FERDINAND) '!T134,'STRADA - (FERDINAND) '!T134,'HR - (VALDENOR) '!T134)</f>
        <v>0</v>
      </c>
      <c r="T134" s="251">
        <f>SUM('EXTRA-03 '!U134,'EXTRA-02 '!U134,'FOTON - (CLEUBERT) '!U134,'FÁBRICA '!U134,'EXTRA - (FERDINAND) '!U134,'STRADA - (FERDINAND) '!U134,'HR - (VALDENOR) '!U134)</f>
        <v>0</v>
      </c>
      <c r="U134" s="251">
        <f>SUM('EXTRA-03 '!V134,'EXTRA-02 '!V134,'FOTON - (CLEUBERT) '!V134,'FÁBRICA '!V134,'EXTRA - (FERDINAND) '!V134,'STRADA - (FERDINAND) '!V134,'HR - (VALDENOR) '!V134)</f>
        <v>0</v>
      </c>
      <c r="V134" s="251">
        <f>SUM('EXTRA-03 '!W134,'EXTRA-02 '!W134,'FOTON - (CLEUBERT) '!W134,'FÁBRICA '!W134,'EXTRA - (FERDINAND) '!W134,'STRADA - (FERDINAND) '!W134,'HR - (VALDENOR) '!W134)</f>
        <v>0</v>
      </c>
      <c r="W134" s="251">
        <f>SUM('EXTRA-03 '!X134,'EXTRA-02 '!X134,'FOTON - (CLEUBERT) '!X134,'FÁBRICA '!X134,'EXTRA - (FERDINAND) '!X134,'STRADA - (FERDINAND) '!X134,'HR - (VALDENOR) '!X134)</f>
        <v>0</v>
      </c>
      <c r="X134" s="251">
        <f>SUM('EXTRA-03 '!Y134,'EXTRA-02 '!Y134,'FOTON - (CLEUBERT) '!Y134,'FÁBRICA '!Y134,'EXTRA - (FERDINAND) '!Y134,'STRADA - (FERDINAND) '!Y134,'HR - (VALDENOR) '!Y134)</f>
        <v>0</v>
      </c>
      <c r="Y134" s="251">
        <f>SUM('EXTRA-03 '!Z134,'EXTRA-02 '!Z134,'FOTON - (CLEUBERT) '!Z134,'FÁBRICA '!Z134,'EXTRA - (FERDINAND) '!Z134,'STRADA - (FERDINAND) '!Z134,'HR - (VALDENOR) '!Z134)</f>
        <v>0</v>
      </c>
      <c r="Z134" s="251">
        <f>SUM('EXTRA-03 '!AA134,'EXTRA-02 '!AA134,'FOTON - (CLEUBERT) '!AA134,'FÁBRICA '!AA134,'EXTRA - (FERDINAND) '!AA134,'STRADA - (FERDINAND) '!AA134,'HR - (VALDENOR) '!AA134)</f>
        <v>0</v>
      </c>
      <c r="AA134" s="251">
        <f>SUM('EXTRA-03 '!AB134,'EXTRA-02 '!AB134,'FOTON - (CLEUBERT) '!AB134,'FÁBRICA '!AB134,'EXTRA - (FERDINAND) '!AB134,'STRADA - (FERDINAND) '!AB134,'HR - (VALDENOR) '!AB134)</f>
        <v>0</v>
      </c>
      <c r="AB134" s="251">
        <f>SUM('EXTRA-03 '!AC134,'EXTRA-02 '!AC134,'FOTON - (CLEUBERT) '!AC134,'FÁBRICA '!AC134,'EXTRA - (FERDINAND) '!AC134,'STRADA - (FERDINAND) '!AC134,'HR - (VALDENOR) '!AC134)</f>
        <v>0</v>
      </c>
      <c r="AC134" s="251">
        <f>SUM('EXTRA-03 '!AD134,'EXTRA-02 '!AD134,'FOTON - (CLEUBERT) '!AD134,'FÁBRICA '!AD134,'EXTRA - (FERDINAND) '!AD134,'STRADA - (FERDINAND) '!AD134,'HR - (VALDENOR) '!AD134)</f>
        <v>0</v>
      </c>
      <c r="AD134" s="251">
        <f>SUM('EXTRA-03 '!AE134,'EXTRA-02 '!AE134,'FOTON - (CLEUBERT) '!AE134,'FÁBRICA '!AE134,'EXTRA - (FERDINAND) '!AE134,'STRADA - (FERDINAND) '!AE134,'HR - (VALDENOR) '!AE134)</f>
        <v>0</v>
      </c>
      <c r="AE134" s="251">
        <f>SUM('EXTRA-03 '!AF134,'EXTRA-02 '!AF134,'FOTON - (CLEUBERT) '!AF134,'FÁBRICA '!AF134,'EXTRA - (FERDINAND) '!AF134,'STRADA - (FERDINAND) '!AF134,'HR - (VALDENOR) '!AF134)</f>
        <v>0</v>
      </c>
      <c r="AF134" s="251">
        <f>SUM('EXTRA-03 '!AG134,'EXTRA-02 '!AG134,'FOTON - (CLEUBERT) '!AG134,'FÁBRICA '!AG134,'EXTRA - (FERDINAND) '!AG134,'STRADA - (FERDINAND) '!AG134,'HR - (VALDENOR) '!AG134)</f>
        <v>0</v>
      </c>
    </row>
    <row r="135" spans="1:32" x14ac:dyDescent="0.2">
      <c r="A135" s="658">
        <f>'HR - (VALDENOR) '!A135</f>
        <v>0</v>
      </c>
      <c r="B135" s="251">
        <f>SUM('EXTRA-03 '!C135,'EXTRA-02 '!C135,'FOTON - (CLEUBERT) '!C135,'FÁBRICA '!C135,'EXTRA - (FERDINAND) '!C135,'STRADA - (FERDINAND) '!C135,'HR - (VALDENOR) '!C135)</f>
        <v>0</v>
      </c>
      <c r="C135" s="251">
        <f>SUM('EXTRA-03 '!D135,'EXTRA-02 '!D135,'FOTON - (CLEUBERT) '!D135,'FÁBRICA '!D135,'EXTRA - (FERDINAND) '!D135,'STRADA - (FERDINAND) '!D135,'HR - (VALDENOR) '!D135)</f>
        <v>0</v>
      </c>
      <c r="D135" s="251">
        <f>SUM('EXTRA-03 '!E135,'EXTRA-02 '!E135,'FOTON - (CLEUBERT) '!E135,'FÁBRICA '!E135,'EXTRA - (FERDINAND) '!E135,'STRADA - (FERDINAND) '!E135,'HR - (VALDENOR) '!E135)</f>
        <v>0</v>
      </c>
      <c r="E135" s="251">
        <f>SUM('EXTRA-03 '!F135,'EXTRA-02 '!F135,'FOTON - (CLEUBERT) '!F135,'FÁBRICA '!F135,'EXTRA - (FERDINAND) '!F135,'STRADA - (FERDINAND) '!F135,'HR - (VALDENOR) '!F135)</f>
        <v>0</v>
      </c>
      <c r="F135" s="251">
        <f>SUM('EXTRA-03 '!G135,'EXTRA-02 '!G135,'FOTON - (CLEUBERT) '!G135,'FÁBRICA '!G135,'EXTRA - (FERDINAND) '!G135,'STRADA - (FERDINAND) '!G135,'HR - (VALDENOR) '!G135)</f>
        <v>0</v>
      </c>
      <c r="G135" s="251">
        <f>SUM('EXTRA-03 '!H135,'EXTRA-02 '!H135,'FOTON - (CLEUBERT) '!H135,'FÁBRICA '!H135,'EXTRA - (FERDINAND) '!H135,'STRADA - (FERDINAND) '!H135,'HR - (VALDENOR) '!H135)</f>
        <v>0</v>
      </c>
      <c r="H135" s="251">
        <f>SUM('EXTRA-03 '!I135,'EXTRA-02 '!I135,'FOTON - (CLEUBERT) '!I135,'FÁBRICA '!I135,'EXTRA - (FERDINAND) '!I135,'STRADA - (FERDINAND) '!I135,'HR - (VALDENOR) '!I135)</f>
        <v>0</v>
      </c>
      <c r="I135" s="251">
        <f>SUM('EXTRA-03 '!J135,'EXTRA-02 '!J135,'FOTON - (CLEUBERT) '!J135,'FÁBRICA '!J135,'EXTRA - (FERDINAND) '!J135,'STRADA - (FERDINAND) '!J135,'HR - (VALDENOR) '!J135)</f>
        <v>0</v>
      </c>
      <c r="J135" s="251">
        <f>SUM('EXTRA-03 '!K135,'EXTRA-02 '!K135,'FOTON - (CLEUBERT) '!K135,'FÁBRICA '!K135,'EXTRA - (FERDINAND) '!K135,'STRADA - (FERDINAND) '!K135,'HR - (VALDENOR) '!K135)</f>
        <v>0</v>
      </c>
      <c r="K135" s="251">
        <f>SUM('EXTRA-03 '!L135,'EXTRA-02 '!L135,'FOTON - (CLEUBERT) '!L135,'FÁBRICA '!L135,'EXTRA - (FERDINAND) '!L135,'STRADA - (FERDINAND) '!L135,'HR - (VALDENOR) '!L135)</f>
        <v>0</v>
      </c>
      <c r="L135" s="251">
        <f>SUM('EXTRA-03 '!M135,'EXTRA-02 '!M135,'FOTON - (CLEUBERT) '!M135,'FÁBRICA '!M135,'EXTRA - (FERDINAND) '!M135,'STRADA - (FERDINAND) '!M135,'HR - (VALDENOR) '!M135)</f>
        <v>0</v>
      </c>
      <c r="M135" s="251">
        <f>SUM('EXTRA-03 '!N135,'EXTRA-02 '!N135,'FOTON - (CLEUBERT) '!N135,'FÁBRICA '!N135,'EXTRA - (FERDINAND) '!N135,'STRADA - (FERDINAND) '!N135,'HR - (VALDENOR) '!N135)</f>
        <v>0</v>
      </c>
      <c r="N135" s="251">
        <f>SUM('EXTRA-03 '!O135,'EXTRA-02 '!O135,'FOTON - (CLEUBERT) '!O135,'FÁBRICA '!O135,'EXTRA - (FERDINAND) '!O135,'STRADA - (FERDINAND) '!O135,'HR - (VALDENOR) '!O135)</f>
        <v>0</v>
      </c>
      <c r="O135" s="251">
        <f>SUM('EXTRA-03 '!P135,'EXTRA-02 '!P135,'FOTON - (CLEUBERT) '!P135,'FÁBRICA '!P135,'EXTRA - (FERDINAND) '!P135,'STRADA - (FERDINAND) '!P135,'HR - (VALDENOR) '!P135)</f>
        <v>0</v>
      </c>
      <c r="P135" s="251">
        <f>SUM('EXTRA-03 '!Q135,'EXTRA-02 '!Q135,'FOTON - (CLEUBERT) '!Q135,'FÁBRICA '!Q135,'EXTRA - (FERDINAND) '!Q135,'STRADA - (FERDINAND) '!Q135,'HR - (VALDENOR) '!Q135)</f>
        <v>0</v>
      </c>
      <c r="Q135" s="251">
        <f>SUM('EXTRA-03 '!R135,'EXTRA-02 '!R135,'FOTON - (CLEUBERT) '!R135,'FÁBRICA '!R135,'EXTRA - (FERDINAND) '!R135,'STRADA - (FERDINAND) '!R135,'HR - (VALDENOR) '!R135)</f>
        <v>0</v>
      </c>
      <c r="R135" s="251">
        <f>SUM('EXTRA-03 '!S135,'EXTRA-02 '!S135,'FOTON - (CLEUBERT) '!S135,'FÁBRICA '!S135,'EXTRA - (FERDINAND) '!S135,'STRADA - (FERDINAND) '!S135,'HR - (VALDENOR) '!S135)</f>
        <v>0</v>
      </c>
      <c r="S135" s="251">
        <f>SUM('EXTRA-03 '!T135,'EXTRA-02 '!T135,'FOTON - (CLEUBERT) '!T135,'FÁBRICA '!T135,'EXTRA - (FERDINAND) '!T135,'STRADA - (FERDINAND) '!T135,'HR - (VALDENOR) '!T135)</f>
        <v>0</v>
      </c>
      <c r="T135" s="251">
        <f>SUM('EXTRA-03 '!U135,'EXTRA-02 '!U135,'FOTON - (CLEUBERT) '!U135,'FÁBRICA '!U135,'EXTRA - (FERDINAND) '!U135,'STRADA - (FERDINAND) '!U135,'HR - (VALDENOR) '!U135)</f>
        <v>0</v>
      </c>
      <c r="U135" s="251">
        <f>SUM('EXTRA-03 '!V135,'EXTRA-02 '!V135,'FOTON - (CLEUBERT) '!V135,'FÁBRICA '!V135,'EXTRA - (FERDINAND) '!V135,'STRADA - (FERDINAND) '!V135,'HR - (VALDENOR) '!V135)</f>
        <v>0</v>
      </c>
      <c r="V135" s="251">
        <f>SUM('EXTRA-03 '!W135,'EXTRA-02 '!W135,'FOTON - (CLEUBERT) '!W135,'FÁBRICA '!W135,'EXTRA - (FERDINAND) '!W135,'STRADA - (FERDINAND) '!W135,'HR - (VALDENOR) '!W135)</f>
        <v>0</v>
      </c>
      <c r="W135" s="251">
        <f>SUM('EXTRA-03 '!X135,'EXTRA-02 '!X135,'FOTON - (CLEUBERT) '!X135,'FÁBRICA '!X135,'EXTRA - (FERDINAND) '!X135,'STRADA - (FERDINAND) '!X135,'HR - (VALDENOR) '!X135)</f>
        <v>0</v>
      </c>
      <c r="X135" s="251">
        <f>SUM('EXTRA-03 '!Y135,'EXTRA-02 '!Y135,'FOTON - (CLEUBERT) '!Y135,'FÁBRICA '!Y135,'EXTRA - (FERDINAND) '!Y135,'STRADA - (FERDINAND) '!Y135,'HR - (VALDENOR) '!Y135)</f>
        <v>0</v>
      </c>
      <c r="Y135" s="251">
        <f>SUM('EXTRA-03 '!Z135,'EXTRA-02 '!Z135,'FOTON - (CLEUBERT) '!Z135,'FÁBRICA '!Z135,'EXTRA - (FERDINAND) '!Z135,'STRADA - (FERDINAND) '!Z135,'HR - (VALDENOR) '!Z135)</f>
        <v>0</v>
      </c>
      <c r="Z135" s="251">
        <f>SUM('EXTRA-03 '!AA135,'EXTRA-02 '!AA135,'FOTON - (CLEUBERT) '!AA135,'FÁBRICA '!AA135,'EXTRA - (FERDINAND) '!AA135,'STRADA - (FERDINAND) '!AA135,'HR - (VALDENOR) '!AA135)</f>
        <v>0</v>
      </c>
      <c r="AA135" s="251">
        <f>SUM('EXTRA-03 '!AB135,'EXTRA-02 '!AB135,'FOTON - (CLEUBERT) '!AB135,'FÁBRICA '!AB135,'EXTRA - (FERDINAND) '!AB135,'STRADA - (FERDINAND) '!AB135,'HR - (VALDENOR) '!AB135)</f>
        <v>0</v>
      </c>
      <c r="AB135" s="251">
        <f>SUM('EXTRA-03 '!AC135,'EXTRA-02 '!AC135,'FOTON - (CLEUBERT) '!AC135,'FÁBRICA '!AC135,'EXTRA - (FERDINAND) '!AC135,'STRADA - (FERDINAND) '!AC135,'HR - (VALDENOR) '!AC135)</f>
        <v>0</v>
      </c>
      <c r="AC135" s="251">
        <f>SUM('EXTRA-03 '!AD135,'EXTRA-02 '!AD135,'FOTON - (CLEUBERT) '!AD135,'FÁBRICA '!AD135,'EXTRA - (FERDINAND) '!AD135,'STRADA - (FERDINAND) '!AD135,'HR - (VALDENOR) '!AD135)</f>
        <v>0</v>
      </c>
      <c r="AD135" s="251">
        <f>SUM('EXTRA-03 '!AE135,'EXTRA-02 '!AE135,'FOTON - (CLEUBERT) '!AE135,'FÁBRICA '!AE135,'EXTRA - (FERDINAND) '!AE135,'STRADA - (FERDINAND) '!AE135,'HR - (VALDENOR) '!AE135)</f>
        <v>0</v>
      </c>
      <c r="AE135" s="251">
        <f>SUM('EXTRA-03 '!AF135,'EXTRA-02 '!AF135,'FOTON - (CLEUBERT) '!AF135,'FÁBRICA '!AF135,'EXTRA - (FERDINAND) '!AF135,'STRADA - (FERDINAND) '!AF135,'HR - (VALDENOR) '!AF135)</f>
        <v>0</v>
      </c>
      <c r="AF135" s="251">
        <f>SUM('EXTRA-03 '!AG135,'EXTRA-02 '!AG135,'FOTON - (CLEUBERT) '!AG135,'FÁBRICA '!AG135,'EXTRA - (FERDINAND) '!AG135,'STRADA - (FERDINAND) '!AG135,'HR - (VALDENOR) '!AG135)</f>
        <v>0</v>
      </c>
    </row>
    <row r="136" spans="1:32" x14ac:dyDescent="0.2">
      <c r="A136" s="658">
        <f>'HR - (VALDENOR) '!A136</f>
        <v>0</v>
      </c>
      <c r="B136" s="251">
        <f>SUM('EXTRA-03 '!C136,'EXTRA-02 '!C136,'FOTON - (CLEUBERT) '!C136,'FÁBRICA '!C136,'EXTRA - (FERDINAND) '!C136,'STRADA - (FERDINAND) '!C136,'HR - (VALDENOR) '!C136)</f>
        <v>0</v>
      </c>
      <c r="C136" s="251">
        <f>SUM('EXTRA-03 '!D136,'EXTRA-02 '!D136,'FOTON - (CLEUBERT) '!D136,'FÁBRICA '!D136,'EXTRA - (FERDINAND) '!D136,'STRADA - (FERDINAND) '!D136,'HR - (VALDENOR) '!D136)</f>
        <v>0</v>
      </c>
      <c r="D136" s="251">
        <f>SUM('EXTRA-03 '!E136,'EXTRA-02 '!E136,'FOTON - (CLEUBERT) '!E136,'FÁBRICA '!E136,'EXTRA - (FERDINAND) '!E136,'STRADA - (FERDINAND) '!E136,'HR - (VALDENOR) '!E136)</f>
        <v>0</v>
      </c>
      <c r="E136" s="251">
        <f>SUM('EXTRA-03 '!F136,'EXTRA-02 '!F136,'FOTON - (CLEUBERT) '!F136,'FÁBRICA '!F136,'EXTRA - (FERDINAND) '!F136,'STRADA - (FERDINAND) '!F136,'HR - (VALDENOR) '!F136)</f>
        <v>0</v>
      </c>
      <c r="F136" s="251">
        <f>SUM('EXTRA-03 '!G136,'EXTRA-02 '!G136,'FOTON - (CLEUBERT) '!G136,'FÁBRICA '!G136,'EXTRA - (FERDINAND) '!G136,'STRADA - (FERDINAND) '!G136,'HR - (VALDENOR) '!G136)</f>
        <v>0</v>
      </c>
      <c r="G136" s="251">
        <f>SUM('EXTRA-03 '!H136,'EXTRA-02 '!H136,'FOTON - (CLEUBERT) '!H136,'FÁBRICA '!H136,'EXTRA - (FERDINAND) '!H136,'STRADA - (FERDINAND) '!H136,'HR - (VALDENOR) '!H136)</f>
        <v>0</v>
      </c>
      <c r="H136" s="251">
        <f>SUM('EXTRA-03 '!I136,'EXTRA-02 '!I136,'FOTON - (CLEUBERT) '!I136,'FÁBRICA '!I136,'EXTRA - (FERDINAND) '!I136,'STRADA - (FERDINAND) '!I136,'HR - (VALDENOR) '!I136)</f>
        <v>0</v>
      </c>
      <c r="I136" s="251">
        <f>SUM('EXTRA-03 '!J136,'EXTRA-02 '!J136,'FOTON - (CLEUBERT) '!J136,'FÁBRICA '!J136,'EXTRA - (FERDINAND) '!J136,'STRADA - (FERDINAND) '!J136,'HR - (VALDENOR) '!J136)</f>
        <v>0</v>
      </c>
      <c r="J136" s="251">
        <f>SUM('EXTRA-03 '!K136,'EXTRA-02 '!K136,'FOTON - (CLEUBERT) '!K136,'FÁBRICA '!K136,'EXTRA - (FERDINAND) '!K136,'STRADA - (FERDINAND) '!K136,'HR - (VALDENOR) '!K136)</f>
        <v>0</v>
      </c>
      <c r="K136" s="251">
        <f>SUM('EXTRA-03 '!L136,'EXTRA-02 '!L136,'FOTON - (CLEUBERT) '!L136,'FÁBRICA '!L136,'EXTRA - (FERDINAND) '!L136,'STRADA - (FERDINAND) '!L136,'HR - (VALDENOR) '!L136)</f>
        <v>0</v>
      </c>
      <c r="L136" s="251">
        <f>SUM('EXTRA-03 '!M136,'EXTRA-02 '!M136,'FOTON - (CLEUBERT) '!M136,'FÁBRICA '!M136,'EXTRA - (FERDINAND) '!M136,'STRADA - (FERDINAND) '!M136,'HR - (VALDENOR) '!M136)</f>
        <v>0</v>
      </c>
      <c r="M136" s="251">
        <f>SUM('EXTRA-03 '!N136,'EXTRA-02 '!N136,'FOTON - (CLEUBERT) '!N136,'FÁBRICA '!N136,'EXTRA - (FERDINAND) '!N136,'STRADA - (FERDINAND) '!N136,'HR - (VALDENOR) '!N136)</f>
        <v>0</v>
      </c>
      <c r="N136" s="251">
        <f>SUM('EXTRA-03 '!O136,'EXTRA-02 '!O136,'FOTON - (CLEUBERT) '!O136,'FÁBRICA '!O136,'EXTRA - (FERDINAND) '!O136,'STRADA - (FERDINAND) '!O136,'HR - (VALDENOR) '!O136)</f>
        <v>0</v>
      </c>
      <c r="O136" s="251">
        <f>SUM('EXTRA-03 '!P136,'EXTRA-02 '!P136,'FOTON - (CLEUBERT) '!P136,'FÁBRICA '!P136,'EXTRA - (FERDINAND) '!P136,'STRADA - (FERDINAND) '!P136,'HR - (VALDENOR) '!P136)</f>
        <v>0</v>
      </c>
      <c r="P136" s="251">
        <f>SUM('EXTRA-03 '!Q136,'EXTRA-02 '!Q136,'FOTON - (CLEUBERT) '!Q136,'FÁBRICA '!Q136,'EXTRA - (FERDINAND) '!Q136,'STRADA - (FERDINAND) '!Q136,'HR - (VALDENOR) '!Q136)</f>
        <v>0</v>
      </c>
      <c r="Q136" s="251">
        <f>SUM('EXTRA-03 '!R136,'EXTRA-02 '!R136,'FOTON - (CLEUBERT) '!R136,'FÁBRICA '!R136,'EXTRA - (FERDINAND) '!R136,'STRADA - (FERDINAND) '!R136,'HR - (VALDENOR) '!R136)</f>
        <v>0</v>
      </c>
      <c r="R136" s="251">
        <f>SUM('EXTRA-03 '!S136,'EXTRA-02 '!S136,'FOTON - (CLEUBERT) '!S136,'FÁBRICA '!S136,'EXTRA - (FERDINAND) '!S136,'STRADA - (FERDINAND) '!S136,'HR - (VALDENOR) '!S136)</f>
        <v>0</v>
      </c>
      <c r="S136" s="251">
        <f>SUM('EXTRA-03 '!T136,'EXTRA-02 '!T136,'FOTON - (CLEUBERT) '!T136,'FÁBRICA '!T136,'EXTRA - (FERDINAND) '!T136,'STRADA - (FERDINAND) '!T136,'HR - (VALDENOR) '!T136)</f>
        <v>0</v>
      </c>
      <c r="T136" s="251">
        <f>SUM('EXTRA-03 '!U136,'EXTRA-02 '!U136,'FOTON - (CLEUBERT) '!U136,'FÁBRICA '!U136,'EXTRA - (FERDINAND) '!U136,'STRADA - (FERDINAND) '!U136,'HR - (VALDENOR) '!U136)</f>
        <v>0</v>
      </c>
      <c r="U136" s="251">
        <f>SUM('EXTRA-03 '!V136,'EXTRA-02 '!V136,'FOTON - (CLEUBERT) '!V136,'FÁBRICA '!V136,'EXTRA - (FERDINAND) '!V136,'STRADA - (FERDINAND) '!V136,'HR - (VALDENOR) '!V136)</f>
        <v>0</v>
      </c>
      <c r="V136" s="251">
        <f>SUM('EXTRA-03 '!W136,'EXTRA-02 '!W136,'FOTON - (CLEUBERT) '!W136,'FÁBRICA '!W136,'EXTRA - (FERDINAND) '!W136,'STRADA - (FERDINAND) '!W136,'HR - (VALDENOR) '!W136)</f>
        <v>0</v>
      </c>
      <c r="W136" s="251">
        <f>SUM('EXTRA-03 '!X136,'EXTRA-02 '!X136,'FOTON - (CLEUBERT) '!X136,'FÁBRICA '!X136,'EXTRA - (FERDINAND) '!X136,'STRADA - (FERDINAND) '!X136,'HR - (VALDENOR) '!X136)</f>
        <v>0</v>
      </c>
      <c r="X136" s="251">
        <f>SUM('EXTRA-03 '!Y136,'EXTRA-02 '!Y136,'FOTON - (CLEUBERT) '!Y136,'FÁBRICA '!Y136,'EXTRA - (FERDINAND) '!Y136,'STRADA - (FERDINAND) '!Y136,'HR - (VALDENOR) '!Y136)</f>
        <v>0</v>
      </c>
      <c r="Y136" s="251">
        <f>SUM('EXTRA-03 '!Z136,'EXTRA-02 '!Z136,'FOTON - (CLEUBERT) '!Z136,'FÁBRICA '!Z136,'EXTRA - (FERDINAND) '!Z136,'STRADA - (FERDINAND) '!Z136,'HR - (VALDENOR) '!Z136)</f>
        <v>0</v>
      </c>
      <c r="Z136" s="251">
        <f>SUM('EXTRA-03 '!AA136,'EXTRA-02 '!AA136,'FOTON - (CLEUBERT) '!AA136,'FÁBRICA '!AA136,'EXTRA - (FERDINAND) '!AA136,'STRADA - (FERDINAND) '!AA136,'HR - (VALDENOR) '!AA136)</f>
        <v>0</v>
      </c>
      <c r="AA136" s="251">
        <f>SUM('EXTRA-03 '!AB136,'EXTRA-02 '!AB136,'FOTON - (CLEUBERT) '!AB136,'FÁBRICA '!AB136,'EXTRA - (FERDINAND) '!AB136,'STRADA - (FERDINAND) '!AB136,'HR - (VALDENOR) '!AB136)</f>
        <v>0</v>
      </c>
      <c r="AB136" s="251">
        <f>SUM('EXTRA-03 '!AC136,'EXTRA-02 '!AC136,'FOTON - (CLEUBERT) '!AC136,'FÁBRICA '!AC136,'EXTRA - (FERDINAND) '!AC136,'STRADA - (FERDINAND) '!AC136,'HR - (VALDENOR) '!AC136)</f>
        <v>0</v>
      </c>
      <c r="AC136" s="251">
        <f>SUM('EXTRA-03 '!AD136,'EXTRA-02 '!AD136,'FOTON - (CLEUBERT) '!AD136,'FÁBRICA '!AD136,'EXTRA - (FERDINAND) '!AD136,'STRADA - (FERDINAND) '!AD136,'HR - (VALDENOR) '!AD136)</f>
        <v>0</v>
      </c>
      <c r="AD136" s="251">
        <f>SUM('EXTRA-03 '!AE136,'EXTRA-02 '!AE136,'FOTON - (CLEUBERT) '!AE136,'FÁBRICA '!AE136,'EXTRA - (FERDINAND) '!AE136,'STRADA - (FERDINAND) '!AE136,'HR - (VALDENOR) '!AE136)</f>
        <v>0</v>
      </c>
      <c r="AE136" s="251">
        <f>SUM('EXTRA-03 '!AF136,'EXTRA-02 '!AF136,'FOTON - (CLEUBERT) '!AF136,'FÁBRICA '!AF136,'EXTRA - (FERDINAND) '!AF136,'STRADA - (FERDINAND) '!AF136,'HR - (VALDENOR) '!AF136)</f>
        <v>0</v>
      </c>
      <c r="AF136" s="251">
        <f>SUM('EXTRA-03 '!AG136,'EXTRA-02 '!AG136,'FOTON - (CLEUBERT) '!AG136,'FÁBRICA '!AG136,'EXTRA - (FERDINAND) '!AG136,'STRADA - (FERDINAND) '!AG136,'HR - (VALDENOR) '!AG136)</f>
        <v>0</v>
      </c>
    </row>
    <row r="137" spans="1:32" x14ac:dyDescent="0.2">
      <c r="A137" s="658">
        <f>'HR - (VALDENOR) '!A137</f>
        <v>0</v>
      </c>
      <c r="B137" s="251">
        <f>SUM('EXTRA-03 '!C137,'EXTRA-02 '!C137,'FOTON - (CLEUBERT) '!C137,'FÁBRICA '!C137,'EXTRA - (FERDINAND) '!C137,'STRADA - (FERDINAND) '!C137,'HR - (VALDENOR) '!C137)</f>
        <v>0</v>
      </c>
      <c r="C137" s="251">
        <f>SUM('EXTRA-03 '!D137,'EXTRA-02 '!D137,'FOTON - (CLEUBERT) '!D137,'FÁBRICA '!D137,'EXTRA - (FERDINAND) '!D137,'STRADA - (FERDINAND) '!D137,'HR - (VALDENOR) '!D137)</f>
        <v>0</v>
      </c>
      <c r="D137" s="251">
        <f>SUM('EXTRA-03 '!E137,'EXTRA-02 '!E137,'FOTON - (CLEUBERT) '!E137,'FÁBRICA '!E137,'EXTRA - (FERDINAND) '!E137,'STRADA - (FERDINAND) '!E137,'HR - (VALDENOR) '!E137)</f>
        <v>0</v>
      </c>
      <c r="E137" s="251">
        <f>SUM('EXTRA-03 '!F137,'EXTRA-02 '!F137,'FOTON - (CLEUBERT) '!F137,'FÁBRICA '!F137,'EXTRA - (FERDINAND) '!F137,'STRADA - (FERDINAND) '!F137,'HR - (VALDENOR) '!F137)</f>
        <v>0</v>
      </c>
      <c r="F137" s="251">
        <f>SUM('EXTRA-03 '!G137,'EXTRA-02 '!G137,'FOTON - (CLEUBERT) '!G137,'FÁBRICA '!G137,'EXTRA - (FERDINAND) '!G137,'STRADA - (FERDINAND) '!G137,'HR - (VALDENOR) '!G137)</f>
        <v>0</v>
      </c>
      <c r="G137" s="251">
        <f>SUM('EXTRA-03 '!H137,'EXTRA-02 '!H137,'FOTON - (CLEUBERT) '!H137,'FÁBRICA '!H137,'EXTRA - (FERDINAND) '!H137,'STRADA - (FERDINAND) '!H137,'HR - (VALDENOR) '!H137)</f>
        <v>0</v>
      </c>
      <c r="H137" s="251">
        <f>SUM('EXTRA-03 '!I137,'EXTRA-02 '!I137,'FOTON - (CLEUBERT) '!I137,'FÁBRICA '!I137,'EXTRA - (FERDINAND) '!I137,'STRADA - (FERDINAND) '!I137,'HR - (VALDENOR) '!I137)</f>
        <v>0</v>
      </c>
      <c r="I137" s="251">
        <f>SUM('EXTRA-03 '!J137,'EXTRA-02 '!J137,'FOTON - (CLEUBERT) '!J137,'FÁBRICA '!J137,'EXTRA - (FERDINAND) '!J137,'STRADA - (FERDINAND) '!J137,'HR - (VALDENOR) '!J137)</f>
        <v>0</v>
      </c>
      <c r="J137" s="251">
        <f>SUM('EXTRA-03 '!K137,'EXTRA-02 '!K137,'FOTON - (CLEUBERT) '!K137,'FÁBRICA '!K137,'EXTRA - (FERDINAND) '!K137,'STRADA - (FERDINAND) '!K137,'HR - (VALDENOR) '!K137)</f>
        <v>0</v>
      </c>
      <c r="K137" s="251">
        <f>SUM('EXTRA-03 '!L137,'EXTRA-02 '!L137,'FOTON - (CLEUBERT) '!L137,'FÁBRICA '!L137,'EXTRA - (FERDINAND) '!L137,'STRADA - (FERDINAND) '!L137,'HR - (VALDENOR) '!L137)</f>
        <v>0</v>
      </c>
      <c r="L137" s="251">
        <f>SUM('EXTRA-03 '!M137,'EXTRA-02 '!M137,'FOTON - (CLEUBERT) '!M137,'FÁBRICA '!M137,'EXTRA - (FERDINAND) '!M137,'STRADA - (FERDINAND) '!M137,'HR - (VALDENOR) '!M137)</f>
        <v>0</v>
      </c>
      <c r="M137" s="251">
        <f>SUM('EXTRA-03 '!N137,'EXTRA-02 '!N137,'FOTON - (CLEUBERT) '!N137,'FÁBRICA '!N137,'EXTRA - (FERDINAND) '!N137,'STRADA - (FERDINAND) '!N137,'HR - (VALDENOR) '!N137)</f>
        <v>0</v>
      </c>
      <c r="N137" s="251">
        <f>SUM('EXTRA-03 '!O137,'EXTRA-02 '!O137,'FOTON - (CLEUBERT) '!O137,'FÁBRICA '!O137,'EXTRA - (FERDINAND) '!O137,'STRADA - (FERDINAND) '!O137,'HR - (VALDENOR) '!O137)</f>
        <v>0</v>
      </c>
      <c r="O137" s="251">
        <f>SUM('EXTRA-03 '!P137,'EXTRA-02 '!P137,'FOTON - (CLEUBERT) '!P137,'FÁBRICA '!P137,'EXTRA - (FERDINAND) '!P137,'STRADA - (FERDINAND) '!P137,'HR - (VALDENOR) '!P137)</f>
        <v>0</v>
      </c>
      <c r="P137" s="251">
        <f>SUM('EXTRA-03 '!Q137,'EXTRA-02 '!Q137,'FOTON - (CLEUBERT) '!Q137,'FÁBRICA '!Q137,'EXTRA - (FERDINAND) '!Q137,'STRADA - (FERDINAND) '!Q137,'HR - (VALDENOR) '!Q137)</f>
        <v>0</v>
      </c>
      <c r="Q137" s="251">
        <f>SUM('EXTRA-03 '!R137,'EXTRA-02 '!R137,'FOTON - (CLEUBERT) '!R137,'FÁBRICA '!R137,'EXTRA - (FERDINAND) '!R137,'STRADA - (FERDINAND) '!R137,'HR - (VALDENOR) '!R137)</f>
        <v>0</v>
      </c>
      <c r="R137" s="251">
        <f>SUM('EXTRA-03 '!S137,'EXTRA-02 '!S137,'FOTON - (CLEUBERT) '!S137,'FÁBRICA '!S137,'EXTRA - (FERDINAND) '!S137,'STRADA - (FERDINAND) '!S137,'HR - (VALDENOR) '!S137)</f>
        <v>0</v>
      </c>
      <c r="S137" s="251">
        <f>SUM('EXTRA-03 '!T137,'EXTRA-02 '!T137,'FOTON - (CLEUBERT) '!T137,'FÁBRICA '!T137,'EXTRA - (FERDINAND) '!T137,'STRADA - (FERDINAND) '!T137,'HR - (VALDENOR) '!T137)</f>
        <v>0</v>
      </c>
      <c r="T137" s="251">
        <f>SUM('EXTRA-03 '!U137,'EXTRA-02 '!U137,'FOTON - (CLEUBERT) '!U137,'FÁBRICA '!U137,'EXTRA - (FERDINAND) '!U137,'STRADA - (FERDINAND) '!U137,'HR - (VALDENOR) '!U137)</f>
        <v>0</v>
      </c>
      <c r="U137" s="251">
        <f>SUM('EXTRA-03 '!V137,'EXTRA-02 '!V137,'FOTON - (CLEUBERT) '!V137,'FÁBRICA '!V137,'EXTRA - (FERDINAND) '!V137,'STRADA - (FERDINAND) '!V137,'HR - (VALDENOR) '!V137)</f>
        <v>0</v>
      </c>
      <c r="V137" s="251">
        <f>SUM('EXTRA-03 '!W137,'EXTRA-02 '!W137,'FOTON - (CLEUBERT) '!W137,'FÁBRICA '!W137,'EXTRA - (FERDINAND) '!W137,'STRADA - (FERDINAND) '!W137,'HR - (VALDENOR) '!W137)</f>
        <v>0</v>
      </c>
      <c r="W137" s="251">
        <f>SUM('EXTRA-03 '!X137,'EXTRA-02 '!X137,'FOTON - (CLEUBERT) '!X137,'FÁBRICA '!X137,'EXTRA - (FERDINAND) '!X137,'STRADA - (FERDINAND) '!X137,'HR - (VALDENOR) '!X137)</f>
        <v>0</v>
      </c>
      <c r="X137" s="251">
        <f>SUM('EXTRA-03 '!Y137,'EXTRA-02 '!Y137,'FOTON - (CLEUBERT) '!Y137,'FÁBRICA '!Y137,'EXTRA - (FERDINAND) '!Y137,'STRADA - (FERDINAND) '!Y137,'HR - (VALDENOR) '!Y137)</f>
        <v>0</v>
      </c>
      <c r="Y137" s="251">
        <f>SUM('EXTRA-03 '!Z137,'EXTRA-02 '!Z137,'FOTON - (CLEUBERT) '!Z137,'FÁBRICA '!Z137,'EXTRA - (FERDINAND) '!Z137,'STRADA - (FERDINAND) '!Z137,'HR - (VALDENOR) '!Z137)</f>
        <v>0</v>
      </c>
      <c r="Z137" s="251">
        <f>SUM('EXTRA-03 '!AA137,'EXTRA-02 '!AA137,'FOTON - (CLEUBERT) '!AA137,'FÁBRICA '!AA137,'EXTRA - (FERDINAND) '!AA137,'STRADA - (FERDINAND) '!AA137,'HR - (VALDENOR) '!AA137)</f>
        <v>0</v>
      </c>
      <c r="AA137" s="251">
        <f>SUM('EXTRA-03 '!AB137,'EXTRA-02 '!AB137,'FOTON - (CLEUBERT) '!AB137,'FÁBRICA '!AB137,'EXTRA - (FERDINAND) '!AB137,'STRADA - (FERDINAND) '!AB137,'HR - (VALDENOR) '!AB137)</f>
        <v>0</v>
      </c>
      <c r="AB137" s="251">
        <f>SUM('EXTRA-03 '!AC137,'EXTRA-02 '!AC137,'FOTON - (CLEUBERT) '!AC137,'FÁBRICA '!AC137,'EXTRA - (FERDINAND) '!AC137,'STRADA - (FERDINAND) '!AC137,'HR - (VALDENOR) '!AC137)</f>
        <v>0</v>
      </c>
      <c r="AC137" s="251">
        <f>SUM('EXTRA-03 '!AD137,'EXTRA-02 '!AD137,'FOTON - (CLEUBERT) '!AD137,'FÁBRICA '!AD137,'EXTRA - (FERDINAND) '!AD137,'STRADA - (FERDINAND) '!AD137,'HR - (VALDENOR) '!AD137)</f>
        <v>0</v>
      </c>
      <c r="AD137" s="251">
        <f>SUM('EXTRA-03 '!AE137,'EXTRA-02 '!AE137,'FOTON - (CLEUBERT) '!AE137,'FÁBRICA '!AE137,'EXTRA - (FERDINAND) '!AE137,'STRADA - (FERDINAND) '!AE137,'HR - (VALDENOR) '!AE137)</f>
        <v>0</v>
      </c>
      <c r="AE137" s="251">
        <f>SUM('EXTRA-03 '!AF137,'EXTRA-02 '!AF137,'FOTON - (CLEUBERT) '!AF137,'FÁBRICA '!AF137,'EXTRA - (FERDINAND) '!AF137,'STRADA - (FERDINAND) '!AF137,'HR - (VALDENOR) '!AF137)</f>
        <v>0</v>
      </c>
      <c r="AF137" s="251">
        <f>SUM('EXTRA-03 '!AG137,'EXTRA-02 '!AG137,'FOTON - (CLEUBERT) '!AG137,'FÁBRICA '!AG137,'EXTRA - (FERDINAND) '!AG137,'STRADA - (FERDINAND) '!AG137,'HR - (VALDENOR) '!AG137)</f>
        <v>0</v>
      </c>
    </row>
    <row r="138" spans="1:32" x14ac:dyDescent="0.2">
      <c r="A138" s="658">
        <f>'HR - (VALDENOR) '!A138</f>
        <v>0</v>
      </c>
      <c r="B138" s="251">
        <f>SUM('EXTRA-03 '!C138,'EXTRA-02 '!C138,'FOTON - (CLEUBERT) '!C138,'FÁBRICA '!C138,'EXTRA - (FERDINAND) '!C138,'STRADA - (FERDINAND) '!C138,'HR - (VALDENOR) '!C138)</f>
        <v>0</v>
      </c>
      <c r="C138" s="251">
        <f>SUM('EXTRA-03 '!D138,'EXTRA-02 '!D138,'FOTON - (CLEUBERT) '!D138,'FÁBRICA '!D138,'EXTRA - (FERDINAND) '!D138,'STRADA - (FERDINAND) '!D138,'HR - (VALDENOR) '!D138)</f>
        <v>0</v>
      </c>
      <c r="D138" s="251">
        <f>SUM('EXTRA-03 '!E138,'EXTRA-02 '!E138,'FOTON - (CLEUBERT) '!E138,'FÁBRICA '!E138,'EXTRA - (FERDINAND) '!E138,'STRADA - (FERDINAND) '!E138,'HR - (VALDENOR) '!E138)</f>
        <v>0</v>
      </c>
      <c r="E138" s="251">
        <f>SUM('EXTRA-03 '!F138,'EXTRA-02 '!F138,'FOTON - (CLEUBERT) '!F138,'FÁBRICA '!F138,'EXTRA - (FERDINAND) '!F138,'STRADA - (FERDINAND) '!F138,'HR - (VALDENOR) '!F138)</f>
        <v>0</v>
      </c>
      <c r="F138" s="251">
        <f>SUM('EXTRA-03 '!G138,'EXTRA-02 '!G138,'FOTON - (CLEUBERT) '!G138,'FÁBRICA '!G138,'EXTRA - (FERDINAND) '!G138,'STRADA - (FERDINAND) '!G138,'HR - (VALDENOR) '!G138)</f>
        <v>0</v>
      </c>
      <c r="G138" s="251">
        <f>SUM('EXTRA-03 '!H138,'EXTRA-02 '!H138,'FOTON - (CLEUBERT) '!H138,'FÁBRICA '!H138,'EXTRA - (FERDINAND) '!H138,'STRADA - (FERDINAND) '!H138,'HR - (VALDENOR) '!H138)</f>
        <v>0</v>
      </c>
      <c r="H138" s="251">
        <f>SUM('EXTRA-03 '!I138,'EXTRA-02 '!I138,'FOTON - (CLEUBERT) '!I138,'FÁBRICA '!I138,'EXTRA - (FERDINAND) '!I138,'STRADA - (FERDINAND) '!I138,'HR - (VALDENOR) '!I138)</f>
        <v>0</v>
      </c>
      <c r="I138" s="251">
        <f>SUM('EXTRA-03 '!J138,'EXTRA-02 '!J138,'FOTON - (CLEUBERT) '!J138,'FÁBRICA '!J138,'EXTRA - (FERDINAND) '!J138,'STRADA - (FERDINAND) '!J138,'HR - (VALDENOR) '!J138)</f>
        <v>0</v>
      </c>
      <c r="J138" s="251">
        <f>SUM('EXTRA-03 '!K138,'EXTRA-02 '!K138,'FOTON - (CLEUBERT) '!K138,'FÁBRICA '!K138,'EXTRA - (FERDINAND) '!K138,'STRADA - (FERDINAND) '!K138,'HR - (VALDENOR) '!K138)</f>
        <v>0</v>
      </c>
      <c r="K138" s="251">
        <f>SUM('EXTRA-03 '!L138,'EXTRA-02 '!L138,'FOTON - (CLEUBERT) '!L138,'FÁBRICA '!L138,'EXTRA - (FERDINAND) '!L138,'STRADA - (FERDINAND) '!L138,'HR - (VALDENOR) '!L138)</f>
        <v>0</v>
      </c>
      <c r="L138" s="251">
        <f>SUM('EXTRA-03 '!M138,'EXTRA-02 '!M138,'FOTON - (CLEUBERT) '!M138,'FÁBRICA '!M138,'EXTRA - (FERDINAND) '!M138,'STRADA - (FERDINAND) '!M138,'HR - (VALDENOR) '!M138)</f>
        <v>0</v>
      </c>
      <c r="M138" s="251">
        <f>SUM('EXTRA-03 '!N138,'EXTRA-02 '!N138,'FOTON - (CLEUBERT) '!N138,'FÁBRICA '!N138,'EXTRA - (FERDINAND) '!N138,'STRADA - (FERDINAND) '!N138,'HR - (VALDENOR) '!N138)</f>
        <v>0</v>
      </c>
      <c r="N138" s="251">
        <f>SUM('EXTRA-03 '!O138,'EXTRA-02 '!O138,'FOTON - (CLEUBERT) '!O138,'FÁBRICA '!O138,'EXTRA - (FERDINAND) '!O138,'STRADA - (FERDINAND) '!O138,'HR - (VALDENOR) '!O138)</f>
        <v>0</v>
      </c>
      <c r="O138" s="251">
        <f>SUM('EXTRA-03 '!P138,'EXTRA-02 '!P138,'FOTON - (CLEUBERT) '!P138,'FÁBRICA '!P138,'EXTRA - (FERDINAND) '!P138,'STRADA - (FERDINAND) '!P138,'HR - (VALDENOR) '!P138)</f>
        <v>0</v>
      </c>
      <c r="P138" s="251">
        <f>SUM('EXTRA-03 '!Q138,'EXTRA-02 '!Q138,'FOTON - (CLEUBERT) '!Q138,'FÁBRICA '!Q138,'EXTRA - (FERDINAND) '!Q138,'STRADA - (FERDINAND) '!Q138,'HR - (VALDENOR) '!Q138)</f>
        <v>0</v>
      </c>
      <c r="Q138" s="251">
        <f>SUM('EXTRA-03 '!R138,'EXTRA-02 '!R138,'FOTON - (CLEUBERT) '!R138,'FÁBRICA '!R138,'EXTRA - (FERDINAND) '!R138,'STRADA - (FERDINAND) '!R138,'HR - (VALDENOR) '!R138)</f>
        <v>0</v>
      </c>
      <c r="R138" s="251">
        <f>SUM('EXTRA-03 '!S138,'EXTRA-02 '!S138,'FOTON - (CLEUBERT) '!S138,'FÁBRICA '!S138,'EXTRA - (FERDINAND) '!S138,'STRADA - (FERDINAND) '!S138,'HR - (VALDENOR) '!S138)</f>
        <v>0</v>
      </c>
      <c r="S138" s="251">
        <f>SUM('EXTRA-03 '!T138,'EXTRA-02 '!T138,'FOTON - (CLEUBERT) '!T138,'FÁBRICA '!T138,'EXTRA - (FERDINAND) '!T138,'STRADA - (FERDINAND) '!T138,'HR - (VALDENOR) '!T138)</f>
        <v>0</v>
      </c>
      <c r="T138" s="251">
        <f>SUM('EXTRA-03 '!U138,'EXTRA-02 '!U138,'FOTON - (CLEUBERT) '!U138,'FÁBRICA '!U138,'EXTRA - (FERDINAND) '!U138,'STRADA - (FERDINAND) '!U138,'HR - (VALDENOR) '!U138)</f>
        <v>0</v>
      </c>
      <c r="U138" s="251">
        <f>SUM('EXTRA-03 '!V138,'EXTRA-02 '!V138,'FOTON - (CLEUBERT) '!V138,'FÁBRICA '!V138,'EXTRA - (FERDINAND) '!V138,'STRADA - (FERDINAND) '!V138,'HR - (VALDENOR) '!V138)</f>
        <v>0</v>
      </c>
      <c r="V138" s="251">
        <f>SUM('EXTRA-03 '!W138,'EXTRA-02 '!W138,'FOTON - (CLEUBERT) '!W138,'FÁBRICA '!W138,'EXTRA - (FERDINAND) '!W138,'STRADA - (FERDINAND) '!W138,'HR - (VALDENOR) '!W138)</f>
        <v>0</v>
      </c>
      <c r="W138" s="251">
        <f>SUM('EXTRA-03 '!X138,'EXTRA-02 '!X138,'FOTON - (CLEUBERT) '!X138,'FÁBRICA '!X138,'EXTRA - (FERDINAND) '!X138,'STRADA - (FERDINAND) '!X138,'HR - (VALDENOR) '!X138)</f>
        <v>0</v>
      </c>
      <c r="X138" s="251">
        <f>SUM('EXTRA-03 '!Y138,'EXTRA-02 '!Y138,'FOTON - (CLEUBERT) '!Y138,'FÁBRICA '!Y138,'EXTRA - (FERDINAND) '!Y138,'STRADA - (FERDINAND) '!Y138,'HR - (VALDENOR) '!Y138)</f>
        <v>0</v>
      </c>
      <c r="Y138" s="251">
        <f>SUM('EXTRA-03 '!Z138,'EXTRA-02 '!Z138,'FOTON - (CLEUBERT) '!Z138,'FÁBRICA '!Z138,'EXTRA - (FERDINAND) '!Z138,'STRADA - (FERDINAND) '!Z138,'HR - (VALDENOR) '!Z138)</f>
        <v>0</v>
      </c>
      <c r="Z138" s="251">
        <f>SUM('EXTRA-03 '!AA138,'EXTRA-02 '!AA138,'FOTON - (CLEUBERT) '!AA138,'FÁBRICA '!AA138,'EXTRA - (FERDINAND) '!AA138,'STRADA - (FERDINAND) '!AA138,'HR - (VALDENOR) '!AA138)</f>
        <v>0</v>
      </c>
      <c r="AA138" s="251">
        <f>SUM('EXTRA-03 '!AB138,'EXTRA-02 '!AB138,'FOTON - (CLEUBERT) '!AB138,'FÁBRICA '!AB138,'EXTRA - (FERDINAND) '!AB138,'STRADA - (FERDINAND) '!AB138,'HR - (VALDENOR) '!AB138)</f>
        <v>0</v>
      </c>
      <c r="AB138" s="251">
        <f>SUM('EXTRA-03 '!AC138,'EXTRA-02 '!AC138,'FOTON - (CLEUBERT) '!AC138,'FÁBRICA '!AC138,'EXTRA - (FERDINAND) '!AC138,'STRADA - (FERDINAND) '!AC138,'HR - (VALDENOR) '!AC138)</f>
        <v>0</v>
      </c>
      <c r="AC138" s="251">
        <f>SUM('EXTRA-03 '!AD138,'EXTRA-02 '!AD138,'FOTON - (CLEUBERT) '!AD138,'FÁBRICA '!AD138,'EXTRA - (FERDINAND) '!AD138,'STRADA - (FERDINAND) '!AD138,'HR - (VALDENOR) '!AD138)</f>
        <v>0</v>
      </c>
      <c r="AD138" s="251">
        <f>SUM('EXTRA-03 '!AE138,'EXTRA-02 '!AE138,'FOTON - (CLEUBERT) '!AE138,'FÁBRICA '!AE138,'EXTRA - (FERDINAND) '!AE138,'STRADA - (FERDINAND) '!AE138,'HR - (VALDENOR) '!AE138)</f>
        <v>0</v>
      </c>
      <c r="AE138" s="251">
        <f>SUM('EXTRA-03 '!AF138,'EXTRA-02 '!AF138,'FOTON - (CLEUBERT) '!AF138,'FÁBRICA '!AF138,'EXTRA - (FERDINAND) '!AF138,'STRADA - (FERDINAND) '!AF138,'HR - (VALDENOR) '!AF138)</f>
        <v>0</v>
      </c>
      <c r="AF138" s="251">
        <f>SUM('EXTRA-03 '!AG138,'EXTRA-02 '!AG138,'FOTON - (CLEUBERT) '!AG138,'FÁBRICA '!AG138,'EXTRA - (FERDINAND) '!AG138,'STRADA - (FERDINAND) '!AG138,'HR - (VALDENOR) '!AG138)</f>
        <v>0</v>
      </c>
    </row>
    <row r="139" spans="1:32" x14ac:dyDescent="0.2">
      <c r="A139" s="658">
        <f>'HR - (VALDENOR) '!A139</f>
        <v>0</v>
      </c>
      <c r="B139" s="251">
        <f>SUM('EXTRA-03 '!C139,'EXTRA-02 '!C139,'FOTON - (CLEUBERT) '!C139,'FÁBRICA '!C139,'EXTRA - (FERDINAND) '!C139,'STRADA - (FERDINAND) '!C139,'HR - (VALDENOR) '!C139)</f>
        <v>0</v>
      </c>
      <c r="C139" s="251">
        <f>SUM('EXTRA-03 '!D139,'EXTRA-02 '!D139,'FOTON - (CLEUBERT) '!D139,'FÁBRICA '!D139,'EXTRA - (FERDINAND) '!D139,'STRADA - (FERDINAND) '!D139,'HR - (VALDENOR) '!D139)</f>
        <v>0</v>
      </c>
      <c r="D139" s="251">
        <f>SUM('EXTRA-03 '!E139,'EXTRA-02 '!E139,'FOTON - (CLEUBERT) '!E139,'FÁBRICA '!E139,'EXTRA - (FERDINAND) '!E139,'STRADA - (FERDINAND) '!E139,'HR - (VALDENOR) '!E139)</f>
        <v>0</v>
      </c>
      <c r="E139" s="251">
        <f>SUM('EXTRA-03 '!F139,'EXTRA-02 '!F139,'FOTON - (CLEUBERT) '!F139,'FÁBRICA '!F139,'EXTRA - (FERDINAND) '!F139,'STRADA - (FERDINAND) '!F139,'HR - (VALDENOR) '!F139)</f>
        <v>0</v>
      </c>
      <c r="F139" s="251">
        <f>SUM('EXTRA-03 '!G139,'EXTRA-02 '!G139,'FOTON - (CLEUBERT) '!G139,'FÁBRICA '!G139,'EXTRA - (FERDINAND) '!G139,'STRADA - (FERDINAND) '!G139,'HR - (VALDENOR) '!G139)</f>
        <v>0</v>
      </c>
      <c r="G139" s="251">
        <f>SUM('EXTRA-03 '!H139,'EXTRA-02 '!H139,'FOTON - (CLEUBERT) '!H139,'FÁBRICA '!H139,'EXTRA - (FERDINAND) '!H139,'STRADA - (FERDINAND) '!H139,'HR - (VALDENOR) '!H139)</f>
        <v>0</v>
      </c>
      <c r="H139" s="251">
        <f>SUM('EXTRA-03 '!I139,'EXTRA-02 '!I139,'FOTON - (CLEUBERT) '!I139,'FÁBRICA '!I139,'EXTRA - (FERDINAND) '!I139,'STRADA - (FERDINAND) '!I139,'HR - (VALDENOR) '!I139)</f>
        <v>0</v>
      </c>
      <c r="I139" s="251">
        <f>SUM('EXTRA-03 '!J139,'EXTRA-02 '!J139,'FOTON - (CLEUBERT) '!J139,'FÁBRICA '!J139,'EXTRA - (FERDINAND) '!J139,'STRADA - (FERDINAND) '!J139,'HR - (VALDENOR) '!J139)</f>
        <v>0</v>
      </c>
      <c r="J139" s="251">
        <f>SUM('EXTRA-03 '!K139,'EXTRA-02 '!K139,'FOTON - (CLEUBERT) '!K139,'FÁBRICA '!K139,'EXTRA - (FERDINAND) '!K139,'STRADA - (FERDINAND) '!K139,'HR - (VALDENOR) '!K139)</f>
        <v>0</v>
      </c>
      <c r="K139" s="251">
        <f>SUM('EXTRA-03 '!L139,'EXTRA-02 '!L139,'FOTON - (CLEUBERT) '!L139,'FÁBRICA '!L139,'EXTRA - (FERDINAND) '!L139,'STRADA - (FERDINAND) '!L139,'HR - (VALDENOR) '!L139)</f>
        <v>0</v>
      </c>
      <c r="L139" s="251">
        <f>SUM('EXTRA-03 '!M139,'EXTRA-02 '!M139,'FOTON - (CLEUBERT) '!M139,'FÁBRICA '!M139,'EXTRA - (FERDINAND) '!M139,'STRADA - (FERDINAND) '!M139,'HR - (VALDENOR) '!M139)</f>
        <v>0</v>
      </c>
      <c r="M139" s="251">
        <f>SUM('EXTRA-03 '!N139,'EXTRA-02 '!N139,'FOTON - (CLEUBERT) '!N139,'FÁBRICA '!N139,'EXTRA - (FERDINAND) '!N139,'STRADA - (FERDINAND) '!N139,'HR - (VALDENOR) '!N139)</f>
        <v>0</v>
      </c>
      <c r="N139" s="251">
        <f>SUM('EXTRA-03 '!O139,'EXTRA-02 '!O139,'FOTON - (CLEUBERT) '!O139,'FÁBRICA '!O139,'EXTRA - (FERDINAND) '!O139,'STRADA - (FERDINAND) '!O139,'HR - (VALDENOR) '!O139)</f>
        <v>0</v>
      </c>
      <c r="O139" s="251">
        <f>SUM('EXTRA-03 '!P139,'EXTRA-02 '!P139,'FOTON - (CLEUBERT) '!P139,'FÁBRICA '!P139,'EXTRA - (FERDINAND) '!P139,'STRADA - (FERDINAND) '!P139,'HR - (VALDENOR) '!P139)</f>
        <v>0</v>
      </c>
      <c r="P139" s="251">
        <f>SUM('EXTRA-03 '!Q139,'EXTRA-02 '!Q139,'FOTON - (CLEUBERT) '!Q139,'FÁBRICA '!Q139,'EXTRA - (FERDINAND) '!Q139,'STRADA - (FERDINAND) '!Q139,'HR - (VALDENOR) '!Q139)</f>
        <v>0</v>
      </c>
      <c r="Q139" s="251">
        <f>SUM('EXTRA-03 '!R139,'EXTRA-02 '!R139,'FOTON - (CLEUBERT) '!R139,'FÁBRICA '!R139,'EXTRA - (FERDINAND) '!R139,'STRADA - (FERDINAND) '!R139,'HR - (VALDENOR) '!R139)</f>
        <v>0</v>
      </c>
      <c r="R139" s="251">
        <f>SUM('EXTRA-03 '!S139,'EXTRA-02 '!S139,'FOTON - (CLEUBERT) '!S139,'FÁBRICA '!S139,'EXTRA - (FERDINAND) '!S139,'STRADA - (FERDINAND) '!S139,'HR - (VALDENOR) '!S139)</f>
        <v>0</v>
      </c>
      <c r="S139" s="251">
        <f>SUM('EXTRA-03 '!T139,'EXTRA-02 '!T139,'FOTON - (CLEUBERT) '!T139,'FÁBRICA '!T139,'EXTRA - (FERDINAND) '!T139,'STRADA - (FERDINAND) '!T139,'HR - (VALDENOR) '!T139)</f>
        <v>0</v>
      </c>
      <c r="T139" s="251">
        <f>SUM('EXTRA-03 '!U139,'EXTRA-02 '!U139,'FOTON - (CLEUBERT) '!U139,'FÁBRICA '!U139,'EXTRA - (FERDINAND) '!U139,'STRADA - (FERDINAND) '!U139,'HR - (VALDENOR) '!U139)</f>
        <v>0</v>
      </c>
      <c r="U139" s="251">
        <f>SUM('EXTRA-03 '!V139,'EXTRA-02 '!V139,'FOTON - (CLEUBERT) '!V139,'FÁBRICA '!V139,'EXTRA - (FERDINAND) '!V139,'STRADA - (FERDINAND) '!V139,'HR - (VALDENOR) '!V139)</f>
        <v>0</v>
      </c>
      <c r="V139" s="251">
        <f>SUM('EXTRA-03 '!W139,'EXTRA-02 '!W139,'FOTON - (CLEUBERT) '!W139,'FÁBRICA '!W139,'EXTRA - (FERDINAND) '!W139,'STRADA - (FERDINAND) '!W139,'HR - (VALDENOR) '!W139)</f>
        <v>0</v>
      </c>
      <c r="W139" s="251">
        <f>SUM('EXTRA-03 '!X139,'EXTRA-02 '!X139,'FOTON - (CLEUBERT) '!X139,'FÁBRICA '!X139,'EXTRA - (FERDINAND) '!X139,'STRADA - (FERDINAND) '!X139,'HR - (VALDENOR) '!X139)</f>
        <v>0</v>
      </c>
      <c r="X139" s="251">
        <f>SUM('EXTRA-03 '!Y139,'EXTRA-02 '!Y139,'FOTON - (CLEUBERT) '!Y139,'FÁBRICA '!Y139,'EXTRA - (FERDINAND) '!Y139,'STRADA - (FERDINAND) '!Y139,'HR - (VALDENOR) '!Y139)</f>
        <v>0</v>
      </c>
      <c r="Y139" s="251">
        <f>SUM('EXTRA-03 '!Z139,'EXTRA-02 '!Z139,'FOTON - (CLEUBERT) '!Z139,'FÁBRICA '!Z139,'EXTRA - (FERDINAND) '!Z139,'STRADA - (FERDINAND) '!Z139,'HR - (VALDENOR) '!Z139)</f>
        <v>0</v>
      </c>
      <c r="Z139" s="251">
        <f>SUM('EXTRA-03 '!AA139,'EXTRA-02 '!AA139,'FOTON - (CLEUBERT) '!AA139,'FÁBRICA '!AA139,'EXTRA - (FERDINAND) '!AA139,'STRADA - (FERDINAND) '!AA139,'HR - (VALDENOR) '!AA139)</f>
        <v>0</v>
      </c>
      <c r="AA139" s="251">
        <f>SUM('EXTRA-03 '!AB139,'EXTRA-02 '!AB139,'FOTON - (CLEUBERT) '!AB139,'FÁBRICA '!AB139,'EXTRA - (FERDINAND) '!AB139,'STRADA - (FERDINAND) '!AB139,'HR - (VALDENOR) '!AB139)</f>
        <v>0</v>
      </c>
      <c r="AB139" s="251">
        <f>SUM('EXTRA-03 '!AC139,'EXTRA-02 '!AC139,'FOTON - (CLEUBERT) '!AC139,'FÁBRICA '!AC139,'EXTRA - (FERDINAND) '!AC139,'STRADA - (FERDINAND) '!AC139,'HR - (VALDENOR) '!AC139)</f>
        <v>0</v>
      </c>
      <c r="AC139" s="251">
        <f>SUM('EXTRA-03 '!AD139,'EXTRA-02 '!AD139,'FOTON - (CLEUBERT) '!AD139,'FÁBRICA '!AD139,'EXTRA - (FERDINAND) '!AD139,'STRADA - (FERDINAND) '!AD139,'HR - (VALDENOR) '!AD139)</f>
        <v>0</v>
      </c>
      <c r="AD139" s="251">
        <f>SUM('EXTRA-03 '!AE139,'EXTRA-02 '!AE139,'FOTON - (CLEUBERT) '!AE139,'FÁBRICA '!AE139,'EXTRA - (FERDINAND) '!AE139,'STRADA - (FERDINAND) '!AE139,'HR - (VALDENOR) '!AE139)</f>
        <v>0</v>
      </c>
      <c r="AE139" s="251">
        <f>SUM('EXTRA-03 '!AF139,'EXTRA-02 '!AF139,'FOTON - (CLEUBERT) '!AF139,'FÁBRICA '!AF139,'EXTRA - (FERDINAND) '!AF139,'STRADA - (FERDINAND) '!AF139,'HR - (VALDENOR) '!AF139)</f>
        <v>0</v>
      </c>
      <c r="AF139" s="251">
        <f>SUM('EXTRA-03 '!AG139,'EXTRA-02 '!AG139,'FOTON - (CLEUBERT) '!AG139,'FÁBRICA '!AG139,'EXTRA - (FERDINAND) '!AG139,'STRADA - (FERDINAND) '!AG139,'HR - (VALDENOR) '!AG139)</f>
        <v>0</v>
      </c>
    </row>
    <row r="140" spans="1:32" x14ac:dyDescent="0.2">
      <c r="A140" s="658">
        <f>'HR - (VALDENOR) '!A140</f>
        <v>0</v>
      </c>
      <c r="B140" s="251">
        <f>SUM('EXTRA-03 '!C140,'EXTRA-02 '!C140,'FOTON - (CLEUBERT) '!C140,'FÁBRICA '!C140,'EXTRA - (FERDINAND) '!C140,'STRADA - (FERDINAND) '!C140,'HR - (VALDENOR) '!C140)</f>
        <v>0</v>
      </c>
      <c r="C140" s="251">
        <f>SUM('EXTRA-03 '!D140,'EXTRA-02 '!D140,'FOTON - (CLEUBERT) '!D140,'FÁBRICA '!D140,'EXTRA - (FERDINAND) '!D140,'STRADA - (FERDINAND) '!D140,'HR - (VALDENOR) '!D140)</f>
        <v>0</v>
      </c>
      <c r="D140" s="251">
        <f>SUM('EXTRA-03 '!E140,'EXTRA-02 '!E140,'FOTON - (CLEUBERT) '!E140,'FÁBRICA '!E140,'EXTRA - (FERDINAND) '!E140,'STRADA - (FERDINAND) '!E140,'HR - (VALDENOR) '!E140)</f>
        <v>0</v>
      </c>
      <c r="E140" s="251">
        <f>SUM('EXTRA-03 '!F140,'EXTRA-02 '!F140,'FOTON - (CLEUBERT) '!F140,'FÁBRICA '!F140,'EXTRA - (FERDINAND) '!F140,'STRADA - (FERDINAND) '!F140,'HR - (VALDENOR) '!F140)</f>
        <v>0</v>
      </c>
      <c r="F140" s="251">
        <f>SUM('EXTRA-03 '!G140,'EXTRA-02 '!G140,'FOTON - (CLEUBERT) '!G140,'FÁBRICA '!G140,'EXTRA - (FERDINAND) '!G140,'STRADA - (FERDINAND) '!G140,'HR - (VALDENOR) '!G140)</f>
        <v>0</v>
      </c>
      <c r="G140" s="251">
        <f>SUM('EXTRA-03 '!H140,'EXTRA-02 '!H140,'FOTON - (CLEUBERT) '!H140,'FÁBRICA '!H140,'EXTRA - (FERDINAND) '!H140,'STRADA - (FERDINAND) '!H140,'HR - (VALDENOR) '!H140)</f>
        <v>0</v>
      </c>
      <c r="H140" s="251">
        <f>SUM('EXTRA-03 '!I140,'EXTRA-02 '!I140,'FOTON - (CLEUBERT) '!I140,'FÁBRICA '!I140,'EXTRA - (FERDINAND) '!I140,'STRADA - (FERDINAND) '!I140,'HR - (VALDENOR) '!I140)</f>
        <v>0</v>
      </c>
      <c r="I140" s="251">
        <f>SUM('EXTRA-03 '!J140,'EXTRA-02 '!J140,'FOTON - (CLEUBERT) '!J140,'FÁBRICA '!J140,'EXTRA - (FERDINAND) '!J140,'STRADA - (FERDINAND) '!J140,'HR - (VALDENOR) '!J140)</f>
        <v>0</v>
      </c>
      <c r="J140" s="251">
        <f>SUM('EXTRA-03 '!K140,'EXTRA-02 '!K140,'FOTON - (CLEUBERT) '!K140,'FÁBRICA '!K140,'EXTRA - (FERDINAND) '!K140,'STRADA - (FERDINAND) '!K140,'HR - (VALDENOR) '!K140)</f>
        <v>0</v>
      </c>
      <c r="K140" s="251">
        <f>SUM('EXTRA-03 '!L140,'EXTRA-02 '!L140,'FOTON - (CLEUBERT) '!L140,'FÁBRICA '!L140,'EXTRA - (FERDINAND) '!L140,'STRADA - (FERDINAND) '!L140,'HR - (VALDENOR) '!L140)</f>
        <v>0</v>
      </c>
      <c r="L140" s="251">
        <f>SUM('EXTRA-03 '!M140,'EXTRA-02 '!M140,'FOTON - (CLEUBERT) '!M140,'FÁBRICA '!M140,'EXTRA - (FERDINAND) '!M140,'STRADA - (FERDINAND) '!M140,'HR - (VALDENOR) '!M140)</f>
        <v>0</v>
      </c>
      <c r="M140" s="251">
        <f>SUM('EXTRA-03 '!N140,'EXTRA-02 '!N140,'FOTON - (CLEUBERT) '!N140,'FÁBRICA '!N140,'EXTRA - (FERDINAND) '!N140,'STRADA - (FERDINAND) '!N140,'HR - (VALDENOR) '!N140)</f>
        <v>0</v>
      </c>
      <c r="N140" s="251">
        <f>SUM('EXTRA-03 '!O140,'EXTRA-02 '!O140,'FOTON - (CLEUBERT) '!O140,'FÁBRICA '!O140,'EXTRA - (FERDINAND) '!O140,'STRADA - (FERDINAND) '!O140,'HR - (VALDENOR) '!O140)</f>
        <v>0</v>
      </c>
      <c r="O140" s="251">
        <f>SUM('EXTRA-03 '!P140,'EXTRA-02 '!P140,'FOTON - (CLEUBERT) '!P140,'FÁBRICA '!P140,'EXTRA - (FERDINAND) '!P140,'STRADA - (FERDINAND) '!P140,'HR - (VALDENOR) '!P140)</f>
        <v>0</v>
      </c>
      <c r="P140" s="251">
        <f>SUM('EXTRA-03 '!Q140,'EXTRA-02 '!Q140,'FOTON - (CLEUBERT) '!Q140,'FÁBRICA '!Q140,'EXTRA - (FERDINAND) '!Q140,'STRADA - (FERDINAND) '!Q140,'HR - (VALDENOR) '!Q140)</f>
        <v>0</v>
      </c>
      <c r="Q140" s="251">
        <f>SUM('EXTRA-03 '!R140,'EXTRA-02 '!R140,'FOTON - (CLEUBERT) '!R140,'FÁBRICA '!R140,'EXTRA - (FERDINAND) '!R140,'STRADA - (FERDINAND) '!R140,'HR - (VALDENOR) '!R140)</f>
        <v>0</v>
      </c>
      <c r="R140" s="251">
        <f>SUM('EXTRA-03 '!S140,'EXTRA-02 '!S140,'FOTON - (CLEUBERT) '!S140,'FÁBRICA '!S140,'EXTRA - (FERDINAND) '!S140,'STRADA - (FERDINAND) '!S140,'HR - (VALDENOR) '!S140)</f>
        <v>0</v>
      </c>
      <c r="S140" s="251">
        <f>SUM('EXTRA-03 '!T140,'EXTRA-02 '!T140,'FOTON - (CLEUBERT) '!T140,'FÁBRICA '!T140,'EXTRA - (FERDINAND) '!T140,'STRADA - (FERDINAND) '!T140,'HR - (VALDENOR) '!T140)</f>
        <v>0</v>
      </c>
      <c r="T140" s="251">
        <f>SUM('EXTRA-03 '!U140,'EXTRA-02 '!U140,'FOTON - (CLEUBERT) '!U140,'FÁBRICA '!U140,'EXTRA - (FERDINAND) '!U140,'STRADA - (FERDINAND) '!U140,'HR - (VALDENOR) '!U140)</f>
        <v>0</v>
      </c>
      <c r="U140" s="251">
        <f>SUM('EXTRA-03 '!V140,'EXTRA-02 '!V140,'FOTON - (CLEUBERT) '!V140,'FÁBRICA '!V140,'EXTRA - (FERDINAND) '!V140,'STRADA - (FERDINAND) '!V140,'HR - (VALDENOR) '!V140)</f>
        <v>0</v>
      </c>
      <c r="V140" s="251">
        <f>SUM('EXTRA-03 '!W140,'EXTRA-02 '!W140,'FOTON - (CLEUBERT) '!W140,'FÁBRICA '!W140,'EXTRA - (FERDINAND) '!W140,'STRADA - (FERDINAND) '!W140,'HR - (VALDENOR) '!W140)</f>
        <v>0</v>
      </c>
      <c r="W140" s="251">
        <f>SUM('EXTRA-03 '!X140,'EXTRA-02 '!X140,'FOTON - (CLEUBERT) '!X140,'FÁBRICA '!X140,'EXTRA - (FERDINAND) '!X140,'STRADA - (FERDINAND) '!X140,'HR - (VALDENOR) '!X140)</f>
        <v>0</v>
      </c>
      <c r="X140" s="251">
        <f>SUM('EXTRA-03 '!Y140,'EXTRA-02 '!Y140,'FOTON - (CLEUBERT) '!Y140,'FÁBRICA '!Y140,'EXTRA - (FERDINAND) '!Y140,'STRADA - (FERDINAND) '!Y140,'HR - (VALDENOR) '!Y140)</f>
        <v>0</v>
      </c>
      <c r="Y140" s="251">
        <f>SUM('EXTRA-03 '!Z140,'EXTRA-02 '!Z140,'FOTON - (CLEUBERT) '!Z140,'FÁBRICA '!Z140,'EXTRA - (FERDINAND) '!Z140,'STRADA - (FERDINAND) '!Z140,'HR - (VALDENOR) '!Z140)</f>
        <v>0</v>
      </c>
      <c r="Z140" s="251">
        <f>SUM('EXTRA-03 '!AA140,'EXTRA-02 '!AA140,'FOTON - (CLEUBERT) '!AA140,'FÁBRICA '!AA140,'EXTRA - (FERDINAND) '!AA140,'STRADA - (FERDINAND) '!AA140,'HR - (VALDENOR) '!AA140)</f>
        <v>0</v>
      </c>
      <c r="AA140" s="251">
        <f>SUM('EXTRA-03 '!AB140,'EXTRA-02 '!AB140,'FOTON - (CLEUBERT) '!AB140,'FÁBRICA '!AB140,'EXTRA - (FERDINAND) '!AB140,'STRADA - (FERDINAND) '!AB140,'HR - (VALDENOR) '!AB140)</f>
        <v>0</v>
      </c>
      <c r="AB140" s="251">
        <f>SUM('EXTRA-03 '!AC140,'EXTRA-02 '!AC140,'FOTON - (CLEUBERT) '!AC140,'FÁBRICA '!AC140,'EXTRA - (FERDINAND) '!AC140,'STRADA - (FERDINAND) '!AC140,'HR - (VALDENOR) '!AC140)</f>
        <v>0</v>
      </c>
      <c r="AC140" s="251">
        <f>SUM('EXTRA-03 '!AD140,'EXTRA-02 '!AD140,'FOTON - (CLEUBERT) '!AD140,'FÁBRICA '!AD140,'EXTRA - (FERDINAND) '!AD140,'STRADA - (FERDINAND) '!AD140,'HR - (VALDENOR) '!AD140)</f>
        <v>0</v>
      </c>
      <c r="AD140" s="251">
        <f>SUM('EXTRA-03 '!AE140,'EXTRA-02 '!AE140,'FOTON - (CLEUBERT) '!AE140,'FÁBRICA '!AE140,'EXTRA - (FERDINAND) '!AE140,'STRADA - (FERDINAND) '!AE140,'HR - (VALDENOR) '!AE140)</f>
        <v>0</v>
      </c>
      <c r="AE140" s="251">
        <f>SUM('EXTRA-03 '!AF140,'EXTRA-02 '!AF140,'FOTON - (CLEUBERT) '!AF140,'FÁBRICA '!AF140,'EXTRA - (FERDINAND) '!AF140,'STRADA - (FERDINAND) '!AF140,'HR - (VALDENOR) '!AF140)</f>
        <v>0</v>
      </c>
      <c r="AF140" s="251">
        <f>SUM('EXTRA-03 '!AG140,'EXTRA-02 '!AG140,'FOTON - (CLEUBERT) '!AG140,'FÁBRICA '!AG140,'EXTRA - (FERDINAND) '!AG140,'STRADA - (FERDINAND) '!AG140,'HR - (VALDENOR) '!AG140)</f>
        <v>0</v>
      </c>
    </row>
    <row r="141" spans="1:32" x14ac:dyDescent="0.2">
      <c r="A141" s="658">
        <f>'HR - (VALDENOR) '!A141</f>
        <v>0</v>
      </c>
      <c r="B141" s="251">
        <f>SUM('EXTRA-03 '!C141,'EXTRA-02 '!C141,'FOTON - (CLEUBERT) '!C141,'FÁBRICA '!C141,'EXTRA - (FERDINAND) '!C141,'STRADA - (FERDINAND) '!C141,'HR - (VALDENOR) '!C141)</f>
        <v>0</v>
      </c>
      <c r="C141" s="251">
        <f>SUM('EXTRA-03 '!D141,'EXTRA-02 '!D141,'FOTON - (CLEUBERT) '!D141,'FÁBRICA '!D141,'EXTRA - (FERDINAND) '!D141,'STRADA - (FERDINAND) '!D141,'HR - (VALDENOR) '!D141)</f>
        <v>0</v>
      </c>
      <c r="D141" s="251">
        <f>SUM('EXTRA-03 '!E141,'EXTRA-02 '!E141,'FOTON - (CLEUBERT) '!E141,'FÁBRICA '!E141,'EXTRA - (FERDINAND) '!E141,'STRADA - (FERDINAND) '!E141,'HR - (VALDENOR) '!E141)</f>
        <v>0</v>
      </c>
      <c r="E141" s="251">
        <f>SUM('EXTRA-03 '!F141,'EXTRA-02 '!F141,'FOTON - (CLEUBERT) '!F141,'FÁBRICA '!F141,'EXTRA - (FERDINAND) '!F141,'STRADA - (FERDINAND) '!F141,'HR - (VALDENOR) '!F141)</f>
        <v>0</v>
      </c>
      <c r="F141" s="251">
        <f>SUM('EXTRA-03 '!G141,'EXTRA-02 '!G141,'FOTON - (CLEUBERT) '!G141,'FÁBRICA '!G141,'EXTRA - (FERDINAND) '!G141,'STRADA - (FERDINAND) '!G141,'HR - (VALDENOR) '!G141)</f>
        <v>0</v>
      </c>
      <c r="G141" s="251">
        <f>SUM('EXTRA-03 '!H141,'EXTRA-02 '!H141,'FOTON - (CLEUBERT) '!H141,'FÁBRICA '!H141,'EXTRA - (FERDINAND) '!H141,'STRADA - (FERDINAND) '!H141,'HR - (VALDENOR) '!H141)</f>
        <v>0</v>
      </c>
      <c r="H141" s="251">
        <f>SUM('EXTRA-03 '!I141,'EXTRA-02 '!I141,'FOTON - (CLEUBERT) '!I141,'FÁBRICA '!I141,'EXTRA - (FERDINAND) '!I141,'STRADA - (FERDINAND) '!I141,'HR - (VALDENOR) '!I141)</f>
        <v>0</v>
      </c>
      <c r="I141" s="251">
        <f>SUM('EXTRA-03 '!J141,'EXTRA-02 '!J141,'FOTON - (CLEUBERT) '!J141,'FÁBRICA '!J141,'EXTRA - (FERDINAND) '!J141,'STRADA - (FERDINAND) '!J141,'HR - (VALDENOR) '!J141)</f>
        <v>0</v>
      </c>
      <c r="J141" s="251">
        <f>SUM('EXTRA-03 '!K141,'EXTRA-02 '!K141,'FOTON - (CLEUBERT) '!K141,'FÁBRICA '!K141,'EXTRA - (FERDINAND) '!K141,'STRADA - (FERDINAND) '!K141,'HR - (VALDENOR) '!K141)</f>
        <v>0</v>
      </c>
      <c r="K141" s="251">
        <f>SUM('EXTRA-03 '!L141,'EXTRA-02 '!L141,'FOTON - (CLEUBERT) '!L141,'FÁBRICA '!L141,'EXTRA - (FERDINAND) '!L141,'STRADA - (FERDINAND) '!L141,'HR - (VALDENOR) '!L141)</f>
        <v>0</v>
      </c>
      <c r="L141" s="251">
        <f>SUM('EXTRA-03 '!M141,'EXTRA-02 '!M141,'FOTON - (CLEUBERT) '!M141,'FÁBRICA '!M141,'EXTRA - (FERDINAND) '!M141,'STRADA - (FERDINAND) '!M141,'HR - (VALDENOR) '!M141)</f>
        <v>0</v>
      </c>
      <c r="M141" s="251">
        <f>SUM('EXTRA-03 '!N141,'EXTRA-02 '!N141,'FOTON - (CLEUBERT) '!N141,'FÁBRICA '!N141,'EXTRA - (FERDINAND) '!N141,'STRADA - (FERDINAND) '!N141,'HR - (VALDENOR) '!N141)</f>
        <v>0</v>
      </c>
      <c r="N141" s="251">
        <f>SUM('EXTRA-03 '!O141,'EXTRA-02 '!O141,'FOTON - (CLEUBERT) '!O141,'FÁBRICA '!O141,'EXTRA - (FERDINAND) '!O141,'STRADA - (FERDINAND) '!O141,'HR - (VALDENOR) '!O141)</f>
        <v>0</v>
      </c>
      <c r="O141" s="251">
        <f>SUM('EXTRA-03 '!P141,'EXTRA-02 '!P141,'FOTON - (CLEUBERT) '!P141,'FÁBRICA '!P141,'EXTRA - (FERDINAND) '!P141,'STRADA - (FERDINAND) '!P141,'HR - (VALDENOR) '!P141)</f>
        <v>0</v>
      </c>
      <c r="P141" s="251">
        <f>SUM('EXTRA-03 '!Q141,'EXTRA-02 '!Q141,'FOTON - (CLEUBERT) '!Q141,'FÁBRICA '!Q141,'EXTRA - (FERDINAND) '!Q141,'STRADA - (FERDINAND) '!Q141,'HR - (VALDENOR) '!Q141)</f>
        <v>0</v>
      </c>
      <c r="Q141" s="251">
        <f>SUM('EXTRA-03 '!R141,'EXTRA-02 '!R141,'FOTON - (CLEUBERT) '!R141,'FÁBRICA '!R141,'EXTRA - (FERDINAND) '!R141,'STRADA - (FERDINAND) '!R141,'HR - (VALDENOR) '!R141)</f>
        <v>0</v>
      </c>
      <c r="R141" s="251">
        <f>SUM('EXTRA-03 '!S141,'EXTRA-02 '!S141,'FOTON - (CLEUBERT) '!S141,'FÁBRICA '!S141,'EXTRA - (FERDINAND) '!S141,'STRADA - (FERDINAND) '!S141,'HR - (VALDENOR) '!S141)</f>
        <v>0</v>
      </c>
      <c r="S141" s="251">
        <f>SUM('EXTRA-03 '!T141,'EXTRA-02 '!T141,'FOTON - (CLEUBERT) '!T141,'FÁBRICA '!T141,'EXTRA - (FERDINAND) '!T141,'STRADA - (FERDINAND) '!T141,'HR - (VALDENOR) '!T141)</f>
        <v>0</v>
      </c>
      <c r="T141" s="251">
        <f>SUM('EXTRA-03 '!U141,'EXTRA-02 '!U141,'FOTON - (CLEUBERT) '!U141,'FÁBRICA '!U141,'EXTRA - (FERDINAND) '!U141,'STRADA - (FERDINAND) '!U141,'HR - (VALDENOR) '!U141)</f>
        <v>0</v>
      </c>
      <c r="U141" s="251">
        <f>SUM('EXTRA-03 '!V141,'EXTRA-02 '!V141,'FOTON - (CLEUBERT) '!V141,'FÁBRICA '!V141,'EXTRA - (FERDINAND) '!V141,'STRADA - (FERDINAND) '!V141,'HR - (VALDENOR) '!V141)</f>
        <v>0</v>
      </c>
      <c r="V141" s="251">
        <f>SUM('EXTRA-03 '!W141,'EXTRA-02 '!W141,'FOTON - (CLEUBERT) '!W141,'FÁBRICA '!W141,'EXTRA - (FERDINAND) '!W141,'STRADA - (FERDINAND) '!W141,'HR - (VALDENOR) '!W141)</f>
        <v>0</v>
      </c>
      <c r="W141" s="251">
        <f>SUM('EXTRA-03 '!X141,'EXTRA-02 '!X141,'FOTON - (CLEUBERT) '!X141,'FÁBRICA '!X141,'EXTRA - (FERDINAND) '!X141,'STRADA - (FERDINAND) '!X141,'HR - (VALDENOR) '!X141)</f>
        <v>0</v>
      </c>
      <c r="X141" s="251">
        <f>SUM('EXTRA-03 '!Y141,'EXTRA-02 '!Y141,'FOTON - (CLEUBERT) '!Y141,'FÁBRICA '!Y141,'EXTRA - (FERDINAND) '!Y141,'STRADA - (FERDINAND) '!Y141,'HR - (VALDENOR) '!Y141)</f>
        <v>0</v>
      </c>
      <c r="Y141" s="251">
        <f>SUM('EXTRA-03 '!Z141,'EXTRA-02 '!Z141,'FOTON - (CLEUBERT) '!Z141,'FÁBRICA '!Z141,'EXTRA - (FERDINAND) '!Z141,'STRADA - (FERDINAND) '!Z141,'HR - (VALDENOR) '!Z141)</f>
        <v>0</v>
      </c>
      <c r="Z141" s="251">
        <f>SUM('EXTRA-03 '!AA141,'EXTRA-02 '!AA141,'FOTON - (CLEUBERT) '!AA141,'FÁBRICA '!AA141,'EXTRA - (FERDINAND) '!AA141,'STRADA - (FERDINAND) '!AA141,'HR - (VALDENOR) '!AA141)</f>
        <v>0</v>
      </c>
      <c r="AA141" s="251">
        <f>SUM('EXTRA-03 '!AB141,'EXTRA-02 '!AB141,'FOTON - (CLEUBERT) '!AB141,'FÁBRICA '!AB141,'EXTRA - (FERDINAND) '!AB141,'STRADA - (FERDINAND) '!AB141,'HR - (VALDENOR) '!AB141)</f>
        <v>0</v>
      </c>
      <c r="AB141" s="251">
        <f>SUM('EXTRA-03 '!AC141,'EXTRA-02 '!AC141,'FOTON - (CLEUBERT) '!AC141,'FÁBRICA '!AC141,'EXTRA - (FERDINAND) '!AC141,'STRADA - (FERDINAND) '!AC141,'HR - (VALDENOR) '!AC141)</f>
        <v>0</v>
      </c>
      <c r="AC141" s="251">
        <f>SUM('EXTRA-03 '!AD141,'EXTRA-02 '!AD141,'FOTON - (CLEUBERT) '!AD141,'FÁBRICA '!AD141,'EXTRA - (FERDINAND) '!AD141,'STRADA - (FERDINAND) '!AD141,'HR - (VALDENOR) '!AD141)</f>
        <v>0</v>
      </c>
      <c r="AD141" s="251">
        <f>SUM('EXTRA-03 '!AE141,'EXTRA-02 '!AE141,'FOTON - (CLEUBERT) '!AE141,'FÁBRICA '!AE141,'EXTRA - (FERDINAND) '!AE141,'STRADA - (FERDINAND) '!AE141,'HR - (VALDENOR) '!AE141)</f>
        <v>0</v>
      </c>
      <c r="AE141" s="251">
        <f>SUM('EXTRA-03 '!AF141,'EXTRA-02 '!AF141,'FOTON - (CLEUBERT) '!AF141,'FÁBRICA '!AF141,'EXTRA - (FERDINAND) '!AF141,'STRADA - (FERDINAND) '!AF141,'HR - (VALDENOR) '!AF141)</f>
        <v>0</v>
      </c>
      <c r="AF141" s="251">
        <f>SUM('EXTRA-03 '!AG141,'EXTRA-02 '!AG141,'FOTON - (CLEUBERT) '!AG141,'FÁBRICA '!AG141,'EXTRA - (FERDINAND) '!AG141,'STRADA - (FERDINAND) '!AG141,'HR - (VALDENOR) '!AG141)</f>
        <v>0</v>
      </c>
    </row>
    <row r="142" spans="1:32" x14ac:dyDescent="0.2">
      <c r="A142" s="658">
        <f>'HR - (VALDENOR) '!A142</f>
        <v>0</v>
      </c>
      <c r="B142" s="251">
        <f>SUM('EXTRA-03 '!C142,'EXTRA-02 '!C142,'FOTON - (CLEUBERT) '!C142,'FÁBRICA '!C142,'EXTRA - (FERDINAND) '!C142,'STRADA - (FERDINAND) '!C142,'HR - (VALDENOR) '!C142)</f>
        <v>0</v>
      </c>
      <c r="C142" s="251">
        <f>SUM('EXTRA-03 '!D142,'EXTRA-02 '!D142,'FOTON - (CLEUBERT) '!D142,'FÁBRICA '!D142,'EXTRA - (FERDINAND) '!D142,'STRADA - (FERDINAND) '!D142,'HR - (VALDENOR) '!D142)</f>
        <v>0</v>
      </c>
      <c r="D142" s="251">
        <f>SUM('EXTRA-03 '!E142,'EXTRA-02 '!E142,'FOTON - (CLEUBERT) '!E142,'FÁBRICA '!E142,'EXTRA - (FERDINAND) '!E142,'STRADA - (FERDINAND) '!E142,'HR - (VALDENOR) '!E142)</f>
        <v>0</v>
      </c>
      <c r="E142" s="251">
        <f>SUM('EXTRA-03 '!F142,'EXTRA-02 '!F142,'FOTON - (CLEUBERT) '!F142,'FÁBRICA '!F142,'EXTRA - (FERDINAND) '!F142,'STRADA - (FERDINAND) '!F142,'HR - (VALDENOR) '!F142)</f>
        <v>0</v>
      </c>
      <c r="F142" s="251">
        <f>SUM('EXTRA-03 '!G142,'EXTRA-02 '!G142,'FOTON - (CLEUBERT) '!G142,'FÁBRICA '!G142,'EXTRA - (FERDINAND) '!G142,'STRADA - (FERDINAND) '!G142,'HR - (VALDENOR) '!G142)</f>
        <v>0</v>
      </c>
      <c r="G142" s="251">
        <f>SUM('EXTRA-03 '!H142,'EXTRA-02 '!H142,'FOTON - (CLEUBERT) '!H142,'FÁBRICA '!H142,'EXTRA - (FERDINAND) '!H142,'STRADA - (FERDINAND) '!H142,'HR - (VALDENOR) '!H142)</f>
        <v>0</v>
      </c>
      <c r="H142" s="251">
        <f>SUM('EXTRA-03 '!I142,'EXTRA-02 '!I142,'FOTON - (CLEUBERT) '!I142,'FÁBRICA '!I142,'EXTRA - (FERDINAND) '!I142,'STRADA - (FERDINAND) '!I142,'HR - (VALDENOR) '!I142)</f>
        <v>0</v>
      </c>
      <c r="I142" s="251">
        <f>SUM('EXTRA-03 '!J142,'EXTRA-02 '!J142,'FOTON - (CLEUBERT) '!J142,'FÁBRICA '!J142,'EXTRA - (FERDINAND) '!J142,'STRADA - (FERDINAND) '!J142,'HR - (VALDENOR) '!J142)</f>
        <v>0</v>
      </c>
      <c r="J142" s="251">
        <f>SUM('EXTRA-03 '!K142,'EXTRA-02 '!K142,'FOTON - (CLEUBERT) '!K142,'FÁBRICA '!K142,'EXTRA - (FERDINAND) '!K142,'STRADA - (FERDINAND) '!K142,'HR - (VALDENOR) '!K142)</f>
        <v>0</v>
      </c>
      <c r="K142" s="251">
        <f>SUM('EXTRA-03 '!L142,'EXTRA-02 '!L142,'FOTON - (CLEUBERT) '!L142,'FÁBRICA '!L142,'EXTRA - (FERDINAND) '!L142,'STRADA - (FERDINAND) '!L142,'HR - (VALDENOR) '!L142)</f>
        <v>0</v>
      </c>
      <c r="L142" s="251">
        <f>SUM('EXTRA-03 '!M142,'EXTRA-02 '!M142,'FOTON - (CLEUBERT) '!M142,'FÁBRICA '!M142,'EXTRA - (FERDINAND) '!M142,'STRADA - (FERDINAND) '!M142,'HR - (VALDENOR) '!M142)</f>
        <v>0</v>
      </c>
      <c r="M142" s="251">
        <f>SUM('EXTRA-03 '!N142,'EXTRA-02 '!N142,'FOTON - (CLEUBERT) '!N142,'FÁBRICA '!N142,'EXTRA - (FERDINAND) '!N142,'STRADA - (FERDINAND) '!N142,'HR - (VALDENOR) '!N142)</f>
        <v>0</v>
      </c>
      <c r="N142" s="251">
        <f>SUM('EXTRA-03 '!O142,'EXTRA-02 '!O142,'FOTON - (CLEUBERT) '!O142,'FÁBRICA '!O142,'EXTRA - (FERDINAND) '!O142,'STRADA - (FERDINAND) '!O142,'HR - (VALDENOR) '!O142)</f>
        <v>0</v>
      </c>
      <c r="O142" s="251">
        <f>SUM('EXTRA-03 '!P142,'EXTRA-02 '!P142,'FOTON - (CLEUBERT) '!P142,'FÁBRICA '!P142,'EXTRA - (FERDINAND) '!P142,'STRADA - (FERDINAND) '!P142,'HR - (VALDENOR) '!P142)</f>
        <v>0</v>
      </c>
      <c r="P142" s="251">
        <f>SUM('EXTRA-03 '!Q142,'EXTRA-02 '!Q142,'FOTON - (CLEUBERT) '!Q142,'FÁBRICA '!Q142,'EXTRA - (FERDINAND) '!Q142,'STRADA - (FERDINAND) '!Q142,'HR - (VALDENOR) '!Q142)</f>
        <v>0</v>
      </c>
      <c r="Q142" s="251">
        <f>SUM('EXTRA-03 '!R142,'EXTRA-02 '!R142,'FOTON - (CLEUBERT) '!R142,'FÁBRICA '!R142,'EXTRA - (FERDINAND) '!R142,'STRADA - (FERDINAND) '!R142,'HR - (VALDENOR) '!R142)</f>
        <v>0</v>
      </c>
      <c r="R142" s="251">
        <f>SUM('EXTRA-03 '!S142,'EXTRA-02 '!S142,'FOTON - (CLEUBERT) '!S142,'FÁBRICA '!S142,'EXTRA - (FERDINAND) '!S142,'STRADA - (FERDINAND) '!S142,'HR - (VALDENOR) '!S142)</f>
        <v>0</v>
      </c>
      <c r="S142" s="251">
        <f>SUM('EXTRA-03 '!T142,'EXTRA-02 '!T142,'FOTON - (CLEUBERT) '!T142,'FÁBRICA '!T142,'EXTRA - (FERDINAND) '!T142,'STRADA - (FERDINAND) '!T142,'HR - (VALDENOR) '!T142)</f>
        <v>0</v>
      </c>
      <c r="T142" s="251">
        <f>SUM('EXTRA-03 '!U142,'EXTRA-02 '!U142,'FOTON - (CLEUBERT) '!U142,'FÁBRICA '!U142,'EXTRA - (FERDINAND) '!U142,'STRADA - (FERDINAND) '!U142,'HR - (VALDENOR) '!U142)</f>
        <v>0</v>
      </c>
      <c r="U142" s="251">
        <f>SUM('EXTRA-03 '!V142,'EXTRA-02 '!V142,'FOTON - (CLEUBERT) '!V142,'FÁBRICA '!V142,'EXTRA - (FERDINAND) '!V142,'STRADA - (FERDINAND) '!V142,'HR - (VALDENOR) '!V142)</f>
        <v>0</v>
      </c>
      <c r="V142" s="251">
        <f>SUM('EXTRA-03 '!W142,'EXTRA-02 '!W142,'FOTON - (CLEUBERT) '!W142,'FÁBRICA '!W142,'EXTRA - (FERDINAND) '!W142,'STRADA - (FERDINAND) '!W142,'HR - (VALDENOR) '!W142)</f>
        <v>0</v>
      </c>
      <c r="W142" s="251">
        <f>SUM('EXTRA-03 '!X142,'EXTRA-02 '!X142,'FOTON - (CLEUBERT) '!X142,'FÁBRICA '!X142,'EXTRA - (FERDINAND) '!X142,'STRADA - (FERDINAND) '!X142,'HR - (VALDENOR) '!X142)</f>
        <v>0</v>
      </c>
      <c r="X142" s="251">
        <f>SUM('EXTRA-03 '!Y142,'EXTRA-02 '!Y142,'FOTON - (CLEUBERT) '!Y142,'FÁBRICA '!Y142,'EXTRA - (FERDINAND) '!Y142,'STRADA - (FERDINAND) '!Y142,'HR - (VALDENOR) '!Y142)</f>
        <v>0</v>
      </c>
      <c r="Y142" s="251">
        <f>SUM('EXTRA-03 '!Z142,'EXTRA-02 '!Z142,'FOTON - (CLEUBERT) '!Z142,'FÁBRICA '!Z142,'EXTRA - (FERDINAND) '!Z142,'STRADA - (FERDINAND) '!Z142,'HR - (VALDENOR) '!Z142)</f>
        <v>0</v>
      </c>
      <c r="Z142" s="251">
        <f>SUM('EXTRA-03 '!AA142,'EXTRA-02 '!AA142,'FOTON - (CLEUBERT) '!AA142,'FÁBRICA '!AA142,'EXTRA - (FERDINAND) '!AA142,'STRADA - (FERDINAND) '!AA142,'HR - (VALDENOR) '!AA142)</f>
        <v>0</v>
      </c>
      <c r="AA142" s="251">
        <f>SUM('EXTRA-03 '!AB142,'EXTRA-02 '!AB142,'FOTON - (CLEUBERT) '!AB142,'FÁBRICA '!AB142,'EXTRA - (FERDINAND) '!AB142,'STRADA - (FERDINAND) '!AB142,'HR - (VALDENOR) '!AB142)</f>
        <v>0</v>
      </c>
      <c r="AB142" s="251">
        <f>SUM('EXTRA-03 '!AC142,'EXTRA-02 '!AC142,'FOTON - (CLEUBERT) '!AC142,'FÁBRICA '!AC142,'EXTRA - (FERDINAND) '!AC142,'STRADA - (FERDINAND) '!AC142,'HR - (VALDENOR) '!AC142)</f>
        <v>0</v>
      </c>
      <c r="AC142" s="251">
        <f>SUM('EXTRA-03 '!AD142,'EXTRA-02 '!AD142,'FOTON - (CLEUBERT) '!AD142,'FÁBRICA '!AD142,'EXTRA - (FERDINAND) '!AD142,'STRADA - (FERDINAND) '!AD142,'HR - (VALDENOR) '!AD142)</f>
        <v>0</v>
      </c>
      <c r="AD142" s="251">
        <f>SUM('EXTRA-03 '!AE142,'EXTRA-02 '!AE142,'FOTON - (CLEUBERT) '!AE142,'FÁBRICA '!AE142,'EXTRA - (FERDINAND) '!AE142,'STRADA - (FERDINAND) '!AE142,'HR - (VALDENOR) '!AE142)</f>
        <v>0</v>
      </c>
      <c r="AE142" s="251">
        <f>SUM('EXTRA-03 '!AF142,'EXTRA-02 '!AF142,'FOTON - (CLEUBERT) '!AF142,'FÁBRICA '!AF142,'EXTRA - (FERDINAND) '!AF142,'STRADA - (FERDINAND) '!AF142,'HR - (VALDENOR) '!AF142)</f>
        <v>0</v>
      </c>
      <c r="AF142" s="251">
        <f>SUM('EXTRA-03 '!AG142,'EXTRA-02 '!AG142,'FOTON - (CLEUBERT) '!AG142,'FÁBRICA '!AG142,'EXTRA - (FERDINAND) '!AG142,'STRADA - (FERDINAND) '!AG142,'HR - (VALDENOR) '!AG142)</f>
        <v>0</v>
      </c>
    </row>
    <row r="143" spans="1:32" x14ac:dyDescent="0.2">
      <c r="A143" s="658">
        <f>'HR - (VALDENOR) '!A143</f>
        <v>0</v>
      </c>
      <c r="B143" s="251">
        <f>SUM('EXTRA-03 '!C143,'EXTRA-02 '!C143,'FOTON - (CLEUBERT) '!C143,'FÁBRICA '!C143,'EXTRA - (FERDINAND) '!C143,'STRADA - (FERDINAND) '!C143,'HR - (VALDENOR) '!C143)</f>
        <v>0</v>
      </c>
      <c r="C143" s="251">
        <f>SUM('EXTRA-03 '!D143,'EXTRA-02 '!D143,'FOTON - (CLEUBERT) '!D143,'FÁBRICA '!D143,'EXTRA - (FERDINAND) '!D143,'STRADA - (FERDINAND) '!D143,'HR - (VALDENOR) '!D143)</f>
        <v>0</v>
      </c>
      <c r="D143" s="251">
        <f>SUM('EXTRA-03 '!E143,'EXTRA-02 '!E143,'FOTON - (CLEUBERT) '!E143,'FÁBRICA '!E143,'EXTRA - (FERDINAND) '!E143,'STRADA - (FERDINAND) '!E143,'HR - (VALDENOR) '!E143)</f>
        <v>0</v>
      </c>
      <c r="E143" s="251">
        <f>SUM('EXTRA-03 '!F143,'EXTRA-02 '!F143,'FOTON - (CLEUBERT) '!F143,'FÁBRICA '!F143,'EXTRA - (FERDINAND) '!F143,'STRADA - (FERDINAND) '!F143,'HR - (VALDENOR) '!F143)</f>
        <v>0</v>
      </c>
      <c r="F143" s="251">
        <f>SUM('EXTRA-03 '!G143,'EXTRA-02 '!G143,'FOTON - (CLEUBERT) '!G143,'FÁBRICA '!G143,'EXTRA - (FERDINAND) '!G143,'STRADA - (FERDINAND) '!G143,'HR - (VALDENOR) '!G143)</f>
        <v>0</v>
      </c>
      <c r="G143" s="251">
        <f>SUM('EXTRA-03 '!H143,'EXTRA-02 '!H143,'FOTON - (CLEUBERT) '!H143,'FÁBRICA '!H143,'EXTRA - (FERDINAND) '!H143,'STRADA - (FERDINAND) '!H143,'HR - (VALDENOR) '!H143)</f>
        <v>0</v>
      </c>
      <c r="H143" s="251">
        <f>SUM('EXTRA-03 '!I143,'EXTRA-02 '!I143,'FOTON - (CLEUBERT) '!I143,'FÁBRICA '!I143,'EXTRA - (FERDINAND) '!I143,'STRADA - (FERDINAND) '!I143,'HR - (VALDENOR) '!I143)</f>
        <v>0</v>
      </c>
      <c r="I143" s="251">
        <f>SUM('EXTRA-03 '!J143,'EXTRA-02 '!J143,'FOTON - (CLEUBERT) '!J143,'FÁBRICA '!J143,'EXTRA - (FERDINAND) '!J143,'STRADA - (FERDINAND) '!J143,'HR - (VALDENOR) '!J143)</f>
        <v>0</v>
      </c>
      <c r="J143" s="251">
        <f>SUM('EXTRA-03 '!K143,'EXTRA-02 '!K143,'FOTON - (CLEUBERT) '!K143,'FÁBRICA '!K143,'EXTRA - (FERDINAND) '!K143,'STRADA - (FERDINAND) '!K143,'HR - (VALDENOR) '!K143)</f>
        <v>0</v>
      </c>
      <c r="K143" s="251">
        <f>SUM('EXTRA-03 '!L143,'EXTRA-02 '!L143,'FOTON - (CLEUBERT) '!L143,'FÁBRICA '!L143,'EXTRA - (FERDINAND) '!L143,'STRADA - (FERDINAND) '!L143,'HR - (VALDENOR) '!L143)</f>
        <v>0</v>
      </c>
      <c r="L143" s="251">
        <f>SUM('EXTRA-03 '!M143,'EXTRA-02 '!M143,'FOTON - (CLEUBERT) '!M143,'FÁBRICA '!M143,'EXTRA - (FERDINAND) '!M143,'STRADA - (FERDINAND) '!M143,'HR - (VALDENOR) '!M143)</f>
        <v>0</v>
      </c>
      <c r="M143" s="251">
        <f>SUM('EXTRA-03 '!N143,'EXTRA-02 '!N143,'FOTON - (CLEUBERT) '!N143,'FÁBRICA '!N143,'EXTRA - (FERDINAND) '!N143,'STRADA - (FERDINAND) '!N143,'HR - (VALDENOR) '!N143)</f>
        <v>0</v>
      </c>
      <c r="N143" s="251">
        <f>SUM('EXTRA-03 '!O143,'EXTRA-02 '!O143,'FOTON - (CLEUBERT) '!O143,'FÁBRICA '!O143,'EXTRA - (FERDINAND) '!O143,'STRADA - (FERDINAND) '!O143,'HR - (VALDENOR) '!O143)</f>
        <v>0</v>
      </c>
      <c r="O143" s="251">
        <f>SUM('EXTRA-03 '!P143,'EXTRA-02 '!P143,'FOTON - (CLEUBERT) '!P143,'FÁBRICA '!P143,'EXTRA - (FERDINAND) '!P143,'STRADA - (FERDINAND) '!P143,'HR - (VALDENOR) '!P143)</f>
        <v>0</v>
      </c>
      <c r="P143" s="251">
        <f>SUM('EXTRA-03 '!Q143,'EXTRA-02 '!Q143,'FOTON - (CLEUBERT) '!Q143,'FÁBRICA '!Q143,'EXTRA - (FERDINAND) '!Q143,'STRADA - (FERDINAND) '!Q143,'HR - (VALDENOR) '!Q143)</f>
        <v>0</v>
      </c>
      <c r="Q143" s="251">
        <f>SUM('EXTRA-03 '!R143,'EXTRA-02 '!R143,'FOTON - (CLEUBERT) '!R143,'FÁBRICA '!R143,'EXTRA - (FERDINAND) '!R143,'STRADA - (FERDINAND) '!R143,'HR - (VALDENOR) '!R143)</f>
        <v>0</v>
      </c>
      <c r="R143" s="251">
        <f>SUM('EXTRA-03 '!S143,'EXTRA-02 '!S143,'FOTON - (CLEUBERT) '!S143,'FÁBRICA '!S143,'EXTRA - (FERDINAND) '!S143,'STRADA - (FERDINAND) '!S143,'HR - (VALDENOR) '!S143)</f>
        <v>0</v>
      </c>
      <c r="S143" s="251">
        <f>SUM('EXTRA-03 '!T143,'EXTRA-02 '!T143,'FOTON - (CLEUBERT) '!T143,'FÁBRICA '!T143,'EXTRA - (FERDINAND) '!T143,'STRADA - (FERDINAND) '!T143,'HR - (VALDENOR) '!T143)</f>
        <v>0</v>
      </c>
      <c r="T143" s="251">
        <f>SUM('EXTRA-03 '!U143,'EXTRA-02 '!U143,'FOTON - (CLEUBERT) '!U143,'FÁBRICA '!U143,'EXTRA - (FERDINAND) '!U143,'STRADA - (FERDINAND) '!U143,'HR - (VALDENOR) '!U143)</f>
        <v>0</v>
      </c>
      <c r="U143" s="251">
        <f>SUM('EXTRA-03 '!V143,'EXTRA-02 '!V143,'FOTON - (CLEUBERT) '!V143,'FÁBRICA '!V143,'EXTRA - (FERDINAND) '!V143,'STRADA - (FERDINAND) '!V143,'HR - (VALDENOR) '!V143)</f>
        <v>0</v>
      </c>
      <c r="V143" s="251">
        <f>SUM('EXTRA-03 '!W143,'EXTRA-02 '!W143,'FOTON - (CLEUBERT) '!W143,'FÁBRICA '!W143,'EXTRA - (FERDINAND) '!W143,'STRADA - (FERDINAND) '!W143,'HR - (VALDENOR) '!W143)</f>
        <v>0</v>
      </c>
      <c r="W143" s="251">
        <f>SUM('EXTRA-03 '!X143,'EXTRA-02 '!X143,'FOTON - (CLEUBERT) '!X143,'FÁBRICA '!X143,'EXTRA - (FERDINAND) '!X143,'STRADA - (FERDINAND) '!X143,'HR - (VALDENOR) '!X143)</f>
        <v>0</v>
      </c>
      <c r="X143" s="251">
        <f>SUM('EXTRA-03 '!Y143,'EXTRA-02 '!Y143,'FOTON - (CLEUBERT) '!Y143,'FÁBRICA '!Y143,'EXTRA - (FERDINAND) '!Y143,'STRADA - (FERDINAND) '!Y143,'HR - (VALDENOR) '!Y143)</f>
        <v>0</v>
      </c>
      <c r="Y143" s="251">
        <f>SUM('EXTRA-03 '!Z143,'EXTRA-02 '!Z143,'FOTON - (CLEUBERT) '!Z143,'FÁBRICA '!Z143,'EXTRA - (FERDINAND) '!Z143,'STRADA - (FERDINAND) '!Z143,'HR - (VALDENOR) '!Z143)</f>
        <v>0</v>
      </c>
      <c r="Z143" s="251">
        <f>SUM('EXTRA-03 '!AA143,'EXTRA-02 '!AA143,'FOTON - (CLEUBERT) '!AA143,'FÁBRICA '!AA143,'EXTRA - (FERDINAND) '!AA143,'STRADA - (FERDINAND) '!AA143,'HR - (VALDENOR) '!AA143)</f>
        <v>0</v>
      </c>
      <c r="AA143" s="251">
        <f>SUM('EXTRA-03 '!AB143,'EXTRA-02 '!AB143,'FOTON - (CLEUBERT) '!AB143,'FÁBRICA '!AB143,'EXTRA - (FERDINAND) '!AB143,'STRADA - (FERDINAND) '!AB143,'HR - (VALDENOR) '!AB143)</f>
        <v>0</v>
      </c>
      <c r="AB143" s="251">
        <f>SUM('EXTRA-03 '!AC143,'EXTRA-02 '!AC143,'FOTON - (CLEUBERT) '!AC143,'FÁBRICA '!AC143,'EXTRA - (FERDINAND) '!AC143,'STRADA - (FERDINAND) '!AC143,'HR - (VALDENOR) '!AC143)</f>
        <v>0</v>
      </c>
      <c r="AC143" s="251">
        <f>SUM('EXTRA-03 '!AD143,'EXTRA-02 '!AD143,'FOTON - (CLEUBERT) '!AD143,'FÁBRICA '!AD143,'EXTRA - (FERDINAND) '!AD143,'STRADA - (FERDINAND) '!AD143,'HR - (VALDENOR) '!AD143)</f>
        <v>0</v>
      </c>
      <c r="AD143" s="251">
        <f>SUM('EXTRA-03 '!AE143,'EXTRA-02 '!AE143,'FOTON - (CLEUBERT) '!AE143,'FÁBRICA '!AE143,'EXTRA - (FERDINAND) '!AE143,'STRADA - (FERDINAND) '!AE143,'HR - (VALDENOR) '!AE143)</f>
        <v>0</v>
      </c>
      <c r="AE143" s="251">
        <f>SUM('EXTRA-03 '!AF143,'EXTRA-02 '!AF143,'FOTON - (CLEUBERT) '!AF143,'FÁBRICA '!AF143,'EXTRA - (FERDINAND) '!AF143,'STRADA - (FERDINAND) '!AF143,'HR - (VALDENOR) '!AF143)</f>
        <v>0</v>
      </c>
      <c r="AF143" s="251">
        <f>SUM('EXTRA-03 '!AG143,'EXTRA-02 '!AG143,'FOTON - (CLEUBERT) '!AG143,'FÁBRICA '!AG143,'EXTRA - (FERDINAND) '!AG143,'STRADA - (FERDINAND) '!AG143,'HR - (VALDENOR) '!AG143)</f>
        <v>0</v>
      </c>
    </row>
    <row r="144" spans="1:32" x14ac:dyDescent="0.2">
      <c r="A144" s="658">
        <f>'HR - (VALDENOR) '!A144</f>
        <v>0</v>
      </c>
      <c r="B144" s="251">
        <f>SUM('EXTRA-03 '!C144,'EXTRA-02 '!C144,'FOTON - (CLEUBERT) '!C144,'FÁBRICA '!C144,'EXTRA - (FERDINAND) '!C144,'STRADA - (FERDINAND) '!C144,'HR - (VALDENOR) '!C144)</f>
        <v>0</v>
      </c>
      <c r="C144" s="251">
        <f>SUM('EXTRA-03 '!D144,'EXTRA-02 '!D144,'FOTON - (CLEUBERT) '!D144,'FÁBRICA '!D144,'EXTRA - (FERDINAND) '!D144,'STRADA - (FERDINAND) '!D144,'HR - (VALDENOR) '!D144)</f>
        <v>0</v>
      </c>
      <c r="D144" s="251">
        <f>SUM('EXTRA-03 '!E144,'EXTRA-02 '!E144,'FOTON - (CLEUBERT) '!E144,'FÁBRICA '!E144,'EXTRA - (FERDINAND) '!E144,'STRADA - (FERDINAND) '!E144,'HR - (VALDENOR) '!E144)</f>
        <v>0</v>
      </c>
      <c r="E144" s="251">
        <f>SUM('EXTRA-03 '!F144,'EXTRA-02 '!F144,'FOTON - (CLEUBERT) '!F144,'FÁBRICA '!F144,'EXTRA - (FERDINAND) '!F144,'STRADA - (FERDINAND) '!F144,'HR - (VALDENOR) '!F144)</f>
        <v>0</v>
      </c>
      <c r="F144" s="251">
        <f>SUM('EXTRA-03 '!G144,'EXTRA-02 '!G144,'FOTON - (CLEUBERT) '!G144,'FÁBRICA '!G144,'EXTRA - (FERDINAND) '!G144,'STRADA - (FERDINAND) '!G144,'HR - (VALDENOR) '!G144)</f>
        <v>0</v>
      </c>
      <c r="G144" s="251">
        <f>SUM('EXTRA-03 '!H144,'EXTRA-02 '!H144,'FOTON - (CLEUBERT) '!H144,'FÁBRICA '!H144,'EXTRA - (FERDINAND) '!H144,'STRADA - (FERDINAND) '!H144,'HR - (VALDENOR) '!H144)</f>
        <v>0</v>
      </c>
      <c r="H144" s="251">
        <f>SUM('EXTRA-03 '!I144,'EXTRA-02 '!I144,'FOTON - (CLEUBERT) '!I144,'FÁBRICA '!I144,'EXTRA - (FERDINAND) '!I144,'STRADA - (FERDINAND) '!I144,'HR - (VALDENOR) '!I144)</f>
        <v>0</v>
      </c>
      <c r="I144" s="251">
        <f>SUM('EXTRA-03 '!J144,'EXTRA-02 '!J144,'FOTON - (CLEUBERT) '!J144,'FÁBRICA '!J144,'EXTRA - (FERDINAND) '!J144,'STRADA - (FERDINAND) '!J144,'HR - (VALDENOR) '!J144)</f>
        <v>0</v>
      </c>
      <c r="J144" s="251">
        <f>SUM('EXTRA-03 '!K144,'EXTRA-02 '!K144,'FOTON - (CLEUBERT) '!K144,'FÁBRICA '!K144,'EXTRA - (FERDINAND) '!K144,'STRADA - (FERDINAND) '!K144,'HR - (VALDENOR) '!K144)</f>
        <v>0</v>
      </c>
      <c r="K144" s="251">
        <f>SUM('EXTRA-03 '!L144,'EXTRA-02 '!L144,'FOTON - (CLEUBERT) '!L144,'FÁBRICA '!L144,'EXTRA - (FERDINAND) '!L144,'STRADA - (FERDINAND) '!L144,'HR - (VALDENOR) '!L144)</f>
        <v>0</v>
      </c>
      <c r="L144" s="251">
        <f>SUM('EXTRA-03 '!M144,'EXTRA-02 '!M144,'FOTON - (CLEUBERT) '!M144,'FÁBRICA '!M144,'EXTRA - (FERDINAND) '!M144,'STRADA - (FERDINAND) '!M144,'HR - (VALDENOR) '!M144)</f>
        <v>0</v>
      </c>
      <c r="M144" s="251">
        <f>SUM('EXTRA-03 '!N144,'EXTRA-02 '!N144,'FOTON - (CLEUBERT) '!N144,'FÁBRICA '!N144,'EXTRA - (FERDINAND) '!N144,'STRADA - (FERDINAND) '!N144,'HR - (VALDENOR) '!N144)</f>
        <v>0</v>
      </c>
      <c r="N144" s="251">
        <f>SUM('EXTRA-03 '!O144,'EXTRA-02 '!O144,'FOTON - (CLEUBERT) '!O144,'FÁBRICA '!O144,'EXTRA - (FERDINAND) '!O144,'STRADA - (FERDINAND) '!O144,'HR - (VALDENOR) '!O144)</f>
        <v>0</v>
      </c>
      <c r="O144" s="251">
        <f>SUM('EXTRA-03 '!P144,'EXTRA-02 '!P144,'FOTON - (CLEUBERT) '!P144,'FÁBRICA '!P144,'EXTRA - (FERDINAND) '!P144,'STRADA - (FERDINAND) '!P144,'HR - (VALDENOR) '!P144)</f>
        <v>0</v>
      </c>
      <c r="P144" s="251">
        <f>SUM('EXTRA-03 '!Q144,'EXTRA-02 '!Q144,'FOTON - (CLEUBERT) '!Q144,'FÁBRICA '!Q144,'EXTRA - (FERDINAND) '!Q144,'STRADA - (FERDINAND) '!Q144,'HR - (VALDENOR) '!Q144)</f>
        <v>0</v>
      </c>
      <c r="Q144" s="251">
        <f>SUM('EXTRA-03 '!R144,'EXTRA-02 '!R144,'FOTON - (CLEUBERT) '!R144,'FÁBRICA '!R144,'EXTRA - (FERDINAND) '!R144,'STRADA - (FERDINAND) '!R144,'HR - (VALDENOR) '!R144)</f>
        <v>0</v>
      </c>
      <c r="R144" s="251">
        <f>SUM('EXTRA-03 '!S144,'EXTRA-02 '!S144,'FOTON - (CLEUBERT) '!S144,'FÁBRICA '!S144,'EXTRA - (FERDINAND) '!S144,'STRADA - (FERDINAND) '!S144,'HR - (VALDENOR) '!S144)</f>
        <v>0</v>
      </c>
      <c r="S144" s="251">
        <f>SUM('EXTRA-03 '!T144,'EXTRA-02 '!T144,'FOTON - (CLEUBERT) '!T144,'FÁBRICA '!T144,'EXTRA - (FERDINAND) '!T144,'STRADA - (FERDINAND) '!T144,'HR - (VALDENOR) '!T144)</f>
        <v>0</v>
      </c>
      <c r="T144" s="251">
        <f>SUM('EXTRA-03 '!U144,'EXTRA-02 '!U144,'FOTON - (CLEUBERT) '!U144,'FÁBRICA '!U144,'EXTRA - (FERDINAND) '!U144,'STRADA - (FERDINAND) '!U144,'HR - (VALDENOR) '!U144)</f>
        <v>0</v>
      </c>
      <c r="U144" s="251">
        <f>SUM('EXTRA-03 '!V144,'EXTRA-02 '!V144,'FOTON - (CLEUBERT) '!V144,'FÁBRICA '!V144,'EXTRA - (FERDINAND) '!V144,'STRADA - (FERDINAND) '!V144,'HR - (VALDENOR) '!V144)</f>
        <v>0</v>
      </c>
      <c r="V144" s="251">
        <f>SUM('EXTRA-03 '!W144,'EXTRA-02 '!W144,'FOTON - (CLEUBERT) '!W144,'FÁBRICA '!W144,'EXTRA - (FERDINAND) '!W144,'STRADA - (FERDINAND) '!W144,'HR - (VALDENOR) '!W144)</f>
        <v>0</v>
      </c>
      <c r="W144" s="251">
        <f>SUM('EXTRA-03 '!X144,'EXTRA-02 '!X144,'FOTON - (CLEUBERT) '!X144,'FÁBRICA '!X144,'EXTRA - (FERDINAND) '!X144,'STRADA - (FERDINAND) '!X144,'HR - (VALDENOR) '!X144)</f>
        <v>0</v>
      </c>
      <c r="X144" s="251">
        <f>SUM('EXTRA-03 '!Y144,'EXTRA-02 '!Y144,'FOTON - (CLEUBERT) '!Y144,'FÁBRICA '!Y144,'EXTRA - (FERDINAND) '!Y144,'STRADA - (FERDINAND) '!Y144,'HR - (VALDENOR) '!Y144)</f>
        <v>0</v>
      </c>
      <c r="Y144" s="251">
        <f>SUM('EXTRA-03 '!Z144,'EXTRA-02 '!Z144,'FOTON - (CLEUBERT) '!Z144,'FÁBRICA '!Z144,'EXTRA - (FERDINAND) '!Z144,'STRADA - (FERDINAND) '!Z144,'HR - (VALDENOR) '!Z144)</f>
        <v>0</v>
      </c>
      <c r="Z144" s="251">
        <f>SUM('EXTRA-03 '!AA144,'EXTRA-02 '!AA144,'FOTON - (CLEUBERT) '!AA144,'FÁBRICA '!AA144,'EXTRA - (FERDINAND) '!AA144,'STRADA - (FERDINAND) '!AA144,'HR - (VALDENOR) '!AA144)</f>
        <v>0</v>
      </c>
      <c r="AA144" s="251">
        <f>SUM('EXTRA-03 '!AB144,'EXTRA-02 '!AB144,'FOTON - (CLEUBERT) '!AB144,'FÁBRICA '!AB144,'EXTRA - (FERDINAND) '!AB144,'STRADA - (FERDINAND) '!AB144,'HR - (VALDENOR) '!AB144)</f>
        <v>0</v>
      </c>
      <c r="AB144" s="251">
        <f>SUM('EXTRA-03 '!AC144,'EXTRA-02 '!AC144,'FOTON - (CLEUBERT) '!AC144,'FÁBRICA '!AC144,'EXTRA - (FERDINAND) '!AC144,'STRADA - (FERDINAND) '!AC144,'HR - (VALDENOR) '!AC144)</f>
        <v>0</v>
      </c>
      <c r="AC144" s="251">
        <f>SUM('EXTRA-03 '!AD144,'EXTRA-02 '!AD144,'FOTON - (CLEUBERT) '!AD144,'FÁBRICA '!AD144,'EXTRA - (FERDINAND) '!AD144,'STRADA - (FERDINAND) '!AD144,'HR - (VALDENOR) '!AD144)</f>
        <v>0</v>
      </c>
      <c r="AD144" s="251">
        <f>SUM('EXTRA-03 '!AE144,'EXTRA-02 '!AE144,'FOTON - (CLEUBERT) '!AE144,'FÁBRICA '!AE144,'EXTRA - (FERDINAND) '!AE144,'STRADA - (FERDINAND) '!AE144,'HR - (VALDENOR) '!AE144)</f>
        <v>0</v>
      </c>
      <c r="AE144" s="251">
        <f>SUM('EXTRA-03 '!AF144,'EXTRA-02 '!AF144,'FOTON - (CLEUBERT) '!AF144,'FÁBRICA '!AF144,'EXTRA - (FERDINAND) '!AF144,'STRADA - (FERDINAND) '!AF144,'HR - (VALDENOR) '!AF144)</f>
        <v>0</v>
      </c>
      <c r="AF144" s="251">
        <f>SUM('EXTRA-03 '!AG144,'EXTRA-02 '!AG144,'FOTON - (CLEUBERT) '!AG144,'FÁBRICA '!AG144,'EXTRA - (FERDINAND) '!AG144,'STRADA - (FERDINAND) '!AG144,'HR - (VALDENOR) '!AG144)</f>
        <v>0</v>
      </c>
    </row>
    <row r="145" spans="1:32" x14ac:dyDescent="0.2">
      <c r="A145" s="658">
        <f>'HR - (VALDENOR) '!A145</f>
        <v>0</v>
      </c>
      <c r="B145" s="251">
        <f>SUM('EXTRA-03 '!C145,'EXTRA-02 '!C145,'FOTON - (CLEUBERT) '!C145,'FÁBRICA '!C145,'EXTRA - (FERDINAND) '!C145,'STRADA - (FERDINAND) '!C145,'HR - (VALDENOR) '!C145)</f>
        <v>0</v>
      </c>
      <c r="C145" s="251">
        <f>SUM('EXTRA-03 '!D145,'EXTRA-02 '!D145,'FOTON - (CLEUBERT) '!D145,'FÁBRICA '!D145,'EXTRA - (FERDINAND) '!D145,'STRADA - (FERDINAND) '!D145,'HR - (VALDENOR) '!D145)</f>
        <v>0</v>
      </c>
      <c r="D145" s="251">
        <f>SUM('EXTRA-03 '!E145,'EXTRA-02 '!E145,'FOTON - (CLEUBERT) '!E145,'FÁBRICA '!E145,'EXTRA - (FERDINAND) '!E145,'STRADA - (FERDINAND) '!E145,'HR - (VALDENOR) '!E145)</f>
        <v>0</v>
      </c>
      <c r="E145" s="251">
        <f>SUM('EXTRA-03 '!F145,'EXTRA-02 '!F145,'FOTON - (CLEUBERT) '!F145,'FÁBRICA '!F145,'EXTRA - (FERDINAND) '!F145,'STRADA - (FERDINAND) '!F145,'HR - (VALDENOR) '!F145)</f>
        <v>0</v>
      </c>
      <c r="F145" s="251">
        <f>SUM('EXTRA-03 '!G145,'EXTRA-02 '!G145,'FOTON - (CLEUBERT) '!G145,'FÁBRICA '!G145,'EXTRA - (FERDINAND) '!G145,'STRADA - (FERDINAND) '!G145,'HR - (VALDENOR) '!G145)</f>
        <v>0</v>
      </c>
      <c r="G145" s="251">
        <f>SUM('EXTRA-03 '!H145,'EXTRA-02 '!H145,'FOTON - (CLEUBERT) '!H145,'FÁBRICA '!H145,'EXTRA - (FERDINAND) '!H145,'STRADA - (FERDINAND) '!H145,'HR - (VALDENOR) '!H145)</f>
        <v>0</v>
      </c>
      <c r="H145" s="251">
        <f>SUM('EXTRA-03 '!I145,'EXTRA-02 '!I145,'FOTON - (CLEUBERT) '!I145,'FÁBRICA '!I145,'EXTRA - (FERDINAND) '!I145,'STRADA - (FERDINAND) '!I145,'HR - (VALDENOR) '!I145)</f>
        <v>0</v>
      </c>
      <c r="I145" s="251">
        <f>SUM('EXTRA-03 '!J145,'EXTRA-02 '!J145,'FOTON - (CLEUBERT) '!J145,'FÁBRICA '!J145,'EXTRA - (FERDINAND) '!J145,'STRADA - (FERDINAND) '!J145,'HR - (VALDENOR) '!J145)</f>
        <v>0</v>
      </c>
      <c r="J145" s="251">
        <f>SUM('EXTRA-03 '!K145,'EXTRA-02 '!K145,'FOTON - (CLEUBERT) '!K145,'FÁBRICA '!K145,'EXTRA - (FERDINAND) '!K145,'STRADA - (FERDINAND) '!K145,'HR - (VALDENOR) '!K145)</f>
        <v>0</v>
      </c>
      <c r="K145" s="251">
        <f>SUM('EXTRA-03 '!L145,'EXTRA-02 '!L145,'FOTON - (CLEUBERT) '!L145,'FÁBRICA '!L145,'EXTRA - (FERDINAND) '!L145,'STRADA - (FERDINAND) '!L145,'HR - (VALDENOR) '!L145)</f>
        <v>0</v>
      </c>
      <c r="L145" s="251">
        <f>SUM('EXTRA-03 '!M145,'EXTRA-02 '!M145,'FOTON - (CLEUBERT) '!M145,'FÁBRICA '!M145,'EXTRA - (FERDINAND) '!M145,'STRADA - (FERDINAND) '!M145,'HR - (VALDENOR) '!M145)</f>
        <v>0</v>
      </c>
      <c r="M145" s="251">
        <f>SUM('EXTRA-03 '!N145,'EXTRA-02 '!N145,'FOTON - (CLEUBERT) '!N145,'FÁBRICA '!N145,'EXTRA - (FERDINAND) '!N145,'STRADA - (FERDINAND) '!N145,'HR - (VALDENOR) '!N145)</f>
        <v>0</v>
      </c>
      <c r="N145" s="251">
        <f>SUM('EXTRA-03 '!O145,'EXTRA-02 '!O145,'FOTON - (CLEUBERT) '!O145,'FÁBRICA '!O145,'EXTRA - (FERDINAND) '!O145,'STRADA - (FERDINAND) '!O145,'HR - (VALDENOR) '!O145)</f>
        <v>0</v>
      </c>
      <c r="O145" s="251">
        <f>SUM('EXTRA-03 '!P145,'EXTRA-02 '!P145,'FOTON - (CLEUBERT) '!P145,'FÁBRICA '!P145,'EXTRA - (FERDINAND) '!P145,'STRADA - (FERDINAND) '!P145,'HR - (VALDENOR) '!P145)</f>
        <v>0</v>
      </c>
      <c r="P145" s="251">
        <f>SUM('EXTRA-03 '!Q145,'EXTRA-02 '!Q145,'FOTON - (CLEUBERT) '!Q145,'FÁBRICA '!Q145,'EXTRA - (FERDINAND) '!Q145,'STRADA - (FERDINAND) '!Q145,'HR - (VALDENOR) '!Q145)</f>
        <v>0</v>
      </c>
      <c r="Q145" s="251">
        <f>SUM('EXTRA-03 '!R145,'EXTRA-02 '!R145,'FOTON - (CLEUBERT) '!R145,'FÁBRICA '!R145,'EXTRA - (FERDINAND) '!R145,'STRADA - (FERDINAND) '!R145,'HR - (VALDENOR) '!R145)</f>
        <v>0</v>
      </c>
      <c r="R145" s="251">
        <f>SUM('EXTRA-03 '!S145,'EXTRA-02 '!S145,'FOTON - (CLEUBERT) '!S145,'FÁBRICA '!S145,'EXTRA - (FERDINAND) '!S145,'STRADA - (FERDINAND) '!S145,'HR - (VALDENOR) '!S145)</f>
        <v>0</v>
      </c>
      <c r="S145" s="251">
        <f>SUM('EXTRA-03 '!T145,'EXTRA-02 '!T145,'FOTON - (CLEUBERT) '!T145,'FÁBRICA '!T145,'EXTRA - (FERDINAND) '!T145,'STRADA - (FERDINAND) '!T145,'HR - (VALDENOR) '!T145)</f>
        <v>0</v>
      </c>
      <c r="T145" s="251">
        <f>SUM('EXTRA-03 '!U145,'EXTRA-02 '!U145,'FOTON - (CLEUBERT) '!U145,'FÁBRICA '!U145,'EXTRA - (FERDINAND) '!U145,'STRADA - (FERDINAND) '!U145,'HR - (VALDENOR) '!U145)</f>
        <v>0</v>
      </c>
      <c r="U145" s="251">
        <f>SUM('EXTRA-03 '!V145,'EXTRA-02 '!V145,'FOTON - (CLEUBERT) '!V145,'FÁBRICA '!V145,'EXTRA - (FERDINAND) '!V145,'STRADA - (FERDINAND) '!V145,'HR - (VALDENOR) '!V145)</f>
        <v>0</v>
      </c>
      <c r="V145" s="251">
        <f>SUM('EXTRA-03 '!W145,'EXTRA-02 '!W145,'FOTON - (CLEUBERT) '!W145,'FÁBRICA '!W145,'EXTRA - (FERDINAND) '!W145,'STRADA - (FERDINAND) '!W145,'HR - (VALDENOR) '!W145)</f>
        <v>0</v>
      </c>
      <c r="W145" s="251">
        <f>SUM('EXTRA-03 '!X145,'EXTRA-02 '!X145,'FOTON - (CLEUBERT) '!X145,'FÁBRICA '!X145,'EXTRA - (FERDINAND) '!X145,'STRADA - (FERDINAND) '!X145,'HR - (VALDENOR) '!X145)</f>
        <v>0</v>
      </c>
      <c r="X145" s="251">
        <f>SUM('EXTRA-03 '!Y145,'EXTRA-02 '!Y145,'FOTON - (CLEUBERT) '!Y145,'FÁBRICA '!Y145,'EXTRA - (FERDINAND) '!Y145,'STRADA - (FERDINAND) '!Y145,'HR - (VALDENOR) '!Y145)</f>
        <v>0</v>
      </c>
      <c r="Y145" s="251">
        <f>SUM('EXTRA-03 '!Z145,'EXTRA-02 '!Z145,'FOTON - (CLEUBERT) '!Z145,'FÁBRICA '!Z145,'EXTRA - (FERDINAND) '!Z145,'STRADA - (FERDINAND) '!Z145,'HR - (VALDENOR) '!Z145)</f>
        <v>0</v>
      </c>
      <c r="Z145" s="251">
        <f>SUM('EXTRA-03 '!AA145,'EXTRA-02 '!AA145,'FOTON - (CLEUBERT) '!AA145,'FÁBRICA '!AA145,'EXTRA - (FERDINAND) '!AA145,'STRADA - (FERDINAND) '!AA145,'HR - (VALDENOR) '!AA145)</f>
        <v>0</v>
      </c>
      <c r="AA145" s="251">
        <f>SUM('EXTRA-03 '!AB145,'EXTRA-02 '!AB145,'FOTON - (CLEUBERT) '!AB145,'FÁBRICA '!AB145,'EXTRA - (FERDINAND) '!AB145,'STRADA - (FERDINAND) '!AB145,'HR - (VALDENOR) '!AB145)</f>
        <v>0</v>
      </c>
      <c r="AB145" s="251">
        <f>SUM('EXTRA-03 '!AC145,'EXTRA-02 '!AC145,'FOTON - (CLEUBERT) '!AC145,'FÁBRICA '!AC145,'EXTRA - (FERDINAND) '!AC145,'STRADA - (FERDINAND) '!AC145,'HR - (VALDENOR) '!AC145)</f>
        <v>0</v>
      </c>
      <c r="AC145" s="251">
        <f>SUM('EXTRA-03 '!AD145,'EXTRA-02 '!AD145,'FOTON - (CLEUBERT) '!AD145,'FÁBRICA '!AD145,'EXTRA - (FERDINAND) '!AD145,'STRADA - (FERDINAND) '!AD145,'HR - (VALDENOR) '!AD145)</f>
        <v>0</v>
      </c>
      <c r="AD145" s="251">
        <f>SUM('EXTRA-03 '!AE145,'EXTRA-02 '!AE145,'FOTON - (CLEUBERT) '!AE145,'FÁBRICA '!AE145,'EXTRA - (FERDINAND) '!AE145,'STRADA - (FERDINAND) '!AE145,'HR - (VALDENOR) '!AE145)</f>
        <v>0</v>
      </c>
      <c r="AE145" s="251">
        <f>SUM('EXTRA-03 '!AF145,'EXTRA-02 '!AF145,'FOTON - (CLEUBERT) '!AF145,'FÁBRICA '!AF145,'EXTRA - (FERDINAND) '!AF145,'STRADA - (FERDINAND) '!AF145,'HR - (VALDENOR) '!AF145)</f>
        <v>0</v>
      </c>
      <c r="AF145" s="251">
        <f>SUM('EXTRA-03 '!AG145,'EXTRA-02 '!AG145,'FOTON - (CLEUBERT) '!AG145,'FÁBRICA '!AG145,'EXTRA - (FERDINAND) '!AG145,'STRADA - (FERDINAND) '!AG145,'HR - (VALDENOR) '!AG145)</f>
        <v>0</v>
      </c>
    </row>
    <row r="146" spans="1:32" x14ac:dyDescent="0.2">
      <c r="A146" s="658">
        <f>'HR - (VALDENOR) '!A146</f>
        <v>0</v>
      </c>
      <c r="B146" s="251">
        <f>SUM('EXTRA-03 '!C146,'EXTRA-02 '!C146,'FOTON - (CLEUBERT) '!C146,'FÁBRICA '!C146,'EXTRA - (FERDINAND) '!C146,'STRADA - (FERDINAND) '!C146,'HR - (VALDENOR) '!C146)</f>
        <v>0</v>
      </c>
      <c r="C146" s="251">
        <f>SUM('EXTRA-03 '!D146,'EXTRA-02 '!D146,'FOTON - (CLEUBERT) '!D146,'FÁBRICA '!D146,'EXTRA - (FERDINAND) '!D146,'STRADA - (FERDINAND) '!D146,'HR - (VALDENOR) '!D146)</f>
        <v>0</v>
      </c>
      <c r="D146" s="251">
        <f>SUM('EXTRA-03 '!E146,'EXTRA-02 '!E146,'FOTON - (CLEUBERT) '!E146,'FÁBRICA '!E146,'EXTRA - (FERDINAND) '!E146,'STRADA - (FERDINAND) '!E146,'HR - (VALDENOR) '!E146)</f>
        <v>0</v>
      </c>
      <c r="E146" s="251">
        <f>SUM('EXTRA-03 '!F146,'EXTRA-02 '!F146,'FOTON - (CLEUBERT) '!F146,'FÁBRICA '!F146,'EXTRA - (FERDINAND) '!F146,'STRADA - (FERDINAND) '!F146,'HR - (VALDENOR) '!F146)</f>
        <v>0</v>
      </c>
      <c r="F146" s="251">
        <f>SUM('EXTRA-03 '!G146,'EXTRA-02 '!G146,'FOTON - (CLEUBERT) '!G146,'FÁBRICA '!G146,'EXTRA - (FERDINAND) '!G146,'STRADA - (FERDINAND) '!G146,'HR - (VALDENOR) '!G146)</f>
        <v>0</v>
      </c>
      <c r="G146" s="251">
        <f>SUM('EXTRA-03 '!H146,'EXTRA-02 '!H146,'FOTON - (CLEUBERT) '!H146,'FÁBRICA '!H146,'EXTRA - (FERDINAND) '!H146,'STRADA - (FERDINAND) '!H146,'HR - (VALDENOR) '!H146)</f>
        <v>0</v>
      </c>
      <c r="H146" s="251">
        <f>SUM('EXTRA-03 '!I146,'EXTRA-02 '!I146,'FOTON - (CLEUBERT) '!I146,'FÁBRICA '!I146,'EXTRA - (FERDINAND) '!I146,'STRADA - (FERDINAND) '!I146,'HR - (VALDENOR) '!I146)</f>
        <v>0</v>
      </c>
      <c r="I146" s="251">
        <f>SUM('EXTRA-03 '!J146,'EXTRA-02 '!J146,'FOTON - (CLEUBERT) '!J146,'FÁBRICA '!J146,'EXTRA - (FERDINAND) '!J146,'STRADA - (FERDINAND) '!J146,'HR - (VALDENOR) '!J146)</f>
        <v>0</v>
      </c>
      <c r="J146" s="251">
        <f>SUM('EXTRA-03 '!K146,'EXTRA-02 '!K146,'FOTON - (CLEUBERT) '!K146,'FÁBRICA '!K146,'EXTRA - (FERDINAND) '!K146,'STRADA - (FERDINAND) '!K146,'HR - (VALDENOR) '!K146)</f>
        <v>0</v>
      </c>
      <c r="K146" s="251">
        <f>SUM('EXTRA-03 '!L146,'EXTRA-02 '!L146,'FOTON - (CLEUBERT) '!L146,'FÁBRICA '!L146,'EXTRA - (FERDINAND) '!L146,'STRADA - (FERDINAND) '!L146,'HR - (VALDENOR) '!L146)</f>
        <v>0</v>
      </c>
      <c r="L146" s="251">
        <f>SUM('EXTRA-03 '!M146,'EXTRA-02 '!M146,'FOTON - (CLEUBERT) '!M146,'FÁBRICA '!M146,'EXTRA - (FERDINAND) '!M146,'STRADA - (FERDINAND) '!M146,'HR - (VALDENOR) '!M146)</f>
        <v>0</v>
      </c>
      <c r="M146" s="251">
        <f>SUM('EXTRA-03 '!N146,'EXTRA-02 '!N146,'FOTON - (CLEUBERT) '!N146,'FÁBRICA '!N146,'EXTRA - (FERDINAND) '!N146,'STRADA - (FERDINAND) '!N146,'HR - (VALDENOR) '!N146)</f>
        <v>0</v>
      </c>
      <c r="N146" s="251">
        <f>SUM('EXTRA-03 '!O146,'EXTRA-02 '!O146,'FOTON - (CLEUBERT) '!O146,'FÁBRICA '!O146,'EXTRA - (FERDINAND) '!O146,'STRADA - (FERDINAND) '!O146,'HR - (VALDENOR) '!O146)</f>
        <v>0</v>
      </c>
      <c r="O146" s="251">
        <f>SUM('EXTRA-03 '!P146,'EXTRA-02 '!P146,'FOTON - (CLEUBERT) '!P146,'FÁBRICA '!P146,'EXTRA - (FERDINAND) '!P146,'STRADA - (FERDINAND) '!P146,'HR - (VALDENOR) '!P146)</f>
        <v>0</v>
      </c>
      <c r="P146" s="251">
        <f>SUM('EXTRA-03 '!Q146,'EXTRA-02 '!Q146,'FOTON - (CLEUBERT) '!Q146,'FÁBRICA '!Q146,'EXTRA - (FERDINAND) '!Q146,'STRADA - (FERDINAND) '!Q146,'HR - (VALDENOR) '!Q146)</f>
        <v>0</v>
      </c>
      <c r="Q146" s="251">
        <f>SUM('EXTRA-03 '!R146,'EXTRA-02 '!R146,'FOTON - (CLEUBERT) '!R146,'FÁBRICA '!R146,'EXTRA - (FERDINAND) '!R146,'STRADA - (FERDINAND) '!R146,'HR - (VALDENOR) '!R146)</f>
        <v>0</v>
      </c>
      <c r="R146" s="251">
        <f>SUM('EXTRA-03 '!S146,'EXTRA-02 '!S146,'FOTON - (CLEUBERT) '!S146,'FÁBRICA '!S146,'EXTRA - (FERDINAND) '!S146,'STRADA - (FERDINAND) '!S146,'HR - (VALDENOR) '!S146)</f>
        <v>0</v>
      </c>
      <c r="S146" s="251">
        <f>SUM('EXTRA-03 '!T146,'EXTRA-02 '!T146,'FOTON - (CLEUBERT) '!T146,'FÁBRICA '!T146,'EXTRA - (FERDINAND) '!T146,'STRADA - (FERDINAND) '!T146,'HR - (VALDENOR) '!T146)</f>
        <v>0</v>
      </c>
      <c r="T146" s="251">
        <f>SUM('EXTRA-03 '!U146,'EXTRA-02 '!U146,'FOTON - (CLEUBERT) '!U146,'FÁBRICA '!U146,'EXTRA - (FERDINAND) '!U146,'STRADA - (FERDINAND) '!U146,'HR - (VALDENOR) '!U146)</f>
        <v>0</v>
      </c>
      <c r="U146" s="251">
        <f>SUM('EXTRA-03 '!V146,'EXTRA-02 '!V146,'FOTON - (CLEUBERT) '!V146,'FÁBRICA '!V146,'EXTRA - (FERDINAND) '!V146,'STRADA - (FERDINAND) '!V146,'HR - (VALDENOR) '!V146)</f>
        <v>0</v>
      </c>
      <c r="V146" s="251">
        <f>SUM('EXTRA-03 '!W146,'EXTRA-02 '!W146,'FOTON - (CLEUBERT) '!W146,'FÁBRICA '!W146,'EXTRA - (FERDINAND) '!W146,'STRADA - (FERDINAND) '!W146,'HR - (VALDENOR) '!W146)</f>
        <v>0</v>
      </c>
      <c r="W146" s="251">
        <f>SUM('EXTRA-03 '!X146,'EXTRA-02 '!X146,'FOTON - (CLEUBERT) '!X146,'FÁBRICA '!X146,'EXTRA - (FERDINAND) '!X146,'STRADA - (FERDINAND) '!X146,'HR - (VALDENOR) '!X146)</f>
        <v>0</v>
      </c>
      <c r="X146" s="251">
        <f>SUM('EXTRA-03 '!Y146,'EXTRA-02 '!Y146,'FOTON - (CLEUBERT) '!Y146,'FÁBRICA '!Y146,'EXTRA - (FERDINAND) '!Y146,'STRADA - (FERDINAND) '!Y146,'HR - (VALDENOR) '!Y146)</f>
        <v>0</v>
      </c>
      <c r="Y146" s="251">
        <f>SUM('EXTRA-03 '!Z146,'EXTRA-02 '!Z146,'FOTON - (CLEUBERT) '!Z146,'FÁBRICA '!Z146,'EXTRA - (FERDINAND) '!Z146,'STRADA - (FERDINAND) '!Z146,'HR - (VALDENOR) '!Z146)</f>
        <v>0</v>
      </c>
      <c r="Z146" s="251">
        <f>SUM('EXTRA-03 '!AA146,'EXTRA-02 '!AA146,'FOTON - (CLEUBERT) '!AA146,'FÁBRICA '!AA146,'EXTRA - (FERDINAND) '!AA146,'STRADA - (FERDINAND) '!AA146,'HR - (VALDENOR) '!AA146)</f>
        <v>0</v>
      </c>
      <c r="AA146" s="251">
        <f>SUM('EXTRA-03 '!AB146,'EXTRA-02 '!AB146,'FOTON - (CLEUBERT) '!AB146,'FÁBRICA '!AB146,'EXTRA - (FERDINAND) '!AB146,'STRADA - (FERDINAND) '!AB146,'HR - (VALDENOR) '!AB146)</f>
        <v>0</v>
      </c>
      <c r="AB146" s="251">
        <f>SUM('EXTRA-03 '!AC146,'EXTRA-02 '!AC146,'FOTON - (CLEUBERT) '!AC146,'FÁBRICA '!AC146,'EXTRA - (FERDINAND) '!AC146,'STRADA - (FERDINAND) '!AC146,'HR - (VALDENOR) '!AC146)</f>
        <v>0</v>
      </c>
      <c r="AC146" s="251">
        <f>SUM('EXTRA-03 '!AD146,'EXTRA-02 '!AD146,'FOTON - (CLEUBERT) '!AD146,'FÁBRICA '!AD146,'EXTRA - (FERDINAND) '!AD146,'STRADA - (FERDINAND) '!AD146,'HR - (VALDENOR) '!AD146)</f>
        <v>0</v>
      </c>
      <c r="AD146" s="251">
        <f>SUM('EXTRA-03 '!AE146,'EXTRA-02 '!AE146,'FOTON - (CLEUBERT) '!AE146,'FÁBRICA '!AE146,'EXTRA - (FERDINAND) '!AE146,'STRADA - (FERDINAND) '!AE146,'HR - (VALDENOR) '!AE146)</f>
        <v>0</v>
      </c>
      <c r="AE146" s="251">
        <f>SUM('EXTRA-03 '!AF146,'EXTRA-02 '!AF146,'FOTON - (CLEUBERT) '!AF146,'FÁBRICA '!AF146,'EXTRA - (FERDINAND) '!AF146,'STRADA - (FERDINAND) '!AF146,'HR - (VALDENOR) '!AF146)</f>
        <v>0</v>
      </c>
      <c r="AF146" s="251">
        <f>SUM('EXTRA-03 '!AG146,'EXTRA-02 '!AG146,'FOTON - (CLEUBERT) '!AG146,'FÁBRICA '!AG146,'EXTRA - (FERDINAND) '!AG146,'STRADA - (FERDINAND) '!AG146,'HR - (VALDENOR) '!AG146)</f>
        <v>0</v>
      </c>
    </row>
    <row r="147" spans="1:32" x14ac:dyDescent="0.2">
      <c r="A147" s="658">
        <f>'HR - (VALDENOR) '!A147</f>
        <v>0</v>
      </c>
      <c r="B147" s="251">
        <f>SUM('EXTRA-03 '!C147,'EXTRA-02 '!C147,'FOTON - (CLEUBERT) '!C147,'FÁBRICA '!C147,'EXTRA - (FERDINAND) '!C147,'STRADA - (FERDINAND) '!C147,'HR - (VALDENOR) '!C147)</f>
        <v>0</v>
      </c>
      <c r="C147" s="251">
        <f>SUM('EXTRA-03 '!D147,'EXTRA-02 '!D147,'FOTON - (CLEUBERT) '!D147,'FÁBRICA '!D147,'EXTRA - (FERDINAND) '!D147,'STRADA - (FERDINAND) '!D147,'HR - (VALDENOR) '!D147)</f>
        <v>0</v>
      </c>
      <c r="D147" s="251">
        <f>SUM('EXTRA-03 '!E147,'EXTRA-02 '!E147,'FOTON - (CLEUBERT) '!E147,'FÁBRICA '!E147,'EXTRA - (FERDINAND) '!E147,'STRADA - (FERDINAND) '!E147,'HR - (VALDENOR) '!E147)</f>
        <v>0</v>
      </c>
      <c r="E147" s="251">
        <f>SUM('EXTRA-03 '!F147,'EXTRA-02 '!F147,'FOTON - (CLEUBERT) '!F147,'FÁBRICA '!F147,'EXTRA - (FERDINAND) '!F147,'STRADA - (FERDINAND) '!F147,'HR - (VALDENOR) '!F147)</f>
        <v>0</v>
      </c>
      <c r="F147" s="251">
        <f>SUM('EXTRA-03 '!G147,'EXTRA-02 '!G147,'FOTON - (CLEUBERT) '!G147,'FÁBRICA '!G147,'EXTRA - (FERDINAND) '!G147,'STRADA - (FERDINAND) '!G147,'HR - (VALDENOR) '!G147)</f>
        <v>0</v>
      </c>
      <c r="G147" s="251">
        <f>SUM('EXTRA-03 '!H147,'EXTRA-02 '!H147,'FOTON - (CLEUBERT) '!H147,'FÁBRICA '!H147,'EXTRA - (FERDINAND) '!H147,'STRADA - (FERDINAND) '!H147,'HR - (VALDENOR) '!H147)</f>
        <v>0</v>
      </c>
      <c r="H147" s="251">
        <f>SUM('EXTRA-03 '!I147,'EXTRA-02 '!I147,'FOTON - (CLEUBERT) '!I147,'FÁBRICA '!I147,'EXTRA - (FERDINAND) '!I147,'STRADA - (FERDINAND) '!I147,'HR - (VALDENOR) '!I147)</f>
        <v>0</v>
      </c>
      <c r="I147" s="251">
        <f>SUM('EXTRA-03 '!J147,'EXTRA-02 '!J147,'FOTON - (CLEUBERT) '!J147,'FÁBRICA '!J147,'EXTRA - (FERDINAND) '!J147,'STRADA - (FERDINAND) '!J147,'HR - (VALDENOR) '!J147)</f>
        <v>0</v>
      </c>
      <c r="J147" s="251">
        <f>SUM('EXTRA-03 '!K147,'EXTRA-02 '!K147,'FOTON - (CLEUBERT) '!K147,'FÁBRICA '!K147,'EXTRA - (FERDINAND) '!K147,'STRADA - (FERDINAND) '!K147,'HR - (VALDENOR) '!K147)</f>
        <v>0</v>
      </c>
      <c r="K147" s="251">
        <f>SUM('EXTRA-03 '!L147,'EXTRA-02 '!L147,'FOTON - (CLEUBERT) '!L147,'FÁBRICA '!L147,'EXTRA - (FERDINAND) '!L147,'STRADA - (FERDINAND) '!L147,'HR - (VALDENOR) '!L147)</f>
        <v>0</v>
      </c>
      <c r="L147" s="251">
        <f>SUM('EXTRA-03 '!M147,'EXTRA-02 '!M147,'FOTON - (CLEUBERT) '!M147,'FÁBRICA '!M147,'EXTRA - (FERDINAND) '!M147,'STRADA - (FERDINAND) '!M147,'HR - (VALDENOR) '!M147)</f>
        <v>0</v>
      </c>
      <c r="M147" s="251">
        <f>SUM('EXTRA-03 '!N147,'EXTRA-02 '!N147,'FOTON - (CLEUBERT) '!N147,'FÁBRICA '!N147,'EXTRA - (FERDINAND) '!N147,'STRADA - (FERDINAND) '!N147,'HR - (VALDENOR) '!N147)</f>
        <v>0</v>
      </c>
      <c r="N147" s="251">
        <f>SUM('EXTRA-03 '!O147,'EXTRA-02 '!O147,'FOTON - (CLEUBERT) '!O147,'FÁBRICA '!O147,'EXTRA - (FERDINAND) '!O147,'STRADA - (FERDINAND) '!O147,'HR - (VALDENOR) '!O147)</f>
        <v>0</v>
      </c>
      <c r="O147" s="251">
        <f>SUM('EXTRA-03 '!P147,'EXTRA-02 '!P147,'FOTON - (CLEUBERT) '!P147,'FÁBRICA '!P147,'EXTRA - (FERDINAND) '!P147,'STRADA - (FERDINAND) '!P147,'HR - (VALDENOR) '!P147)</f>
        <v>0</v>
      </c>
      <c r="P147" s="251">
        <f>SUM('EXTRA-03 '!Q147,'EXTRA-02 '!Q147,'FOTON - (CLEUBERT) '!Q147,'FÁBRICA '!Q147,'EXTRA - (FERDINAND) '!Q147,'STRADA - (FERDINAND) '!Q147,'HR - (VALDENOR) '!Q147)</f>
        <v>0</v>
      </c>
      <c r="Q147" s="251">
        <f>SUM('EXTRA-03 '!R147,'EXTRA-02 '!R147,'FOTON - (CLEUBERT) '!R147,'FÁBRICA '!R147,'EXTRA - (FERDINAND) '!R147,'STRADA - (FERDINAND) '!R147,'HR - (VALDENOR) '!R147)</f>
        <v>0</v>
      </c>
      <c r="R147" s="251">
        <f>SUM('EXTRA-03 '!S147,'EXTRA-02 '!S147,'FOTON - (CLEUBERT) '!S147,'FÁBRICA '!S147,'EXTRA - (FERDINAND) '!S147,'STRADA - (FERDINAND) '!S147,'HR - (VALDENOR) '!S147)</f>
        <v>0</v>
      </c>
      <c r="S147" s="251">
        <f>SUM('EXTRA-03 '!T147,'EXTRA-02 '!T147,'FOTON - (CLEUBERT) '!T147,'FÁBRICA '!T147,'EXTRA - (FERDINAND) '!T147,'STRADA - (FERDINAND) '!T147,'HR - (VALDENOR) '!T147)</f>
        <v>0</v>
      </c>
      <c r="T147" s="251">
        <f>SUM('EXTRA-03 '!U147,'EXTRA-02 '!U147,'FOTON - (CLEUBERT) '!U147,'FÁBRICA '!U147,'EXTRA - (FERDINAND) '!U147,'STRADA - (FERDINAND) '!U147,'HR - (VALDENOR) '!U147)</f>
        <v>0</v>
      </c>
      <c r="U147" s="251">
        <f>SUM('EXTRA-03 '!V147,'EXTRA-02 '!V147,'FOTON - (CLEUBERT) '!V147,'FÁBRICA '!V147,'EXTRA - (FERDINAND) '!V147,'STRADA - (FERDINAND) '!V147,'HR - (VALDENOR) '!V147)</f>
        <v>0</v>
      </c>
      <c r="V147" s="251">
        <f>SUM('EXTRA-03 '!W147,'EXTRA-02 '!W147,'FOTON - (CLEUBERT) '!W147,'FÁBRICA '!W147,'EXTRA - (FERDINAND) '!W147,'STRADA - (FERDINAND) '!W147,'HR - (VALDENOR) '!W147)</f>
        <v>0</v>
      </c>
      <c r="W147" s="251">
        <f>SUM('EXTRA-03 '!X147,'EXTRA-02 '!X147,'FOTON - (CLEUBERT) '!X147,'FÁBRICA '!X147,'EXTRA - (FERDINAND) '!X147,'STRADA - (FERDINAND) '!X147,'HR - (VALDENOR) '!X147)</f>
        <v>0</v>
      </c>
      <c r="X147" s="251">
        <f>SUM('EXTRA-03 '!Y147,'EXTRA-02 '!Y147,'FOTON - (CLEUBERT) '!Y147,'FÁBRICA '!Y147,'EXTRA - (FERDINAND) '!Y147,'STRADA - (FERDINAND) '!Y147,'HR - (VALDENOR) '!Y147)</f>
        <v>0</v>
      </c>
      <c r="Y147" s="251">
        <f>SUM('EXTRA-03 '!Z147,'EXTRA-02 '!Z147,'FOTON - (CLEUBERT) '!Z147,'FÁBRICA '!Z147,'EXTRA - (FERDINAND) '!Z147,'STRADA - (FERDINAND) '!Z147,'HR - (VALDENOR) '!Z147)</f>
        <v>0</v>
      </c>
      <c r="Z147" s="251">
        <f>SUM('EXTRA-03 '!AA147,'EXTRA-02 '!AA147,'FOTON - (CLEUBERT) '!AA147,'FÁBRICA '!AA147,'EXTRA - (FERDINAND) '!AA147,'STRADA - (FERDINAND) '!AA147,'HR - (VALDENOR) '!AA147)</f>
        <v>0</v>
      </c>
      <c r="AA147" s="251">
        <f>SUM('EXTRA-03 '!AB147,'EXTRA-02 '!AB147,'FOTON - (CLEUBERT) '!AB147,'FÁBRICA '!AB147,'EXTRA - (FERDINAND) '!AB147,'STRADA - (FERDINAND) '!AB147,'HR - (VALDENOR) '!AB147)</f>
        <v>0</v>
      </c>
      <c r="AB147" s="251">
        <f>SUM('EXTRA-03 '!AC147,'EXTRA-02 '!AC147,'FOTON - (CLEUBERT) '!AC147,'FÁBRICA '!AC147,'EXTRA - (FERDINAND) '!AC147,'STRADA - (FERDINAND) '!AC147,'HR - (VALDENOR) '!AC147)</f>
        <v>0</v>
      </c>
      <c r="AC147" s="251">
        <f>SUM('EXTRA-03 '!AD147,'EXTRA-02 '!AD147,'FOTON - (CLEUBERT) '!AD147,'FÁBRICA '!AD147,'EXTRA - (FERDINAND) '!AD147,'STRADA - (FERDINAND) '!AD147,'HR - (VALDENOR) '!AD147)</f>
        <v>0</v>
      </c>
      <c r="AD147" s="251">
        <f>SUM('EXTRA-03 '!AE147,'EXTRA-02 '!AE147,'FOTON - (CLEUBERT) '!AE147,'FÁBRICA '!AE147,'EXTRA - (FERDINAND) '!AE147,'STRADA - (FERDINAND) '!AE147,'HR - (VALDENOR) '!AE147)</f>
        <v>0</v>
      </c>
      <c r="AE147" s="251">
        <f>SUM('EXTRA-03 '!AF147,'EXTRA-02 '!AF147,'FOTON - (CLEUBERT) '!AF147,'FÁBRICA '!AF147,'EXTRA - (FERDINAND) '!AF147,'STRADA - (FERDINAND) '!AF147,'HR - (VALDENOR) '!AF147)</f>
        <v>0</v>
      </c>
      <c r="AF147" s="251">
        <f>SUM('EXTRA-03 '!AG147,'EXTRA-02 '!AG147,'FOTON - (CLEUBERT) '!AG147,'FÁBRICA '!AG147,'EXTRA - (FERDINAND) '!AG147,'STRADA - (FERDINAND) '!AG147,'HR - (VALDENOR) '!AG147)</f>
        <v>0</v>
      </c>
    </row>
    <row r="148" spans="1:32" x14ac:dyDescent="0.2">
      <c r="A148" s="658">
        <f>'HR - (VALDENOR) '!A148</f>
        <v>0</v>
      </c>
      <c r="B148" s="251">
        <f>SUM('EXTRA-03 '!C148,'EXTRA-02 '!C148,'FOTON - (CLEUBERT) '!C148,'FÁBRICA '!C148,'EXTRA - (FERDINAND) '!C148,'STRADA - (FERDINAND) '!C148,'HR - (VALDENOR) '!C148)</f>
        <v>0</v>
      </c>
      <c r="C148" s="251">
        <f>SUM('EXTRA-03 '!D148,'EXTRA-02 '!D148,'FOTON - (CLEUBERT) '!D148,'FÁBRICA '!D148,'EXTRA - (FERDINAND) '!D148,'STRADA - (FERDINAND) '!D148,'HR - (VALDENOR) '!D148)</f>
        <v>0</v>
      </c>
      <c r="D148" s="251">
        <f>SUM('EXTRA-03 '!E148,'EXTRA-02 '!E148,'FOTON - (CLEUBERT) '!E148,'FÁBRICA '!E148,'EXTRA - (FERDINAND) '!E148,'STRADA - (FERDINAND) '!E148,'HR - (VALDENOR) '!E148)</f>
        <v>0</v>
      </c>
      <c r="E148" s="251">
        <f>SUM('EXTRA-03 '!F148,'EXTRA-02 '!F148,'FOTON - (CLEUBERT) '!F148,'FÁBRICA '!F148,'EXTRA - (FERDINAND) '!F148,'STRADA - (FERDINAND) '!F148,'HR - (VALDENOR) '!F148)</f>
        <v>0</v>
      </c>
      <c r="F148" s="251">
        <f>SUM('EXTRA-03 '!G148,'EXTRA-02 '!G148,'FOTON - (CLEUBERT) '!G148,'FÁBRICA '!G148,'EXTRA - (FERDINAND) '!G148,'STRADA - (FERDINAND) '!G148,'HR - (VALDENOR) '!G148)</f>
        <v>0</v>
      </c>
      <c r="G148" s="251">
        <f>SUM('EXTRA-03 '!H148,'EXTRA-02 '!H148,'FOTON - (CLEUBERT) '!H148,'FÁBRICA '!H148,'EXTRA - (FERDINAND) '!H148,'STRADA - (FERDINAND) '!H148,'HR - (VALDENOR) '!H148)</f>
        <v>0</v>
      </c>
      <c r="H148" s="251">
        <f>SUM('EXTRA-03 '!I148,'EXTRA-02 '!I148,'FOTON - (CLEUBERT) '!I148,'FÁBRICA '!I148,'EXTRA - (FERDINAND) '!I148,'STRADA - (FERDINAND) '!I148,'HR - (VALDENOR) '!I148)</f>
        <v>0</v>
      </c>
      <c r="I148" s="251">
        <f>SUM('EXTRA-03 '!J148,'EXTRA-02 '!J148,'FOTON - (CLEUBERT) '!J148,'FÁBRICA '!J148,'EXTRA - (FERDINAND) '!J148,'STRADA - (FERDINAND) '!J148,'HR - (VALDENOR) '!J148)</f>
        <v>0</v>
      </c>
      <c r="J148" s="251">
        <f>SUM('EXTRA-03 '!K148,'EXTRA-02 '!K148,'FOTON - (CLEUBERT) '!K148,'FÁBRICA '!K148,'EXTRA - (FERDINAND) '!K148,'STRADA - (FERDINAND) '!K148,'HR - (VALDENOR) '!K148)</f>
        <v>0</v>
      </c>
      <c r="K148" s="251">
        <f>SUM('EXTRA-03 '!L148,'EXTRA-02 '!L148,'FOTON - (CLEUBERT) '!L148,'FÁBRICA '!L148,'EXTRA - (FERDINAND) '!L148,'STRADA - (FERDINAND) '!L148,'HR - (VALDENOR) '!L148)</f>
        <v>0</v>
      </c>
      <c r="L148" s="251">
        <f>SUM('EXTRA-03 '!M148,'EXTRA-02 '!M148,'FOTON - (CLEUBERT) '!M148,'FÁBRICA '!M148,'EXTRA - (FERDINAND) '!M148,'STRADA - (FERDINAND) '!M148,'HR - (VALDENOR) '!M148)</f>
        <v>0</v>
      </c>
      <c r="M148" s="251">
        <f>SUM('EXTRA-03 '!N148,'EXTRA-02 '!N148,'FOTON - (CLEUBERT) '!N148,'FÁBRICA '!N148,'EXTRA - (FERDINAND) '!N148,'STRADA - (FERDINAND) '!N148,'HR - (VALDENOR) '!N148)</f>
        <v>0</v>
      </c>
      <c r="N148" s="251">
        <f>SUM('EXTRA-03 '!O148,'EXTRA-02 '!O148,'FOTON - (CLEUBERT) '!O148,'FÁBRICA '!O148,'EXTRA - (FERDINAND) '!O148,'STRADA - (FERDINAND) '!O148,'HR - (VALDENOR) '!O148)</f>
        <v>0</v>
      </c>
      <c r="O148" s="251">
        <f>SUM('EXTRA-03 '!P148,'EXTRA-02 '!P148,'FOTON - (CLEUBERT) '!P148,'FÁBRICA '!P148,'EXTRA - (FERDINAND) '!P148,'STRADA - (FERDINAND) '!P148,'HR - (VALDENOR) '!P148)</f>
        <v>0</v>
      </c>
      <c r="P148" s="251">
        <f>SUM('EXTRA-03 '!Q148,'EXTRA-02 '!Q148,'FOTON - (CLEUBERT) '!Q148,'FÁBRICA '!Q148,'EXTRA - (FERDINAND) '!Q148,'STRADA - (FERDINAND) '!Q148,'HR - (VALDENOR) '!Q148)</f>
        <v>0</v>
      </c>
      <c r="Q148" s="251">
        <f>SUM('EXTRA-03 '!R148,'EXTRA-02 '!R148,'FOTON - (CLEUBERT) '!R148,'FÁBRICA '!R148,'EXTRA - (FERDINAND) '!R148,'STRADA - (FERDINAND) '!R148,'HR - (VALDENOR) '!R148)</f>
        <v>0</v>
      </c>
      <c r="R148" s="251">
        <f>SUM('EXTRA-03 '!S148,'EXTRA-02 '!S148,'FOTON - (CLEUBERT) '!S148,'FÁBRICA '!S148,'EXTRA - (FERDINAND) '!S148,'STRADA - (FERDINAND) '!S148,'HR - (VALDENOR) '!S148)</f>
        <v>0</v>
      </c>
      <c r="S148" s="251">
        <f>SUM('EXTRA-03 '!T148,'EXTRA-02 '!T148,'FOTON - (CLEUBERT) '!T148,'FÁBRICA '!T148,'EXTRA - (FERDINAND) '!T148,'STRADA - (FERDINAND) '!T148,'HR - (VALDENOR) '!T148)</f>
        <v>0</v>
      </c>
      <c r="T148" s="251">
        <f>SUM('EXTRA-03 '!U148,'EXTRA-02 '!U148,'FOTON - (CLEUBERT) '!U148,'FÁBRICA '!U148,'EXTRA - (FERDINAND) '!U148,'STRADA - (FERDINAND) '!U148,'HR - (VALDENOR) '!U148)</f>
        <v>0</v>
      </c>
      <c r="U148" s="251">
        <f>SUM('EXTRA-03 '!V148,'EXTRA-02 '!V148,'FOTON - (CLEUBERT) '!V148,'FÁBRICA '!V148,'EXTRA - (FERDINAND) '!V148,'STRADA - (FERDINAND) '!V148,'HR - (VALDENOR) '!V148)</f>
        <v>0</v>
      </c>
      <c r="V148" s="251">
        <f>SUM('EXTRA-03 '!W148,'EXTRA-02 '!W148,'FOTON - (CLEUBERT) '!W148,'FÁBRICA '!W148,'EXTRA - (FERDINAND) '!W148,'STRADA - (FERDINAND) '!W148,'HR - (VALDENOR) '!W148)</f>
        <v>0</v>
      </c>
      <c r="W148" s="251">
        <f>SUM('EXTRA-03 '!X148,'EXTRA-02 '!X148,'FOTON - (CLEUBERT) '!X148,'FÁBRICA '!X148,'EXTRA - (FERDINAND) '!X148,'STRADA - (FERDINAND) '!X148,'HR - (VALDENOR) '!X148)</f>
        <v>0</v>
      </c>
      <c r="X148" s="251">
        <f>SUM('EXTRA-03 '!Y148,'EXTRA-02 '!Y148,'FOTON - (CLEUBERT) '!Y148,'FÁBRICA '!Y148,'EXTRA - (FERDINAND) '!Y148,'STRADA - (FERDINAND) '!Y148,'HR - (VALDENOR) '!Y148)</f>
        <v>0</v>
      </c>
      <c r="Y148" s="251">
        <f>SUM('EXTRA-03 '!Z148,'EXTRA-02 '!Z148,'FOTON - (CLEUBERT) '!Z148,'FÁBRICA '!Z148,'EXTRA - (FERDINAND) '!Z148,'STRADA - (FERDINAND) '!Z148,'HR - (VALDENOR) '!Z148)</f>
        <v>0</v>
      </c>
      <c r="Z148" s="251">
        <f>SUM('EXTRA-03 '!AA148,'EXTRA-02 '!AA148,'FOTON - (CLEUBERT) '!AA148,'FÁBRICA '!AA148,'EXTRA - (FERDINAND) '!AA148,'STRADA - (FERDINAND) '!AA148,'HR - (VALDENOR) '!AA148)</f>
        <v>0</v>
      </c>
      <c r="AA148" s="251">
        <f>SUM('EXTRA-03 '!AB148,'EXTRA-02 '!AB148,'FOTON - (CLEUBERT) '!AB148,'FÁBRICA '!AB148,'EXTRA - (FERDINAND) '!AB148,'STRADA - (FERDINAND) '!AB148,'HR - (VALDENOR) '!AB148)</f>
        <v>0</v>
      </c>
      <c r="AB148" s="251">
        <f>SUM('EXTRA-03 '!AC148,'EXTRA-02 '!AC148,'FOTON - (CLEUBERT) '!AC148,'FÁBRICA '!AC148,'EXTRA - (FERDINAND) '!AC148,'STRADA - (FERDINAND) '!AC148,'HR - (VALDENOR) '!AC148)</f>
        <v>0</v>
      </c>
      <c r="AC148" s="251">
        <f>SUM('EXTRA-03 '!AD148,'EXTRA-02 '!AD148,'FOTON - (CLEUBERT) '!AD148,'FÁBRICA '!AD148,'EXTRA - (FERDINAND) '!AD148,'STRADA - (FERDINAND) '!AD148,'HR - (VALDENOR) '!AD148)</f>
        <v>0</v>
      </c>
      <c r="AD148" s="251">
        <f>SUM('EXTRA-03 '!AE148,'EXTRA-02 '!AE148,'FOTON - (CLEUBERT) '!AE148,'FÁBRICA '!AE148,'EXTRA - (FERDINAND) '!AE148,'STRADA - (FERDINAND) '!AE148,'HR - (VALDENOR) '!AE148)</f>
        <v>0</v>
      </c>
      <c r="AE148" s="251">
        <f>SUM('EXTRA-03 '!AF148,'EXTRA-02 '!AF148,'FOTON - (CLEUBERT) '!AF148,'FÁBRICA '!AF148,'EXTRA - (FERDINAND) '!AF148,'STRADA - (FERDINAND) '!AF148,'HR - (VALDENOR) '!AF148)</f>
        <v>0</v>
      </c>
      <c r="AF148" s="251">
        <f>SUM('EXTRA-03 '!AG148,'EXTRA-02 '!AG148,'FOTON - (CLEUBERT) '!AG148,'FÁBRICA '!AG148,'EXTRA - (FERDINAND) '!AG148,'STRADA - (FERDINAND) '!AG148,'HR - (VALDENOR) '!AG148)</f>
        <v>0</v>
      </c>
    </row>
    <row r="149" spans="1:32" x14ac:dyDescent="0.2">
      <c r="A149" s="658">
        <f>'HR - (VALDENOR) '!A149</f>
        <v>0</v>
      </c>
      <c r="B149" s="251">
        <f>SUM('EXTRA-03 '!C149,'EXTRA-02 '!C149,'FOTON - (CLEUBERT) '!C149,'FÁBRICA '!C149,'EXTRA - (FERDINAND) '!C149,'STRADA - (FERDINAND) '!C149,'HR - (VALDENOR) '!C149)</f>
        <v>0</v>
      </c>
      <c r="C149" s="251">
        <f>SUM('EXTRA-03 '!D149,'EXTRA-02 '!D149,'FOTON - (CLEUBERT) '!D149,'FÁBRICA '!D149,'EXTRA - (FERDINAND) '!D149,'STRADA - (FERDINAND) '!D149,'HR - (VALDENOR) '!D149)</f>
        <v>0</v>
      </c>
      <c r="D149" s="251">
        <f>SUM('EXTRA-03 '!E149,'EXTRA-02 '!E149,'FOTON - (CLEUBERT) '!E149,'FÁBRICA '!E149,'EXTRA - (FERDINAND) '!E149,'STRADA - (FERDINAND) '!E149,'HR - (VALDENOR) '!E149)</f>
        <v>0</v>
      </c>
      <c r="E149" s="251">
        <f>SUM('EXTRA-03 '!F149,'EXTRA-02 '!F149,'FOTON - (CLEUBERT) '!F149,'FÁBRICA '!F149,'EXTRA - (FERDINAND) '!F149,'STRADA - (FERDINAND) '!F149,'HR - (VALDENOR) '!F149)</f>
        <v>0</v>
      </c>
      <c r="F149" s="251">
        <f>SUM('EXTRA-03 '!G149,'EXTRA-02 '!G149,'FOTON - (CLEUBERT) '!G149,'FÁBRICA '!G149,'EXTRA - (FERDINAND) '!G149,'STRADA - (FERDINAND) '!G149,'HR - (VALDENOR) '!G149)</f>
        <v>0</v>
      </c>
      <c r="G149" s="251">
        <f>SUM('EXTRA-03 '!H149,'EXTRA-02 '!H149,'FOTON - (CLEUBERT) '!H149,'FÁBRICA '!H149,'EXTRA - (FERDINAND) '!H149,'STRADA - (FERDINAND) '!H149,'HR - (VALDENOR) '!H149)</f>
        <v>0</v>
      </c>
      <c r="H149" s="251">
        <f>SUM('EXTRA-03 '!I149,'EXTRA-02 '!I149,'FOTON - (CLEUBERT) '!I149,'FÁBRICA '!I149,'EXTRA - (FERDINAND) '!I149,'STRADA - (FERDINAND) '!I149,'HR - (VALDENOR) '!I149)</f>
        <v>0</v>
      </c>
      <c r="I149" s="251">
        <f>SUM('EXTRA-03 '!J149,'EXTRA-02 '!J149,'FOTON - (CLEUBERT) '!J149,'FÁBRICA '!J149,'EXTRA - (FERDINAND) '!J149,'STRADA - (FERDINAND) '!J149,'HR - (VALDENOR) '!J149)</f>
        <v>0</v>
      </c>
      <c r="J149" s="251">
        <f>SUM('EXTRA-03 '!K149,'EXTRA-02 '!K149,'FOTON - (CLEUBERT) '!K149,'FÁBRICA '!K149,'EXTRA - (FERDINAND) '!K149,'STRADA - (FERDINAND) '!K149,'HR - (VALDENOR) '!K149)</f>
        <v>0</v>
      </c>
      <c r="K149" s="251">
        <f>SUM('EXTRA-03 '!L149,'EXTRA-02 '!L149,'FOTON - (CLEUBERT) '!L149,'FÁBRICA '!L149,'EXTRA - (FERDINAND) '!L149,'STRADA - (FERDINAND) '!L149,'HR - (VALDENOR) '!L149)</f>
        <v>0</v>
      </c>
      <c r="L149" s="251">
        <f>SUM('EXTRA-03 '!M149,'EXTRA-02 '!M149,'FOTON - (CLEUBERT) '!M149,'FÁBRICA '!M149,'EXTRA - (FERDINAND) '!M149,'STRADA - (FERDINAND) '!M149,'HR - (VALDENOR) '!M149)</f>
        <v>0</v>
      </c>
      <c r="M149" s="251">
        <f>SUM('EXTRA-03 '!N149,'EXTRA-02 '!N149,'FOTON - (CLEUBERT) '!N149,'FÁBRICA '!N149,'EXTRA - (FERDINAND) '!N149,'STRADA - (FERDINAND) '!N149,'HR - (VALDENOR) '!N149)</f>
        <v>0</v>
      </c>
      <c r="N149" s="251">
        <f>SUM('EXTRA-03 '!O149,'EXTRA-02 '!O149,'FOTON - (CLEUBERT) '!O149,'FÁBRICA '!O149,'EXTRA - (FERDINAND) '!O149,'STRADA - (FERDINAND) '!O149,'HR - (VALDENOR) '!O149)</f>
        <v>0</v>
      </c>
      <c r="O149" s="251">
        <f>SUM('EXTRA-03 '!P149,'EXTRA-02 '!P149,'FOTON - (CLEUBERT) '!P149,'FÁBRICA '!P149,'EXTRA - (FERDINAND) '!P149,'STRADA - (FERDINAND) '!P149,'HR - (VALDENOR) '!P149)</f>
        <v>0</v>
      </c>
      <c r="P149" s="251">
        <f>SUM('EXTRA-03 '!Q149,'EXTRA-02 '!Q149,'FOTON - (CLEUBERT) '!Q149,'FÁBRICA '!Q149,'EXTRA - (FERDINAND) '!Q149,'STRADA - (FERDINAND) '!Q149,'HR - (VALDENOR) '!Q149)</f>
        <v>0</v>
      </c>
      <c r="Q149" s="251">
        <f>SUM('EXTRA-03 '!R149,'EXTRA-02 '!R149,'FOTON - (CLEUBERT) '!R149,'FÁBRICA '!R149,'EXTRA - (FERDINAND) '!R149,'STRADA - (FERDINAND) '!R149,'HR - (VALDENOR) '!R149)</f>
        <v>0</v>
      </c>
      <c r="R149" s="251">
        <f>SUM('EXTRA-03 '!S149,'EXTRA-02 '!S149,'FOTON - (CLEUBERT) '!S149,'FÁBRICA '!S149,'EXTRA - (FERDINAND) '!S149,'STRADA - (FERDINAND) '!S149,'HR - (VALDENOR) '!S149)</f>
        <v>0</v>
      </c>
      <c r="S149" s="251">
        <f>SUM('EXTRA-03 '!T149,'EXTRA-02 '!T149,'FOTON - (CLEUBERT) '!T149,'FÁBRICA '!T149,'EXTRA - (FERDINAND) '!T149,'STRADA - (FERDINAND) '!T149,'HR - (VALDENOR) '!T149)</f>
        <v>0</v>
      </c>
      <c r="T149" s="251">
        <f>SUM('EXTRA-03 '!U149,'EXTRA-02 '!U149,'FOTON - (CLEUBERT) '!U149,'FÁBRICA '!U149,'EXTRA - (FERDINAND) '!U149,'STRADA - (FERDINAND) '!U149,'HR - (VALDENOR) '!U149)</f>
        <v>0</v>
      </c>
      <c r="U149" s="251">
        <f>SUM('EXTRA-03 '!V149,'EXTRA-02 '!V149,'FOTON - (CLEUBERT) '!V149,'FÁBRICA '!V149,'EXTRA - (FERDINAND) '!V149,'STRADA - (FERDINAND) '!V149,'HR - (VALDENOR) '!V149)</f>
        <v>0</v>
      </c>
      <c r="V149" s="251">
        <f>SUM('EXTRA-03 '!W149,'EXTRA-02 '!W149,'FOTON - (CLEUBERT) '!W149,'FÁBRICA '!W149,'EXTRA - (FERDINAND) '!W149,'STRADA - (FERDINAND) '!W149,'HR - (VALDENOR) '!W149)</f>
        <v>0</v>
      </c>
      <c r="W149" s="251">
        <f>SUM('EXTRA-03 '!X149,'EXTRA-02 '!X149,'FOTON - (CLEUBERT) '!X149,'FÁBRICA '!X149,'EXTRA - (FERDINAND) '!X149,'STRADA - (FERDINAND) '!X149,'HR - (VALDENOR) '!X149)</f>
        <v>0</v>
      </c>
      <c r="X149" s="251">
        <f>SUM('EXTRA-03 '!Y149,'EXTRA-02 '!Y149,'FOTON - (CLEUBERT) '!Y149,'FÁBRICA '!Y149,'EXTRA - (FERDINAND) '!Y149,'STRADA - (FERDINAND) '!Y149,'HR - (VALDENOR) '!Y149)</f>
        <v>0</v>
      </c>
      <c r="Y149" s="251">
        <f>SUM('EXTRA-03 '!Z149,'EXTRA-02 '!Z149,'FOTON - (CLEUBERT) '!Z149,'FÁBRICA '!Z149,'EXTRA - (FERDINAND) '!Z149,'STRADA - (FERDINAND) '!Z149,'HR - (VALDENOR) '!Z149)</f>
        <v>0</v>
      </c>
      <c r="Z149" s="251">
        <f>SUM('EXTRA-03 '!AA149,'EXTRA-02 '!AA149,'FOTON - (CLEUBERT) '!AA149,'FÁBRICA '!AA149,'EXTRA - (FERDINAND) '!AA149,'STRADA - (FERDINAND) '!AA149,'HR - (VALDENOR) '!AA149)</f>
        <v>0</v>
      </c>
      <c r="AA149" s="251">
        <f>SUM('EXTRA-03 '!AB149,'EXTRA-02 '!AB149,'FOTON - (CLEUBERT) '!AB149,'FÁBRICA '!AB149,'EXTRA - (FERDINAND) '!AB149,'STRADA - (FERDINAND) '!AB149,'HR - (VALDENOR) '!AB149)</f>
        <v>0</v>
      </c>
      <c r="AB149" s="251">
        <f>SUM('EXTRA-03 '!AC149,'EXTRA-02 '!AC149,'FOTON - (CLEUBERT) '!AC149,'FÁBRICA '!AC149,'EXTRA - (FERDINAND) '!AC149,'STRADA - (FERDINAND) '!AC149,'HR - (VALDENOR) '!AC149)</f>
        <v>0</v>
      </c>
      <c r="AC149" s="251">
        <f>SUM('EXTRA-03 '!AD149,'EXTRA-02 '!AD149,'FOTON - (CLEUBERT) '!AD149,'FÁBRICA '!AD149,'EXTRA - (FERDINAND) '!AD149,'STRADA - (FERDINAND) '!AD149,'HR - (VALDENOR) '!AD149)</f>
        <v>0</v>
      </c>
      <c r="AD149" s="251">
        <f>SUM('EXTRA-03 '!AE149,'EXTRA-02 '!AE149,'FOTON - (CLEUBERT) '!AE149,'FÁBRICA '!AE149,'EXTRA - (FERDINAND) '!AE149,'STRADA - (FERDINAND) '!AE149,'HR - (VALDENOR) '!AE149)</f>
        <v>0</v>
      </c>
      <c r="AE149" s="251">
        <f>SUM('EXTRA-03 '!AF149,'EXTRA-02 '!AF149,'FOTON - (CLEUBERT) '!AF149,'FÁBRICA '!AF149,'EXTRA - (FERDINAND) '!AF149,'STRADA - (FERDINAND) '!AF149,'HR - (VALDENOR) '!AF149)</f>
        <v>0</v>
      </c>
      <c r="AF149" s="251">
        <f>SUM('EXTRA-03 '!AG149,'EXTRA-02 '!AG149,'FOTON - (CLEUBERT) '!AG149,'FÁBRICA '!AG149,'EXTRA - (FERDINAND) '!AG149,'STRADA - (FERDINAND) '!AG149,'HR - (VALDENOR) '!AG149)</f>
        <v>0</v>
      </c>
    </row>
    <row r="150" spans="1:32" x14ac:dyDescent="0.2">
      <c r="A150" s="658">
        <f>'HR - (VALDENOR) '!A150</f>
        <v>0</v>
      </c>
      <c r="B150" s="251">
        <f>SUM('EXTRA-03 '!C150,'EXTRA-02 '!C150,'FOTON - (CLEUBERT) '!C150,'FÁBRICA '!C150,'EXTRA - (FERDINAND) '!C150,'STRADA - (FERDINAND) '!C150,'HR - (VALDENOR) '!C150)</f>
        <v>0</v>
      </c>
      <c r="C150" s="251">
        <f>SUM('EXTRA-03 '!D150,'EXTRA-02 '!D150,'FOTON - (CLEUBERT) '!D150,'FÁBRICA '!D150,'EXTRA - (FERDINAND) '!D150,'STRADA - (FERDINAND) '!D150,'HR - (VALDENOR) '!D150)</f>
        <v>0</v>
      </c>
      <c r="D150" s="251">
        <f>SUM('EXTRA-03 '!E150,'EXTRA-02 '!E150,'FOTON - (CLEUBERT) '!E150,'FÁBRICA '!E150,'EXTRA - (FERDINAND) '!E150,'STRADA - (FERDINAND) '!E150,'HR - (VALDENOR) '!E150)</f>
        <v>0</v>
      </c>
      <c r="E150" s="251">
        <f>SUM('EXTRA-03 '!F150,'EXTRA-02 '!F150,'FOTON - (CLEUBERT) '!F150,'FÁBRICA '!F150,'EXTRA - (FERDINAND) '!F150,'STRADA - (FERDINAND) '!F150,'HR - (VALDENOR) '!F150)</f>
        <v>0</v>
      </c>
      <c r="F150" s="251">
        <f>SUM('EXTRA-03 '!G150,'EXTRA-02 '!G150,'FOTON - (CLEUBERT) '!G150,'FÁBRICA '!G150,'EXTRA - (FERDINAND) '!G150,'STRADA - (FERDINAND) '!G150,'HR - (VALDENOR) '!G150)</f>
        <v>0</v>
      </c>
      <c r="G150" s="251">
        <f>SUM('EXTRA-03 '!H150,'EXTRA-02 '!H150,'FOTON - (CLEUBERT) '!H150,'FÁBRICA '!H150,'EXTRA - (FERDINAND) '!H150,'STRADA - (FERDINAND) '!H150,'HR - (VALDENOR) '!H150)</f>
        <v>0</v>
      </c>
      <c r="H150" s="251">
        <f>SUM('EXTRA-03 '!I150,'EXTRA-02 '!I150,'FOTON - (CLEUBERT) '!I150,'FÁBRICA '!I150,'EXTRA - (FERDINAND) '!I150,'STRADA - (FERDINAND) '!I150,'HR - (VALDENOR) '!I150)</f>
        <v>0</v>
      </c>
      <c r="I150" s="251">
        <f>SUM('EXTRA-03 '!J150,'EXTRA-02 '!J150,'FOTON - (CLEUBERT) '!J150,'FÁBRICA '!J150,'EXTRA - (FERDINAND) '!J150,'STRADA - (FERDINAND) '!J150,'HR - (VALDENOR) '!J150)</f>
        <v>0</v>
      </c>
      <c r="J150" s="251">
        <f>SUM('EXTRA-03 '!K150,'EXTRA-02 '!K150,'FOTON - (CLEUBERT) '!K150,'FÁBRICA '!K150,'EXTRA - (FERDINAND) '!K150,'STRADA - (FERDINAND) '!K150,'HR - (VALDENOR) '!K150)</f>
        <v>0</v>
      </c>
      <c r="K150" s="251">
        <f>SUM('EXTRA-03 '!L150,'EXTRA-02 '!L150,'FOTON - (CLEUBERT) '!L150,'FÁBRICA '!L150,'EXTRA - (FERDINAND) '!L150,'STRADA - (FERDINAND) '!L150,'HR - (VALDENOR) '!L150)</f>
        <v>0</v>
      </c>
      <c r="L150" s="251">
        <f>SUM('EXTRA-03 '!M150,'EXTRA-02 '!M150,'FOTON - (CLEUBERT) '!M150,'FÁBRICA '!M150,'EXTRA - (FERDINAND) '!M150,'STRADA - (FERDINAND) '!M150,'HR - (VALDENOR) '!M150)</f>
        <v>0</v>
      </c>
      <c r="M150" s="251">
        <f>SUM('EXTRA-03 '!N150,'EXTRA-02 '!N150,'FOTON - (CLEUBERT) '!N150,'FÁBRICA '!N150,'EXTRA - (FERDINAND) '!N150,'STRADA - (FERDINAND) '!N150,'HR - (VALDENOR) '!N150)</f>
        <v>0</v>
      </c>
      <c r="N150" s="251">
        <f>SUM('EXTRA-03 '!O150,'EXTRA-02 '!O150,'FOTON - (CLEUBERT) '!O150,'FÁBRICA '!O150,'EXTRA - (FERDINAND) '!O150,'STRADA - (FERDINAND) '!O150,'HR - (VALDENOR) '!O150)</f>
        <v>0</v>
      </c>
      <c r="O150" s="251">
        <f>SUM('EXTRA-03 '!P150,'EXTRA-02 '!P150,'FOTON - (CLEUBERT) '!P150,'FÁBRICA '!P150,'EXTRA - (FERDINAND) '!P150,'STRADA - (FERDINAND) '!P150,'HR - (VALDENOR) '!P150)</f>
        <v>0</v>
      </c>
      <c r="P150" s="251">
        <f>SUM('EXTRA-03 '!Q150,'EXTRA-02 '!Q150,'FOTON - (CLEUBERT) '!Q150,'FÁBRICA '!Q150,'EXTRA - (FERDINAND) '!Q150,'STRADA - (FERDINAND) '!Q150,'HR - (VALDENOR) '!Q150)</f>
        <v>0</v>
      </c>
      <c r="Q150" s="251">
        <f>SUM('EXTRA-03 '!R150,'EXTRA-02 '!R150,'FOTON - (CLEUBERT) '!R150,'FÁBRICA '!R150,'EXTRA - (FERDINAND) '!R150,'STRADA - (FERDINAND) '!R150,'HR - (VALDENOR) '!R150)</f>
        <v>0</v>
      </c>
      <c r="R150" s="251">
        <f>SUM('EXTRA-03 '!S150,'EXTRA-02 '!S150,'FOTON - (CLEUBERT) '!S150,'FÁBRICA '!S150,'EXTRA - (FERDINAND) '!S150,'STRADA - (FERDINAND) '!S150,'HR - (VALDENOR) '!S150)</f>
        <v>0</v>
      </c>
      <c r="S150" s="251">
        <f>SUM('EXTRA-03 '!T150,'EXTRA-02 '!T150,'FOTON - (CLEUBERT) '!T150,'FÁBRICA '!T150,'EXTRA - (FERDINAND) '!T150,'STRADA - (FERDINAND) '!T150,'HR - (VALDENOR) '!T150)</f>
        <v>0</v>
      </c>
      <c r="T150" s="251">
        <f>SUM('EXTRA-03 '!U150,'EXTRA-02 '!U150,'FOTON - (CLEUBERT) '!U150,'FÁBRICA '!U150,'EXTRA - (FERDINAND) '!U150,'STRADA - (FERDINAND) '!U150,'HR - (VALDENOR) '!U150)</f>
        <v>0</v>
      </c>
      <c r="U150" s="251">
        <f>SUM('EXTRA-03 '!V150,'EXTRA-02 '!V150,'FOTON - (CLEUBERT) '!V150,'FÁBRICA '!V150,'EXTRA - (FERDINAND) '!V150,'STRADA - (FERDINAND) '!V150,'HR - (VALDENOR) '!V150)</f>
        <v>0</v>
      </c>
      <c r="V150" s="251">
        <f>SUM('EXTRA-03 '!W150,'EXTRA-02 '!W150,'FOTON - (CLEUBERT) '!W150,'FÁBRICA '!W150,'EXTRA - (FERDINAND) '!W150,'STRADA - (FERDINAND) '!W150,'HR - (VALDENOR) '!W150)</f>
        <v>0</v>
      </c>
      <c r="W150" s="251">
        <f>SUM('EXTRA-03 '!X150,'EXTRA-02 '!X150,'FOTON - (CLEUBERT) '!X150,'FÁBRICA '!X150,'EXTRA - (FERDINAND) '!X150,'STRADA - (FERDINAND) '!X150,'HR - (VALDENOR) '!X150)</f>
        <v>0</v>
      </c>
      <c r="X150" s="251">
        <f>SUM('EXTRA-03 '!Y150,'EXTRA-02 '!Y150,'FOTON - (CLEUBERT) '!Y150,'FÁBRICA '!Y150,'EXTRA - (FERDINAND) '!Y150,'STRADA - (FERDINAND) '!Y150,'HR - (VALDENOR) '!Y150)</f>
        <v>0</v>
      </c>
      <c r="Y150" s="251">
        <f>SUM('EXTRA-03 '!Z150,'EXTRA-02 '!Z150,'FOTON - (CLEUBERT) '!Z150,'FÁBRICA '!Z150,'EXTRA - (FERDINAND) '!Z150,'STRADA - (FERDINAND) '!Z150,'HR - (VALDENOR) '!Z150)</f>
        <v>0</v>
      </c>
      <c r="Z150" s="251">
        <f>SUM('EXTRA-03 '!AA150,'EXTRA-02 '!AA150,'FOTON - (CLEUBERT) '!AA150,'FÁBRICA '!AA150,'EXTRA - (FERDINAND) '!AA150,'STRADA - (FERDINAND) '!AA150,'HR - (VALDENOR) '!AA150)</f>
        <v>0</v>
      </c>
      <c r="AA150" s="251">
        <f>SUM('EXTRA-03 '!AB150,'EXTRA-02 '!AB150,'FOTON - (CLEUBERT) '!AB150,'FÁBRICA '!AB150,'EXTRA - (FERDINAND) '!AB150,'STRADA - (FERDINAND) '!AB150,'HR - (VALDENOR) '!AB150)</f>
        <v>0</v>
      </c>
      <c r="AB150" s="251">
        <f>SUM('EXTRA-03 '!AC150,'EXTRA-02 '!AC150,'FOTON - (CLEUBERT) '!AC150,'FÁBRICA '!AC150,'EXTRA - (FERDINAND) '!AC150,'STRADA - (FERDINAND) '!AC150,'HR - (VALDENOR) '!AC150)</f>
        <v>0</v>
      </c>
      <c r="AC150" s="251">
        <f>SUM('EXTRA-03 '!AD150,'EXTRA-02 '!AD150,'FOTON - (CLEUBERT) '!AD150,'FÁBRICA '!AD150,'EXTRA - (FERDINAND) '!AD150,'STRADA - (FERDINAND) '!AD150,'HR - (VALDENOR) '!AD150)</f>
        <v>0</v>
      </c>
      <c r="AD150" s="251">
        <f>SUM('EXTRA-03 '!AE150,'EXTRA-02 '!AE150,'FOTON - (CLEUBERT) '!AE150,'FÁBRICA '!AE150,'EXTRA - (FERDINAND) '!AE150,'STRADA - (FERDINAND) '!AE150,'HR - (VALDENOR) '!AE150)</f>
        <v>0</v>
      </c>
      <c r="AE150" s="251">
        <f>SUM('EXTRA-03 '!AF150,'EXTRA-02 '!AF150,'FOTON - (CLEUBERT) '!AF150,'FÁBRICA '!AF150,'EXTRA - (FERDINAND) '!AF150,'STRADA - (FERDINAND) '!AF150,'HR - (VALDENOR) '!AF150)</f>
        <v>0</v>
      </c>
      <c r="AF150" s="251">
        <f>SUM('EXTRA-03 '!AG150,'EXTRA-02 '!AG150,'FOTON - (CLEUBERT) '!AG150,'FÁBRICA '!AG150,'EXTRA - (FERDINAND) '!AG150,'STRADA - (FERDINAND) '!AG150,'HR - (VALDENOR) '!AG150)</f>
        <v>0</v>
      </c>
    </row>
    <row r="151" spans="1:32" x14ac:dyDescent="0.2">
      <c r="A151" s="658">
        <f>'HR - (VALDENOR) '!A151</f>
        <v>0</v>
      </c>
      <c r="B151" s="251">
        <f>SUM('EXTRA-03 '!C151,'EXTRA-02 '!C151,'FOTON - (CLEUBERT) '!C151,'FÁBRICA '!C151,'EXTRA - (FERDINAND) '!C151,'STRADA - (FERDINAND) '!C151,'HR - (VALDENOR) '!C151)</f>
        <v>0</v>
      </c>
      <c r="C151" s="251">
        <f>SUM('EXTRA-03 '!D151,'EXTRA-02 '!D151,'FOTON - (CLEUBERT) '!D151,'FÁBRICA '!D151,'EXTRA - (FERDINAND) '!D151,'STRADA - (FERDINAND) '!D151,'HR - (VALDENOR) '!D151)</f>
        <v>0</v>
      </c>
      <c r="D151" s="251">
        <f>SUM('EXTRA-03 '!E151,'EXTRA-02 '!E151,'FOTON - (CLEUBERT) '!E151,'FÁBRICA '!E151,'EXTRA - (FERDINAND) '!E151,'STRADA - (FERDINAND) '!E151,'HR - (VALDENOR) '!E151)</f>
        <v>0</v>
      </c>
      <c r="E151" s="251">
        <f>SUM('EXTRA-03 '!F151,'EXTRA-02 '!F151,'FOTON - (CLEUBERT) '!F151,'FÁBRICA '!F151,'EXTRA - (FERDINAND) '!F151,'STRADA - (FERDINAND) '!F151,'HR - (VALDENOR) '!F151)</f>
        <v>0</v>
      </c>
      <c r="F151" s="251">
        <f>SUM('EXTRA-03 '!G151,'EXTRA-02 '!G151,'FOTON - (CLEUBERT) '!G151,'FÁBRICA '!G151,'EXTRA - (FERDINAND) '!G151,'STRADA - (FERDINAND) '!G151,'HR - (VALDENOR) '!G151)</f>
        <v>0</v>
      </c>
      <c r="G151" s="251">
        <f>SUM('EXTRA-03 '!H151,'EXTRA-02 '!H151,'FOTON - (CLEUBERT) '!H151,'FÁBRICA '!H151,'EXTRA - (FERDINAND) '!H151,'STRADA - (FERDINAND) '!H151,'HR - (VALDENOR) '!H151)</f>
        <v>0</v>
      </c>
      <c r="H151" s="251">
        <f>SUM('EXTRA-03 '!I151,'EXTRA-02 '!I151,'FOTON - (CLEUBERT) '!I151,'FÁBRICA '!I151,'EXTRA - (FERDINAND) '!I151,'STRADA - (FERDINAND) '!I151,'HR - (VALDENOR) '!I151)</f>
        <v>0</v>
      </c>
      <c r="I151" s="251">
        <f>SUM('EXTRA-03 '!J151,'EXTRA-02 '!J151,'FOTON - (CLEUBERT) '!J151,'FÁBRICA '!J151,'EXTRA - (FERDINAND) '!J151,'STRADA - (FERDINAND) '!J151,'HR - (VALDENOR) '!J151)</f>
        <v>0</v>
      </c>
      <c r="J151" s="251">
        <f>SUM('EXTRA-03 '!K151,'EXTRA-02 '!K151,'FOTON - (CLEUBERT) '!K151,'FÁBRICA '!K151,'EXTRA - (FERDINAND) '!K151,'STRADA - (FERDINAND) '!K151,'HR - (VALDENOR) '!K151)</f>
        <v>0</v>
      </c>
      <c r="K151" s="251">
        <f>SUM('EXTRA-03 '!L151,'EXTRA-02 '!L151,'FOTON - (CLEUBERT) '!L151,'FÁBRICA '!L151,'EXTRA - (FERDINAND) '!L151,'STRADA - (FERDINAND) '!L151,'HR - (VALDENOR) '!L151)</f>
        <v>0</v>
      </c>
      <c r="L151" s="251">
        <f>SUM('EXTRA-03 '!M151,'EXTRA-02 '!M151,'FOTON - (CLEUBERT) '!M151,'FÁBRICA '!M151,'EXTRA - (FERDINAND) '!M151,'STRADA - (FERDINAND) '!M151,'HR - (VALDENOR) '!M151)</f>
        <v>0</v>
      </c>
      <c r="M151" s="251">
        <f>SUM('EXTRA-03 '!N151,'EXTRA-02 '!N151,'FOTON - (CLEUBERT) '!N151,'FÁBRICA '!N151,'EXTRA - (FERDINAND) '!N151,'STRADA - (FERDINAND) '!N151,'HR - (VALDENOR) '!N151)</f>
        <v>0</v>
      </c>
      <c r="N151" s="251">
        <f>SUM('EXTRA-03 '!O151,'EXTRA-02 '!O151,'FOTON - (CLEUBERT) '!O151,'FÁBRICA '!O151,'EXTRA - (FERDINAND) '!O151,'STRADA - (FERDINAND) '!O151,'HR - (VALDENOR) '!O151)</f>
        <v>0</v>
      </c>
      <c r="O151" s="251">
        <f>SUM('EXTRA-03 '!P151,'EXTRA-02 '!P151,'FOTON - (CLEUBERT) '!P151,'FÁBRICA '!P151,'EXTRA - (FERDINAND) '!P151,'STRADA - (FERDINAND) '!P151,'HR - (VALDENOR) '!P151)</f>
        <v>0</v>
      </c>
      <c r="P151" s="251">
        <f>SUM('EXTRA-03 '!Q151,'EXTRA-02 '!Q151,'FOTON - (CLEUBERT) '!Q151,'FÁBRICA '!Q151,'EXTRA - (FERDINAND) '!Q151,'STRADA - (FERDINAND) '!Q151,'HR - (VALDENOR) '!Q151)</f>
        <v>0</v>
      </c>
      <c r="Q151" s="251">
        <f>SUM('EXTRA-03 '!R151,'EXTRA-02 '!R151,'FOTON - (CLEUBERT) '!R151,'FÁBRICA '!R151,'EXTRA - (FERDINAND) '!R151,'STRADA - (FERDINAND) '!R151,'HR - (VALDENOR) '!R151)</f>
        <v>0</v>
      </c>
      <c r="R151" s="251">
        <f>SUM('EXTRA-03 '!S151,'EXTRA-02 '!S151,'FOTON - (CLEUBERT) '!S151,'FÁBRICA '!S151,'EXTRA - (FERDINAND) '!S151,'STRADA - (FERDINAND) '!S151,'HR - (VALDENOR) '!S151)</f>
        <v>0</v>
      </c>
      <c r="S151" s="251">
        <f>SUM('EXTRA-03 '!T151,'EXTRA-02 '!T151,'FOTON - (CLEUBERT) '!T151,'FÁBRICA '!T151,'EXTRA - (FERDINAND) '!T151,'STRADA - (FERDINAND) '!T151,'HR - (VALDENOR) '!T151)</f>
        <v>0</v>
      </c>
      <c r="T151" s="251">
        <f>SUM('EXTRA-03 '!U151,'EXTRA-02 '!U151,'FOTON - (CLEUBERT) '!U151,'FÁBRICA '!U151,'EXTRA - (FERDINAND) '!U151,'STRADA - (FERDINAND) '!U151,'HR - (VALDENOR) '!U151)</f>
        <v>0</v>
      </c>
      <c r="U151" s="251">
        <f>SUM('EXTRA-03 '!V151,'EXTRA-02 '!V151,'FOTON - (CLEUBERT) '!V151,'FÁBRICA '!V151,'EXTRA - (FERDINAND) '!V151,'STRADA - (FERDINAND) '!V151,'HR - (VALDENOR) '!V151)</f>
        <v>0</v>
      </c>
      <c r="V151" s="251">
        <f>SUM('EXTRA-03 '!W151,'EXTRA-02 '!W151,'FOTON - (CLEUBERT) '!W151,'FÁBRICA '!W151,'EXTRA - (FERDINAND) '!W151,'STRADA - (FERDINAND) '!W151,'HR - (VALDENOR) '!W151)</f>
        <v>0</v>
      </c>
      <c r="W151" s="251">
        <f>SUM('EXTRA-03 '!X151,'EXTRA-02 '!X151,'FOTON - (CLEUBERT) '!X151,'FÁBRICA '!X151,'EXTRA - (FERDINAND) '!X151,'STRADA - (FERDINAND) '!X151,'HR - (VALDENOR) '!X151)</f>
        <v>0</v>
      </c>
      <c r="X151" s="251">
        <f>SUM('EXTRA-03 '!Y151,'EXTRA-02 '!Y151,'FOTON - (CLEUBERT) '!Y151,'FÁBRICA '!Y151,'EXTRA - (FERDINAND) '!Y151,'STRADA - (FERDINAND) '!Y151,'HR - (VALDENOR) '!Y151)</f>
        <v>0</v>
      </c>
      <c r="Y151" s="251">
        <f>SUM('EXTRA-03 '!Z151,'EXTRA-02 '!Z151,'FOTON - (CLEUBERT) '!Z151,'FÁBRICA '!Z151,'EXTRA - (FERDINAND) '!Z151,'STRADA - (FERDINAND) '!Z151,'HR - (VALDENOR) '!Z151)</f>
        <v>0</v>
      </c>
      <c r="Z151" s="251">
        <f>SUM('EXTRA-03 '!AA151,'EXTRA-02 '!AA151,'FOTON - (CLEUBERT) '!AA151,'FÁBRICA '!AA151,'EXTRA - (FERDINAND) '!AA151,'STRADA - (FERDINAND) '!AA151,'HR - (VALDENOR) '!AA151)</f>
        <v>0</v>
      </c>
      <c r="AA151" s="251">
        <f>SUM('EXTRA-03 '!AB151,'EXTRA-02 '!AB151,'FOTON - (CLEUBERT) '!AB151,'FÁBRICA '!AB151,'EXTRA - (FERDINAND) '!AB151,'STRADA - (FERDINAND) '!AB151,'HR - (VALDENOR) '!AB151)</f>
        <v>0</v>
      </c>
      <c r="AB151" s="251">
        <f>SUM('EXTRA-03 '!AC151,'EXTRA-02 '!AC151,'FOTON - (CLEUBERT) '!AC151,'FÁBRICA '!AC151,'EXTRA - (FERDINAND) '!AC151,'STRADA - (FERDINAND) '!AC151,'HR - (VALDENOR) '!AC151)</f>
        <v>0</v>
      </c>
      <c r="AC151" s="251">
        <f>SUM('EXTRA-03 '!AD151,'EXTRA-02 '!AD151,'FOTON - (CLEUBERT) '!AD151,'FÁBRICA '!AD151,'EXTRA - (FERDINAND) '!AD151,'STRADA - (FERDINAND) '!AD151,'HR - (VALDENOR) '!AD151)</f>
        <v>0</v>
      </c>
      <c r="AD151" s="251">
        <f>SUM('EXTRA-03 '!AE151,'EXTRA-02 '!AE151,'FOTON - (CLEUBERT) '!AE151,'FÁBRICA '!AE151,'EXTRA - (FERDINAND) '!AE151,'STRADA - (FERDINAND) '!AE151,'HR - (VALDENOR) '!AE151)</f>
        <v>0</v>
      </c>
      <c r="AE151" s="251">
        <f>SUM('EXTRA-03 '!AF151,'EXTRA-02 '!AF151,'FOTON - (CLEUBERT) '!AF151,'FÁBRICA '!AF151,'EXTRA - (FERDINAND) '!AF151,'STRADA - (FERDINAND) '!AF151,'HR - (VALDENOR) '!AF151)</f>
        <v>0</v>
      </c>
      <c r="AF151" s="251">
        <f>SUM('EXTRA-03 '!AG151,'EXTRA-02 '!AG151,'FOTON - (CLEUBERT) '!AG151,'FÁBRICA '!AG151,'EXTRA - (FERDINAND) '!AG151,'STRADA - (FERDINAND) '!AG151,'HR - (VALDENOR) '!AG151)</f>
        <v>0</v>
      </c>
    </row>
    <row r="152" spans="1:32" x14ac:dyDescent="0.2">
      <c r="A152" s="658">
        <f>'HR - (VALDENOR) '!A152</f>
        <v>0</v>
      </c>
      <c r="B152" s="251">
        <f>SUM('EXTRA-03 '!C152,'EXTRA-02 '!C152,'FOTON - (CLEUBERT) '!C152,'FÁBRICA '!C152,'EXTRA - (FERDINAND) '!C152,'STRADA - (FERDINAND) '!C152,'HR - (VALDENOR) '!C152)</f>
        <v>0</v>
      </c>
      <c r="C152" s="251">
        <f>SUM('EXTRA-03 '!D152,'EXTRA-02 '!D152,'FOTON - (CLEUBERT) '!D152,'FÁBRICA '!D152,'EXTRA - (FERDINAND) '!D152,'STRADA - (FERDINAND) '!D152,'HR - (VALDENOR) '!D152)</f>
        <v>0</v>
      </c>
      <c r="D152" s="251">
        <f>SUM('EXTRA-03 '!E152,'EXTRA-02 '!E152,'FOTON - (CLEUBERT) '!E152,'FÁBRICA '!E152,'EXTRA - (FERDINAND) '!E152,'STRADA - (FERDINAND) '!E152,'HR - (VALDENOR) '!E152)</f>
        <v>0</v>
      </c>
      <c r="E152" s="251">
        <f>SUM('EXTRA-03 '!F152,'EXTRA-02 '!F152,'FOTON - (CLEUBERT) '!F152,'FÁBRICA '!F152,'EXTRA - (FERDINAND) '!F152,'STRADA - (FERDINAND) '!F152,'HR - (VALDENOR) '!F152)</f>
        <v>0</v>
      </c>
      <c r="F152" s="251">
        <f>SUM('EXTRA-03 '!G152,'EXTRA-02 '!G152,'FOTON - (CLEUBERT) '!G152,'FÁBRICA '!G152,'EXTRA - (FERDINAND) '!G152,'STRADA - (FERDINAND) '!G152,'HR - (VALDENOR) '!G152)</f>
        <v>0</v>
      </c>
      <c r="G152" s="251">
        <f>SUM('EXTRA-03 '!H152,'EXTRA-02 '!H152,'FOTON - (CLEUBERT) '!H152,'FÁBRICA '!H152,'EXTRA - (FERDINAND) '!H152,'STRADA - (FERDINAND) '!H152,'HR - (VALDENOR) '!H152)</f>
        <v>0</v>
      </c>
      <c r="H152" s="251">
        <f>SUM('EXTRA-03 '!I152,'EXTRA-02 '!I152,'FOTON - (CLEUBERT) '!I152,'FÁBRICA '!I152,'EXTRA - (FERDINAND) '!I152,'STRADA - (FERDINAND) '!I152,'HR - (VALDENOR) '!I152)</f>
        <v>0</v>
      </c>
      <c r="I152" s="251">
        <f>SUM('EXTRA-03 '!J152,'EXTRA-02 '!J152,'FOTON - (CLEUBERT) '!J152,'FÁBRICA '!J152,'EXTRA - (FERDINAND) '!J152,'STRADA - (FERDINAND) '!J152,'HR - (VALDENOR) '!J152)</f>
        <v>0</v>
      </c>
      <c r="J152" s="251">
        <f>SUM('EXTRA-03 '!K152,'EXTRA-02 '!K152,'FOTON - (CLEUBERT) '!K152,'FÁBRICA '!K152,'EXTRA - (FERDINAND) '!K152,'STRADA - (FERDINAND) '!K152,'HR - (VALDENOR) '!K152)</f>
        <v>0</v>
      </c>
      <c r="K152" s="251">
        <f>SUM('EXTRA-03 '!L152,'EXTRA-02 '!L152,'FOTON - (CLEUBERT) '!L152,'FÁBRICA '!L152,'EXTRA - (FERDINAND) '!L152,'STRADA - (FERDINAND) '!L152,'HR - (VALDENOR) '!L152)</f>
        <v>0</v>
      </c>
      <c r="L152" s="251">
        <f>SUM('EXTRA-03 '!M152,'EXTRA-02 '!M152,'FOTON - (CLEUBERT) '!M152,'FÁBRICA '!M152,'EXTRA - (FERDINAND) '!M152,'STRADA - (FERDINAND) '!M152,'HR - (VALDENOR) '!M152)</f>
        <v>0</v>
      </c>
      <c r="M152" s="251">
        <f>SUM('EXTRA-03 '!N152,'EXTRA-02 '!N152,'FOTON - (CLEUBERT) '!N152,'FÁBRICA '!N152,'EXTRA - (FERDINAND) '!N152,'STRADA - (FERDINAND) '!N152,'HR - (VALDENOR) '!N152)</f>
        <v>0</v>
      </c>
      <c r="N152" s="251">
        <f>SUM('EXTRA-03 '!O152,'EXTRA-02 '!O152,'FOTON - (CLEUBERT) '!O152,'FÁBRICA '!O152,'EXTRA - (FERDINAND) '!O152,'STRADA - (FERDINAND) '!O152,'HR - (VALDENOR) '!O152)</f>
        <v>0</v>
      </c>
      <c r="O152" s="251">
        <f>SUM('EXTRA-03 '!P152,'EXTRA-02 '!P152,'FOTON - (CLEUBERT) '!P152,'FÁBRICA '!P152,'EXTRA - (FERDINAND) '!P152,'STRADA - (FERDINAND) '!P152,'HR - (VALDENOR) '!P152)</f>
        <v>0</v>
      </c>
      <c r="P152" s="251">
        <f>SUM('EXTRA-03 '!Q152,'EXTRA-02 '!Q152,'FOTON - (CLEUBERT) '!Q152,'FÁBRICA '!Q152,'EXTRA - (FERDINAND) '!Q152,'STRADA - (FERDINAND) '!Q152,'HR - (VALDENOR) '!Q152)</f>
        <v>0</v>
      </c>
      <c r="Q152" s="251">
        <f>SUM('EXTRA-03 '!R152,'EXTRA-02 '!R152,'FOTON - (CLEUBERT) '!R152,'FÁBRICA '!R152,'EXTRA - (FERDINAND) '!R152,'STRADA - (FERDINAND) '!R152,'HR - (VALDENOR) '!R152)</f>
        <v>0</v>
      </c>
      <c r="R152" s="251">
        <f>SUM('EXTRA-03 '!S152,'EXTRA-02 '!S152,'FOTON - (CLEUBERT) '!S152,'FÁBRICA '!S152,'EXTRA - (FERDINAND) '!S152,'STRADA - (FERDINAND) '!S152,'HR - (VALDENOR) '!S152)</f>
        <v>0</v>
      </c>
      <c r="S152" s="251">
        <f>SUM('EXTRA-03 '!T152,'EXTRA-02 '!T152,'FOTON - (CLEUBERT) '!T152,'FÁBRICA '!T152,'EXTRA - (FERDINAND) '!T152,'STRADA - (FERDINAND) '!T152,'HR - (VALDENOR) '!T152)</f>
        <v>0</v>
      </c>
      <c r="T152" s="251">
        <f>SUM('EXTRA-03 '!U152,'EXTRA-02 '!U152,'FOTON - (CLEUBERT) '!U152,'FÁBRICA '!U152,'EXTRA - (FERDINAND) '!U152,'STRADA - (FERDINAND) '!U152,'HR - (VALDENOR) '!U152)</f>
        <v>0</v>
      </c>
      <c r="U152" s="251">
        <f>SUM('EXTRA-03 '!V152,'EXTRA-02 '!V152,'FOTON - (CLEUBERT) '!V152,'FÁBRICA '!V152,'EXTRA - (FERDINAND) '!V152,'STRADA - (FERDINAND) '!V152,'HR - (VALDENOR) '!V152)</f>
        <v>0</v>
      </c>
      <c r="V152" s="251">
        <f>SUM('EXTRA-03 '!W152,'EXTRA-02 '!W152,'FOTON - (CLEUBERT) '!W152,'FÁBRICA '!W152,'EXTRA - (FERDINAND) '!W152,'STRADA - (FERDINAND) '!W152,'HR - (VALDENOR) '!W152)</f>
        <v>0</v>
      </c>
      <c r="W152" s="251">
        <f>SUM('EXTRA-03 '!X152,'EXTRA-02 '!X152,'FOTON - (CLEUBERT) '!X152,'FÁBRICA '!X152,'EXTRA - (FERDINAND) '!X152,'STRADA - (FERDINAND) '!X152,'HR - (VALDENOR) '!X152)</f>
        <v>0</v>
      </c>
      <c r="X152" s="251">
        <f>SUM('EXTRA-03 '!Y152,'EXTRA-02 '!Y152,'FOTON - (CLEUBERT) '!Y152,'FÁBRICA '!Y152,'EXTRA - (FERDINAND) '!Y152,'STRADA - (FERDINAND) '!Y152,'HR - (VALDENOR) '!Y152)</f>
        <v>0</v>
      </c>
      <c r="Y152" s="251">
        <f>SUM('EXTRA-03 '!Z152,'EXTRA-02 '!Z152,'FOTON - (CLEUBERT) '!Z152,'FÁBRICA '!Z152,'EXTRA - (FERDINAND) '!Z152,'STRADA - (FERDINAND) '!Z152,'HR - (VALDENOR) '!Z152)</f>
        <v>0</v>
      </c>
      <c r="Z152" s="251">
        <f>SUM('EXTRA-03 '!AA152,'EXTRA-02 '!AA152,'FOTON - (CLEUBERT) '!AA152,'FÁBRICA '!AA152,'EXTRA - (FERDINAND) '!AA152,'STRADA - (FERDINAND) '!AA152,'HR - (VALDENOR) '!AA152)</f>
        <v>0</v>
      </c>
      <c r="AA152" s="251">
        <f>SUM('EXTRA-03 '!AB152,'EXTRA-02 '!AB152,'FOTON - (CLEUBERT) '!AB152,'FÁBRICA '!AB152,'EXTRA - (FERDINAND) '!AB152,'STRADA - (FERDINAND) '!AB152,'HR - (VALDENOR) '!AB152)</f>
        <v>0</v>
      </c>
      <c r="AB152" s="251">
        <f>SUM('EXTRA-03 '!AC152,'EXTRA-02 '!AC152,'FOTON - (CLEUBERT) '!AC152,'FÁBRICA '!AC152,'EXTRA - (FERDINAND) '!AC152,'STRADA - (FERDINAND) '!AC152,'HR - (VALDENOR) '!AC152)</f>
        <v>0</v>
      </c>
      <c r="AC152" s="251">
        <f>SUM('EXTRA-03 '!AD152,'EXTRA-02 '!AD152,'FOTON - (CLEUBERT) '!AD152,'FÁBRICA '!AD152,'EXTRA - (FERDINAND) '!AD152,'STRADA - (FERDINAND) '!AD152,'HR - (VALDENOR) '!AD152)</f>
        <v>0</v>
      </c>
      <c r="AD152" s="251">
        <f>SUM('EXTRA-03 '!AE152,'EXTRA-02 '!AE152,'FOTON - (CLEUBERT) '!AE152,'FÁBRICA '!AE152,'EXTRA - (FERDINAND) '!AE152,'STRADA - (FERDINAND) '!AE152,'HR - (VALDENOR) '!AE152)</f>
        <v>0</v>
      </c>
      <c r="AE152" s="251">
        <f>SUM('EXTRA-03 '!AF152,'EXTRA-02 '!AF152,'FOTON - (CLEUBERT) '!AF152,'FÁBRICA '!AF152,'EXTRA - (FERDINAND) '!AF152,'STRADA - (FERDINAND) '!AF152,'HR - (VALDENOR) '!AF152)</f>
        <v>0</v>
      </c>
      <c r="AF152" s="251">
        <f>SUM('EXTRA-03 '!AG152,'EXTRA-02 '!AG152,'FOTON - (CLEUBERT) '!AG152,'FÁBRICA '!AG152,'EXTRA - (FERDINAND) '!AG152,'STRADA - (FERDINAND) '!AG152,'HR - (VALDENOR) '!AG152)</f>
        <v>0</v>
      </c>
    </row>
    <row r="153" spans="1:32" x14ac:dyDescent="0.2">
      <c r="A153" s="658">
        <f>'HR - (VALDENOR) '!A153</f>
        <v>0</v>
      </c>
      <c r="B153" s="251">
        <f>SUM('EXTRA-03 '!C153,'EXTRA-02 '!C153,'FOTON - (CLEUBERT) '!C153,'FÁBRICA '!C153,'EXTRA - (FERDINAND) '!C153,'STRADA - (FERDINAND) '!C153,'HR - (VALDENOR) '!C153)</f>
        <v>0</v>
      </c>
      <c r="C153" s="251">
        <f>SUM('EXTRA-03 '!D153,'EXTRA-02 '!D153,'FOTON - (CLEUBERT) '!D153,'FÁBRICA '!D153,'EXTRA - (FERDINAND) '!D153,'STRADA - (FERDINAND) '!D153,'HR - (VALDENOR) '!D153)</f>
        <v>0</v>
      </c>
      <c r="D153" s="251">
        <f>SUM('EXTRA-03 '!E153,'EXTRA-02 '!E153,'FOTON - (CLEUBERT) '!E153,'FÁBRICA '!E153,'EXTRA - (FERDINAND) '!E153,'STRADA - (FERDINAND) '!E153,'HR - (VALDENOR) '!E153)</f>
        <v>0</v>
      </c>
      <c r="E153" s="251">
        <f>SUM('EXTRA-03 '!F153,'EXTRA-02 '!F153,'FOTON - (CLEUBERT) '!F153,'FÁBRICA '!F153,'EXTRA - (FERDINAND) '!F153,'STRADA - (FERDINAND) '!F153,'HR - (VALDENOR) '!F153)</f>
        <v>0</v>
      </c>
      <c r="F153" s="251">
        <f>SUM('EXTRA-03 '!G153,'EXTRA-02 '!G153,'FOTON - (CLEUBERT) '!G153,'FÁBRICA '!G153,'EXTRA - (FERDINAND) '!G153,'STRADA - (FERDINAND) '!G153,'HR - (VALDENOR) '!G153)</f>
        <v>0</v>
      </c>
      <c r="G153" s="251">
        <f>SUM('EXTRA-03 '!H153,'EXTRA-02 '!H153,'FOTON - (CLEUBERT) '!H153,'FÁBRICA '!H153,'EXTRA - (FERDINAND) '!H153,'STRADA - (FERDINAND) '!H153,'HR - (VALDENOR) '!H153)</f>
        <v>0</v>
      </c>
      <c r="H153" s="251">
        <f>SUM('EXTRA-03 '!I153,'EXTRA-02 '!I153,'FOTON - (CLEUBERT) '!I153,'FÁBRICA '!I153,'EXTRA - (FERDINAND) '!I153,'STRADA - (FERDINAND) '!I153,'HR - (VALDENOR) '!I153)</f>
        <v>0</v>
      </c>
      <c r="I153" s="251">
        <f>SUM('EXTRA-03 '!J153,'EXTRA-02 '!J153,'FOTON - (CLEUBERT) '!J153,'FÁBRICA '!J153,'EXTRA - (FERDINAND) '!J153,'STRADA - (FERDINAND) '!J153,'HR - (VALDENOR) '!J153)</f>
        <v>0</v>
      </c>
      <c r="J153" s="251">
        <f>SUM('EXTRA-03 '!K153,'EXTRA-02 '!K153,'FOTON - (CLEUBERT) '!K153,'FÁBRICA '!K153,'EXTRA - (FERDINAND) '!K153,'STRADA - (FERDINAND) '!K153,'HR - (VALDENOR) '!K153)</f>
        <v>0</v>
      </c>
      <c r="K153" s="251">
        <f>SUM('EXTRA-03 '!L153,'EXTRA-02 '!L153,'FOTON - (CLEUBERT) '!L153,'FÁBRICA '!L153,'EXTRA - (FERDINAND) '!L153,'STRADA - (FERDINAND) '!L153,'HR - (VALDENOR) '!L153)</f>
        <v>0</v>
      </c>
      <c r="L153" s="251">
        <f>SUM('EXTRA-03 '!M153,'EXTRA-02 '!M153,'FOTON - (CLEUBERT) '!M153,'FÁBRICA '!M153,'EXTRA - (FERDINAND) '!M153,'STRADA - (FERDINAND) '!M153,'HR - (VALDENOR) '!M153)</f>
        <v>0</v>
      </c>
      <c r="M153" s="251">
        <f>SUM('EXTRA-03 '!N153,'EXTRA-02 '!N153,'FOTON - (CLEUBERT) '!N153,'FÁBRICA '!N153,'EXTRA - (FERDINAND) '!N153,'STRADA - (FERDINAND) '!N153,'HR - (VALDENOR) '!N153)</f>
        <v>0</v>
      </c>
      <c r="N153" s="251">
        <f>SUM('EXTRA-03 '!O153,'EXTRA-02 '!O153,'FOTON - (CLEUBERT) '!O153,'FÁBRICA '!O153,'EXTRA - (FERDINAND) '!O153,'STRADA - (FERDINAND) '!O153,'HR - (VALDENOR) '!O153)</f>
        <v>0</v>
      </c>
      <c r="O153" s="251">
        <f>SUM('EXTRA-03 '!P153,'EXTRA-02 '!P153,'FOTON - (CLEUBERT) '!P153,'FÁBRICA '!P153,'EXTRA - (FERDINAND) '!P153,'STRADA - (FERDINAND) '!P153,'HR - (VALDENOR) '!P153)</f>
        <v>0</v>
      </c>
      <c r="P153" s="251">
        <f>SUM('EXTRA-03 '!Q153,'EXTRA-02 '!Q153,'FOTON - (CLEUBERT) '!Q153,'FÁBRICA '!Q153,'EXTRA - (FERDINAND) '!Q153,'STRADA - (FERDINAND) '!Q153,'HR - (VALDENOR) '!Q153)</f>
        <v>0</v>
      </c>
      <c r="Q153" s="251">
        <f>SUM('EXTRA-03 '!R153,'EXTRA-02 '!R153,'FOTON - (CLEUBERT) '!R153,'FÁBRICA '!R153,'EXTRA - (FERDINAND) '!R153,'STRADA - (FERDINAND) '!R153,'HR - (VALDENOR) '!R153)</f>
        <v>0</v>
      </c>
      <c r="R153" s="251">
        <f>SUM('EXTRA-03 '!S153,'EXTRA-02 '!S153,'FOTON - (CLEUBERT) '!S153,'FÁBRICA '!S153,'EXTRA - (FERDINAND) '!S153,'STRADA - (FERDINAND) '!S153,'HR - (VALDENOR) '!S153)</f>
        <v>0</v>
      </c>
      <c r="S153" s="251">
        <f>SUM('EXTRA-03 '!T153,'EXTRA-02 '!T153,'FOTON - (CLEUBERT) '!T153,'FÁBRICA '!T153,'EXTRA - (FERDINAND) '!T153,'STRADA - (FERDINAND) '!T153,'HR - (VALDENOR) '!T153)</f>
        <v>0</v>
      </c>
      <c r="T153" s="251">
        <f>SUM('EXTRA-03 '!U153,'EXTRA-02 '!U153,'FOTON - (CLEUBERT) '!U153,'FÁBRICA '!U153,'EXTRA - (FERDINAND) '!U153,'STRADA - (FERDINAND) '!U153,'HR - (VALDENOR) '!U153)</f>
        <v>0</v>
      </c>
      <c r="U153" s="251">
        <f>SUM('EXTRA-03 '!V153,'EXTRA-02 '!V153,'FOTON - (CLEUBERT) '!V153,'FÁBRICA '!V153,'EXTRA - (FERDINAND) '!V153,'STRADA - (FERDINAND) '!V153,'HR - (VALDENOR) '!V153)</f>
        <v>0</v>
      </c>
      <c r="V153" s="251">
        <f>SUM('EXTRA-03 '!W153,'EXTRA-02 '!W153,'FOTON - (CLEUBERT) '!W153,'FÁBRICA '!W153,'EXTRA - (FERDINAND) '!W153,'STRADA - (FERDINAND) '!W153,'HR - (VALDENOR) '!W153)</f>
        <v>0</v>
      </c>
      <c r="W153" s="251">
        <f>SUM('EXTRA-03 '!X153,'EXTRA-02 '!X153,'FOTON - (CLEUBERT) '!X153,'FÁBRICA '!X153,'EXTRA - (FERDINAND) '!X153,'STRADA - (FERDINAND) '!X153,'HR - (VALDENOR) '!X153)</f>
        <v>0</v>
      </c>
      <c r="X153" s="251">
        <f>SUM('EXTRA-03 '!Y153,'EXTRA-02 '!Y153,'FOTON - (CLEUBERT) '!Y153,'FÁBRICA '!Y153,'EXTRA - (FERDINAND) '!Y153,'STRADA - (FERDINAND) '!Y153,'HR - (VALDENOR) '!Y153)</f>
        <v>0</v>
      </c>
      <c r="Y153" s="251">
        <f>SUM('EXTRA-03 '!Z153,'EXTRA-02 '!Z153,'FOTON - (CLEUBERT) '!Z153,'FÁBRICA '!Z153,'EXTRA - (FERDINAND) '!Z153,'STRADA - (FERDINAND) '!Z153,'HR - (VALDENOR) '!Z153)</f>
        <v>0</v>
      </c>
      <c r="Z153" s="251">
        <f>SUM('EXTRA-03 '!AA153,'EXTRA-02 '!AA153,'FOTON - (CLEUBERT) '!AA153,'FÁBRICA '!AA153,'EXTRA - (FERDINAND) '!AA153,'STRADA - (FERDINAND) '!AA153,'HR - (VALDENOR) '!AA153)</f>
        <v>0</v>
      </c>
      <c r="AA153" s="251">
        <f>SUM('EXTRA-03 '!AB153,'EXTRA-02 '!AB153,'FOTON - (CLEUBERT) '!AB153,'FÁBRICA '!AB153,'EXTRA - (FERDINAND) '!AB153,'STRADA - (FERDINAND) '!AB153,'HR - (VALDENOR) '!AB153)</f>
        <v>0</v>
      </c>
      <c r="AB153" s="251">
        <f>SUM('EXTRA-03 '!AC153,'EXTRA-02 '!AC153,'FOTON - (CLEUBERT) '!AC153,'FÁBRICA '!AC153,'EXTRA - (FERDINAND) '!AC153,'STRADA - (FERDINAND) '!AC153,'HR - (VALDENOR) '!AC153)</f>
        <v>0</v>
      </c>
      <c r="AC153" s="251">
        <f>SUM('EXTRA-03 '!AD153,'EXTRA-02 '!AD153,'FOTON - (CLEUBERT) '!AD153,'FÁBRICA '!AD153,'EXTRA - (FERDINAND) '!AD153,'STRADA - (FERDINAND) '!AD153,'HR - (VALDENOR) '!AD153)</f>
        <v>0</v>
      </c>
      <c r="AD153" s="251">
        <f>SUM('EXTRA-03 '!AE153,'EXTRA-02 '!AE153,'FOTON - (CLEUBERT) '!AE153,'FÁBRICA '!AE153,'EXTRA - (FERDINAND) '!AE153,'STRADA - (FERDINAND) '!AE153,'HR - (VALDENOR) '!AE153)</f>
        <v>0</v>
      </c>
      <c r="AE153" s="251">
        <f>SUM('EXTRA-03 '!AF153,'EXTRA-02 '!AF153,'FOTON - (CLEUBERT) '!AF153,'FÁBRICA '!AF153,'EXTRA - (FERDINAND) '!AF153,'STRADA - (FERDINAND) '!AF153,'HR - (VALDENOR) '!AF153)</f>
        <v>0</v>
      </c>
      <c r="AF153" s="251">
        <f>SUM('EXTRA-03 '!AG153,'EXTRA-02 '!AG153,'FOTON - (CLEUBERT) '!AG153,'FÁBRICA '!AG153,'EXTRA - (FERDINAND) '!AG153,'STRADA - (FERDINAND) '!AG153,'HR - (VALDENOR) '!AG153)</f>
        <v>0</v>
      </c>
    </row>
    <row r="154" spans="1:32" x14ac:dyDescent="0.2">
      <c r="A154" s="658">
        <f>'HR - (VALDENOR) '!A154</f>
        <v>0</v>
      </c>
      <c r="B154" s="251">
        <f>SUM('EXTRA-03 '!C154,'EXTRA-02 '!C154,'FOTON - (CLEUBERT) '!C154,'FÁBRICA '!C154,'EXTRA - (FERDINAND) '!C154,'STRADA - (FERDINAND) '!C154,'HR - (VALDENOR) '!C154)</f>
        <v>0</v>
      </c>
      <c r="C154" s="251">
        <f>SUM('EXTRA-03 '!D154,'EXTRA-02 '!D154,'FOTON - (CLEUBERT) '!D154,'FÁBRICA '!D154,'EXTRA - (FERDINAND) '!D154,'STRADA - (FERDINAND) '!D154,'HR - (VALDENOR) '!D154)</f>
        <v>0</v>
      </c>
      <c r="D154" s="251">
        <f>SUM('EXTRA-03 '!E154,'EXTRA-02 '!E154,'FOTON - (CLEUBERT) '!E154,'FÁBRICA '!E154,'EXTRA - (FERDINAND) '!E154,'STRADA - (FERDINAND) '!E154,'HR - (VALDENOR) '!E154)</f>
        <v>0</v>
      </c>
      <c r="E154" s="251">
        <f>SUM('EXTRA-03 '!F154,'EXTRA-02 '!F154,'FOTON - (CLEUBERT) '!F154,'FÁBRICA '!F154,'EXTRA - (FERDINAND) '!F154,'STRADA - (FERDINAND) '!F154,'HR - (VALDENOR) '!F154)</f>
        <v>0</v>
      </c>
      <c r="F154" s="251">
        <f>SUM('EXTRA-03 '!G154,'EXTRA-02 '!G154,'FOTON - (CLEUBERT) '!G154,'FÁBRICA '!G154,'EXTRA - (FERDINAND) '!G154,'STRADA - (FERDINAND) '!G154,'HR - (VALDENOR) '!G154)</f>
        <v>0</v>
      </c>
      <c r="G154" s="251">
        <f>SUM('EXTRA-03 '!H154,'EXTRA-02 '!H154,'FOTON - (CLEUBERT) '!H154,'FÁBRICA '!H154,'EXTRA - (FERDINAND) '!H154,'STRADA - (FERDINAND) '!H154,'HR - (VALDENOR) '!H154)</f>
        <v>0</v>
      </c>
      <c r="H154" s="251">
        <f>SUM('EXTRA-03 '!I154,'EXTRA-02 '!I154,'FOTON - (CLEUBERT) '!I154,'FÁBRICA '!I154,'EXTRA - (FERDINAND) '!I154,'STRADA - (FERDINAND) '!I154,'HR - (VALDENOR) '!I154)</f>
        <v>0</v>
      </c>
      <c r="I154" s="251">
        <f>SUM('EXTRA-03 '!J154,'EXTRA-02 '!J154,'FOTON - (CLEUBERT) '!J154,'FÁBRICA '!J154,'EXTRA - (FERDINAND) '!J154,'STRADA - (FERDINAND) '!J154,'HR - (VALDENOR) '!J154)</f>
        <v>0</v>
      </c>
      <c r="J154" s="251">
        <f>SUM('EXTRA-03 '!K154,'EXTRA-02 '!K154,'FOTON - (CLEUBERT) '!K154,'FÁBRICA '!K154,'EXTRA - (FERDINAND) '!K154,'STRADA - (FERDINAND) '!K154,'HR - (VALDENOR) '!K154)</f>
        <v>0</v>
      </c>
      <c r="K154" s="251">
        <f>SUM('EXTRA-03 '!L154,'EXTRA-02 '!L154,'FOTON - (CLEUBERT) '!L154,'FÁBRICA '!L154,'EXTRA - (FERDINAND) '!L154,'STRADA - (FERDINAND) '!L154,'HR - (VALDENOR) '!L154)</f>
        <v>0</v>
      </c>
      <c r="L154" s="251">
        <f>SUM('EXTRA-03 '!M154,'EXTRA-02 '!M154,'FOTON - (CLEUBERT) '!M154,'FÁBRICA '!M154,'EXTRA - (FERDINAND) '!M154,'STRADA - (FERDINAND) '!M154,'HR - (VALDENOR) '!M154)</f>
        <v>0</v>
      </c>
      <c r="M154" s="251">
        <f>SUM('EXTRA-03 '!N154,'EXTRA-02 '!N154,'FOTON - (CLEUBERT) '!N154,'FÁBRICA '!N154,'EXTRA - (FERDINAND) '!N154,'STRADA - (FERDINAND) '!N154,'HR - (VALDENOR) '!N154)</f>
        <v>0</v>
      </c>
      <c r="N154" s="251">
        <f>SUM('EXTRA-03 '!O154,'EXTRA-02 '!O154,'FOTON - (CLEUBERT) '!O154,'FÁBRICA '!O154,'EXTRA - (FERDINAND) '!O154,'STRADA - (FERDINAND) '!O154,'HR - (VALDENOR) '!O154)</f>
        <v>0</v>
      </c>
      <c r="O154" s="251">
        <f>SUM('EXTRA-03 '!P154,'EXTRA-02 '!P154,'FOTON - (CLEUBERT) '!P154,'FÁBRICA '!P154,'EXTRA - (FERDINAND) '!P154,'STRADA - (FERDINAND) '!P154,'HR - (VALDENOR) '!P154)</f>
        <v>0</v>
      </c>
      <c r="P154" s="251">
        <f>SUM('EXTRA-03 '!Q154,'EXTRA-02 '!Q154,'FOTON - (CLEUBERT) '!Q154,'FÁBRICA '!Q154,'EXTRA - (FERDINAND) '!Q154,'STRADA - (FERDINAND) '!Q154,'HR - (VALDENOR) '!Q154)</f>
        <v>0</v>
      </c>
      <c r="Q154" s="251">
        <f>SUM('EXTRA-03 '!R154,'EXTRA-02 '!R154,'FOTON - (CLEUBERT) '!R154,'FÁBRICA '!R154,'EXTRA - (FERDINAND) '!R154,'STRADA - (FERDINAND) '!R154,'HR - (VALDENOR) '!R154)</f>
        <v>0</v>
      </c>
      <c r="R154" s="251">
        <f>SUM('EXTRA-03 '!S154,'EXTRA-02 '!S154,'FOTON - (CLEUBERT) '!S154,'FÁBRICA '!S154,'EXTRA - (FERDINAND) '!S154,'STRADA - (FERDINAND) '!S154,'HR - (VALDENOR) '!S154)</f>
        <v>0</v>
      </c>
      <c r="S154" s="251">
        <f>SUM('EXTRA-03 '!T154,'EXTRA-02 '!T154,'FOTON - (CLEUBERT) '!T154,'FÁBRICA '!T154,'EXTRA - (FERDINAND) '!T154,'STRADA - (FERDINAND) '!T154,'HR - (VALDENOR) '!T154)</f>
        <v>0</v>
      </c>
      <c r="T154" s="251">
        <f>SUM('EXTRA-03 '!U154,'EXTRA-02 '!U154,'FOTON - (CLEUBERT) '!U154,'FÁBRICA '!U154,'EXTRA - (FERDINAND) '!U154,'STRADA - (FERDINAND) '!U154,'HR - (VALDENOR) '!U154)</f>
        <v>0</v>
      </c>
      <c r="U154" s="251">
        <f>SUM('EXTRA-03 '!V154,'EXTRA-02 '!V154,'FOTON - (CLEUBERT) '!V154,'FÁBRICA '!V154,'EXTRA - (FERDINAND) '!V154,'STRADA - (FERDINAND) '!V154,'HR - (VALDENOR) '!V154)</f>
        <v>0</v>
      </c>
      <c r="V154" s="251">
        <f>SUM('EXTRA-03 '!W154,'EXTRA-02 '!W154,'FOTON - (CLEUBERT) '!W154,'FÁBRICA '!W154,'EXTRA - (FERDINAND) '!W154,'STRADA - (FERDINAND) '!W154,'HR - (VALDENOR) '!W154)</f>
        <v>0</v>
      </c>
      <c r="W154" s="251">
        <f>SUM('EXTRA-03 '!X154,'EXTRA-02 '!X154,'FOTON - (CLEUBERT) '!X154,'FÁBRICA '!X154,'EXTRA - (FERDINAND) '!X154,'STRADA - (FERDINAND) '!X154,'HR - (VALDENOR) '!X154)</f>
        <v>0</v>
      </c>
      <c r="X154" s="251">
        <f>SUM('EXTRA-03 '!Y154,'EXTRA-02 '!Y154,'FOTON - (CLEUBERT) '!Y154,'FÁBRICA '!Y154,'EXTRA - (FERDINAND) '!Y154,'STRADA - (FERDINAND) '!Y154,'HR - (VALDENOR) '!Y154)</f>
        <v>0</v>
      </c>
      <c r="Y154" s="251">
        <f>SUM('EXTRA-03 '!Z154,'EXTRA-02 '!Z154,'FOTON - (CLEUBERT) '!Z154,'FÁBRICA '!Z154,'EXTRA - (FERDINAND) '!Z154,'STRADA - (FERDINAND) '!Z154,'HR - (VALDENOR) '!Z154)</f>
        <v>0</v>
      </c>
      <c r="Z154" s="251">
        <f>SUM('EXTRA-03 '!AA154,'EXTRA-02 '!AA154,'FOTON - (CLEUBERT) '!AA154,'FÁBRICA '!AA154,'EXTRA - (FERDINAND) '!AA154,'STRADA - (FERDINAND) '!AA154,'HR - (VALDENOR) '!AA154)</f>
        <v>0</v>
      </c>
      <c r="AA154" s="251">
        <f>SUM('EXTRA-03 '!AB154,'EXTRA-02 '!AB154,'FOTON - (CLEUBERT) '!AB154,'FÁBRICA '!AB154,'EXTRA - (FERDINAND) '!AB154,'STRADA - (FERDINAND) '!AB154,'HR - (VALDENOR) '!AB154)</f>
        <v>0</v>
      </c>
      <c r="AB154" s="251">
        <f>SUM('EXTRA-03 '!AC154,'EXTRA-02 '!AC154,'FOTON - (CLEUBERT) '!AC154,'FÁBRICA '!AC154,'EXTRA - (FERDINAND) '!AC154,'STRADA - (FERDINAND) '!AC154,'HR - (VALDENOR) '!AC154)</f>
        <v>0</v>
      </c>
      <c r="AC154" s="251">
        <f>SUM('EXTRA-03 '!AD154,'EXTRA-02 '!AD154,'FOTON - (CLEUBERT) '!AD154,'FÁBRICA '!AD154,'EXTRA - (FERDINAND) '!AD154,'STRADA - (FERDINAND) '!AD154,'HR - (VALDENOR) '!AD154)</f>
        <v>0</v>
      </c>
      <c r="AD154" s="251">
        <f>SUM('EXTRA-03 '!AE154,'EXTRA-02 '!AE154,'FOTON - (CLEUBERT) '!AE154,'FÁBRICA '!AE154,'EXTRA - (FERDINAND) '!AE154,'STRADA - (FERDINAND) '!AE154,'HR - (VALDENOR) '!AE154)</f>
        <v>0</v>
      </c>
      <c r="AE154" s="251">
        <f>SUM('EXTRA-03 '!AF154,'EXTRA-02 '!AF154,'FOTON - (CLEUBERT) '!AF154,'FÁBRICA '!AF154,'EXTRA - (FERDINAND) '!AF154,'STRADA - (FERDINAND) '!AF154,'HR - (VALDENOR) '!AF154)</f>
        <v>0</v>
      </c>
      <c r="AF154" s="251">
        <f>SUM('EXTRA-03 '!AG154,'EXTRA-02 '!AG154,'FOTON - (CLEUBERT) '!AG154,'FÁBRICA '!AG154,'EXTRA - (FERDINAND) '!AG154,'STRADA - (FERDINAND) '!AG154,'HR - (VALDENOR) '!AG154)</f>
        <v>0</v>
      </c>
    </row>
    <row r="155" spans="1:32" x14ac:dyDescent="0.2">
      <c r="A155" s="658">
        <f>'HR - (VALDENOR) '!A155</f>
        <v>0</v>
      </c>
      <c r="B155" s="251">
        <f>SUM('EXTRA-03 '!C155,'EXTRA-02 '!C155,'FOTON - (CLEUBERT) '!C155,'FÁBRICA '!C155,'EXTRA - (FERDINAND) '!C155,'STRADA - (FERDINAND) '!C155,'HR - (VALDENOR) '!C155)</f>
        <v>0</v>
      </c>
      <c r="C155" s="251">
        <f>SUM('EXTRA-03 '!D155,'EXTRA-02 '!D155,'FOTON - (CLEUBERT) '!D155,'FÁBRICA '!D155,'EXTRA - (FERDINAND) '!D155,'STRADA - (FERDINAND) '!D155,'HR - (VALDENOR) '!D155)</f>
        <v>0</v>
      </c>
      <c r="D155" s="251">
        <f>SUM('EXTRA-03 '!E155,'EXTRA-02 '!E155,'FOTON - (CLEUBERT) '!E155,'FÁBRICA '!E155,'EXTRA - (FERDINAND) '!E155,'STRADA - (FERDINAND) '!E155,'HR - (VALDENOR) '!E155)</f>
        <v>0</v>
      </c>
      <c r="E155" s="251">
        <f>SUM('EXTRA-03 '!F155,'EXTRA-02 '!F155,'FOTON - (CLEUBERT) '!F155,'FÁBRICA '!F155,'EXTRA - (FERDINAND) '!F155,'STRADA - (FERDINAND) '!F155,'HR - (VALDENOR) '!F155)</f>
        <v>0</v>
      </c>
      <c r="F155" s="251">
        <f>SUM('EXTRA-03 '!G155,'EXTRA-02 '!G155,'FOTON - (CLEUBERT) '!G155,'FÁBRICA '!G155,'EXTRA - (FERDINAND) '!G155,'STRADA - (FERDINAND) '!G155,'HR - (VALDENOR) '!G155)</f>
        <v>0</v>
      </c>
      <c r="G155" s="251">
        <f>SUM('EXTRA-03 '!H155,'EXTRA-02 '!H155,'FOTON - (CLEUBERT) '!H155,'FÁBRICA '!H155,'EXTRA - (FERDINAND) '!H155,'STRADA - (FERDINAND) '!H155,'HR - (VALDENOR) '!H155)</f>
        <v>0</v>
      </c>
      <c r="H155" s="251">
        <f>SUM('EXTRA-03 '!I155,'EXTRA-02 '!I155,'FOTON - (CLEUBERT) '!I155,'FÁBRICA '!I155,'EXTRA - (FERDINAND) '!I155,'STRADA - (FERDINAND) '!I155,'HR - (VALDENOR) '!I155)</f>
        <v>0</v>
      </c>
      <c r="I155" s="251">
        <f>SUM('EXTRA-03 '!J155,'EXTRA-02 '!J155,'FOTON - (CLEUBERT) '!J155,'FÁBRICA '!J155,'EXTRA - (FERDINAND) '!J155,'STRADA - (FERDINAND) '!J155,'HR - (VALDENOR) '!J155)</f>
        <v>0</v>
      </c>
      <c r="J155" s="251">
        <f>SUM('EXTRA-03 '!K155,'EXTRA-02 '!K155,'FOTON - (CLEUBERT) '!K155,'FÁBRICA '!K155,'EXTRA - (FERDINAND) '!K155,'STRADA - (FERDINAND) '!K155,'HR - (VALDENOR) '!K155)</f>
        <v>0</v>
      </c>
      <c r="K155" s="251">
        <f>SUM('EXTRA-03 '!L155,'EXTRA-02 '!L155,'FOTON - (CLEUBERT) '!L155,'FÁBRICA '!L155,'EXTRA - (FERDINAND) '!L155,'STRADA - (FERDINAND) '!L155,'HR - (VALDENOR) '!L155)</f>
        <v>0</v>
      </c>
      <c r="L155" s="251">
        <f>SUM('EXTRA-03 '!M155,'EXTRA-02 '!M155,'FOTON - (CLEUBERT) '!M155,'FÁBRICA '!M155,'EXTRA - (FERDINAND) '!M155,'STRADA - (FERDINAND) '!M155,'HR - (VALDENOR) '!M155)</f>
        <v>0</v>
      </c>
      <c r="M155" s="251">
        <f>SUM('EXTRA-03 '!N155,'EXTRA-02 '!N155,'FOTON - (CLEUBERT) '!N155,'FÁBRICA '!N155,'EXTRA - (FERDINAND) '!N155,'STRADA - (FERDINAND) '!N155,'HR - (VALDENOR) '!N155)</f>
        <v>0</v>
      </c>
      <c r="N155" s="251">
        <f>SUM('EXTRA-03 '!O155,'EXTRA-02 '!O155,'FOTON - (CLEUBERT) '!O155,'FÁBRICA '!O155,'EXTRA - (FERDINAND) '!O155,'STRADA - (FERDINAND) '!O155,'HR - (VALDENOR) '!O155)</f>
        <v>0</v>
      </c>
      <c r="O155" s="251">
        <f>SUM('EXTRA-03 '!P155,'EXTRA-02 '!P155,'FOTON - (CLEUBERT) '!P155,'FÁBRICA '!P155,'EXTRA - (FERDINAND) '!P155,'STRADA - (FERDINAND) '!P155,'HR - (VALDENOR) '!P155)</f>
        <v>0</v>
      </c>
      <c r="P155" s="251">
        <f>SUM('EXTRA-03 '!Q155,'EXTRA-02 '!Q155,'FOTON - (CLEUBERT) '!Q155,'FÁBRICA '!Q155,'EXTRA - (FERDINAND) '!Q155,'STRADA - (FERDINAND) '!Q155,'HR - (VALDENOR) '!Q155)</f>
        <v>0</v>
      </c>
      <c r="Q155" s="251">
        <f>SUM('EXTRA-03 '!R155,'EXTRA-02 '!R155,'FOTON - (CLEUBERT) '!R155,'FÁBRICA '!R155,'EXTRA - (FERDINAND) '!R155,'STRADA - (FERDINAND) '!R155,'HR - (VALDENOR) '!R155)</f>
        <v>0</v>
      </c>
      <c r="R155" s="251">
        <f>SUM('EXTRA-03 '!S155,'EXTRA-02 '!S155,'FOTON - (CLEUBERT) '!S155,'FÁBRICA '!S155,'EXTRA - (FERDINAND) '!S155,'STRADA - (FERDINAND) '!S155,'HR - (VALDENOR) '!S155)</f>
        <v>0</v>
      </c>
      <c r="S155" s="251">
        <f>SUM('EXTRA-03 '!T155,'EXTRA-02 '!T155,'FOTON - (CLEUBERT) '!T155,'FÁBRICA '!T155,'EXTRA - (FERDINAND) '!T155,'STRADA - (FERDINAND) '!T155,'HR - (VALDENOR) '!T155)</f>
        <v>0</v>
      </c>
      <c r="T155" s="251">
        <f>SUM('EXTRA-03 '!U155,'EXTRA-02 '!U155,'FOTON - (CLEUBERT) '!U155,'FÁBRICA '!U155,'EXTRA - (FERDINAND) '!U155,'STRADA - (FERDINAND) '!U155,'HR - (VALDENOR) '!U155)</f>
        <v>0</v>
      </c>
      <c r="U155" s="251">
        <f>SUM('EXTRA-03 '!V155,'EXTRA-02 '!V155,'FOTON - (CLEUBERT) '!V155,'FÁBRICA '!V155,'EXTRA - (FERDINAND) '!V155,'STRADA - (FERDINAND) '!V155,'HR - (VALDENOR) '!V155)</f>
        <v>0</v>
      </c>
      <c r="V155" s="251">
        <f>SUM('EXTRA-03 '!W155,'EXTRA-02 '!W155,'FOTON - (CLEUBERT) '!W155,'FÁBRICA '!W155,'EXTRA - (FERDINAND) '!W155,'STRADA - (FERDINAND) '!W155,'HR - (VALDENOR) '!W155)</f>
        <v>0</v>
      </c>
      <c r="W155" s="251">
        <f>SUM('EXTRA-03 '!X155,'EXTRA-02 '!X155,'FOTON - (CLEUBERT) '!X155,'FÁBRICA '!X155,'EXTRA - (FERDINAND) '!X155,'STRADA - (FERDINAND) '!X155,'HR - (VALDENOR) '!X155)</f>
        <v>0</v>
      </c>
      <c r="X155" s="251">
        <f>SUM('EXTRA-03 '!Y155,'EXTRA-02 '!Y155,'FOTON - (CLEUBERT) '!Y155,'FÁBRICA '!Y155,'EXTRA - (FERDINAND) '!Y155,'STRADA - (FERDINAND) '!Y155,'HR - (VALDENOR) '!Y155)</f>
        <v>0</v>
      </c>
      <c r="Y155" s="251">
        <f>SUM('EXTRA-03 '!Z155,'EXTRA-02 '!Z155,'FOTON - (CLEUBERT) '!Z155,'FÁBRICA '!Z155,'EXTRA - (FERDINAND) '!Z155,'STRADA - (FERDINAND) '!Z155,'HR - (VALDENOR) '!Z155)</f>
        <v>0</v>
      </c>
      <c r="Z155" s="251">
        <f>SUM('EXTRA-03 '!AA155,'EXTRA-02 '!AA155,'FOTON - (CLEUBERT) '!AA155,'FÁBRICA '!AA155,'EXTRA - (FERDINAND) '!AA155,'STRADA - (FERDINAND) '!AA155,'HR - (VALDENOR) '!AA155)</f>
        <v>0</v>
      </c>
      <c r="AA155" s="251">
        <f>SUM('EXTRA-03 '!AB155,'EXTRA-02 '!AB155,'FOTON - (CLEUBERT) '!AB155,'FÁBRICA '!AB155,'EXTRA - (FERDINAND) '!AB155,'STRADA - (FERDINAND) '!AB155,'HR - (VALDENOR) '!AB155)</f>
        <v>0</v>
      </c>
      <c r="AB155" s="251">
        <f>SUM('EXTRA-03 '!AC155,'EXTRA-02 '!AC155,'FOTON - (CLEUBERT) '!AC155,'FÁBRICA '!AC155,'EXTRA - (FERDINAND) '!AC155,'STRADA - (FERDINAND) '!AC155,'HR - (VALDENOR) '!AC155)</f>
        <v>0</v>
      </c>
      <c r="AC155" s="251">
        <f>SUM('EXTRA-03 '!AD155,'EXTRA-02 '!AD155,'FOTON - (CLEUBERT) '!AD155,'FÁBRICA '!AD155,'EXTRA - (FERDINAND) '!AD155,'STRADA - (FERDINAND) '!AD155,'HR - (VALDENOR) '!AD155)</f>
        <v>0</v>
      </c>
      <c r="AD155" s="251">
        <f>SUM('EXTRA-03 '!AE155,'EXTRA-02 '!AE155,'FOTON - (CLEUBERT) '!AE155,'FÁBRICA '!AE155,'EXTRA - (FERDINAND) '!AE155,'STRADA - (FERDINAND) '!AE155,'HR - (VALDENOR) '!AE155)</f>
        <v>0</v>
      </c>
      <c r="AE155" s="251">
        <f>SUM('EXTRA-03 '!AF155,'EXTRA-02 '!AF155,'FOTON - (CLEUBERT) '!AF155,'FÁBRICA '!AF155,'EXTRA - (FERDINAND) '!AF155,'STRADA - (FERDINAND) '!AF155,'HR - (VALDENOR) '!AF155)</f>
        <v>0</v>
      </c>
      <c r="AF155" s="251">
        <f>SUM('EXTRA-03 '!AG155,'EXTRA-02 '!AG155,'FOTON - (CLEUBERT) '!AG155,'FÁBRICA '!AG155,'EXTRA - (FERDINAND) '!AG155,'STRADA - (FERDINAND) '!AG155,'HR - (VALDENOR) '!AG155)</f>
        <v>0</v>
      </c>
    </row>
    <row r="156" spans="1:32" x14ac:dyDescent="0.2">
      <c r="A156" s="252" t="str">
        <f>'HR - (VALDENOR) '!A156</f>
        <v>TOTAL</v>
      </c>
      <c r="B156" s="622">
        <f t="shared" ref="B156:AF156" si="0">SUM(B3:B155)</f>
        <v>130</v>
      </c>
      <c r="C156" s="622">
        <f t="shared" si="0"/>
        <v>106</v>
      </c>
      <c r="D156" s="622">
        <f t="shared" si="0"/>
        <v>0</v>
      </c>
      <c r="E156" s="622">
        <f t="shared" si="0"/>
        <v>0</v>
      </c>
      <c r="F156" s="622">
        <f t="shared" si="0"/>
        <v>0</v>
      </c>
      <c r="G156" s="622">
        <f t="shared" si="0"/>
        <v>0</v>
      </c>
      <c r="H156" s="622">
        <f t="shared" si="0"/>
        <v>0</v>
      </c>
      <c r="I156" s="622">
        <f t="shared" si="0"/>
        <v>0</v>
      </c>
      <c r="J156" s="622">
        <f t="shared" si="0"/>
        <v>0</v>
      </c>
      <c r="K156" s="622">
        <f t="shared" si="0"/>
        <v>0</v>
      </c>
      <c r="L156" s="622">
        <f t="shared" si="0"/>
        <v>0</v>
      </c>
      <c r="M156" s="622">
        <f t="shared" si="0"/>
        <v>0</v>
      </c>
      <c r="N156" s="622">
        <f t="shared" si="0"/>
        <v>0</v>
      </c>
      <c r="O156" s="622">
        <f t="shared" si="0"/>
        <v>0</v>
      </c>
      <c r="P156" s="622">
        <f t="shared" si="0"/>
        <v>0</v>
      </c>
      <c r="Q156" s="622">
        <f t="shared" si="0"/>
        <v>0</v>
      </c>
      <c r="R156" s="622">
        <f t="shared" si="0"/>
        <v>0</v>
      </c>
      <c r="S156" s="622">
        <f t="shared" si="0"/>
        <v>0</v>
      </c>
      <c r="T156" s="622">
        <f t="shared" si="0"/>
        <v>0</v>
      </c>
      <c r="U156" s="622">
        <f t="shared" si="0"/>
        <v>0</v>
      </c>
      <c r="V156" s="622">
        <f t="shared" si="0"/>
        <v>0</v>
      </c>
      <c r="W156" s="622">
        <f t="shared" si="0"/>
        <v>0</v>
      </c>
      <c r="X156" s="622">
        <f t="shared" si="0"/>
        <v>0</v>
      </c>
      <c r="Y156" s="622">
        <f t="shared" si="0"/>
        <v>0</v>
      </c>
      <c r="Z156" s="622">
        <f t="shared" si="0"/>
        <v>0</v>
      </c>
      <c r="AA156" s="622">
        <f t="shared" si="0"/>
        <v>0</v>
      </c>
      <c r="AB156" s="622">
        <f t="shared" si="0"/>
        <v>0</v>
      </c>
      <c r="AC156" s="622">
        <f t="shared" si="0"/>
        <v>0</v>
      </c>
      <c r="AD156" s="622">
        <f t="shared" si="0"/>
        <v>0</v>
      </c>
      <c r="AE156" s="622">
        <f t="shared" si="0"/>
        <v>0</v>
      </c>
      <c r="AF156" s="622">
        <f t="shared" si="0"/>
        <v>0</v>
      </c>
    </row>
  </sheetData>
  <conditionalFormatting sqref="B3:AF156">
    <cfRule type="cellIs" dxfId="3095" priority="11" operator="equal">
      <formula>0</formula>
    </cfRule>
  </conditionalFormatting>
  <conditionalFormatting sqref="B1:AF1">
    <cfRule type="cellIs" dxfId="3094" priority="7" operator="equal">
      <formula>"DOM"</formula>
    </cfRule>
  </conditionalFormatting>
  <conditionalFormatting sqref="B3:AF156">
    <cfRule type="cellIs" dxfId="3093" priority="5" operator="equal">
      <formula>0</formula>
    </cfRule>
    <cfRule type="cellIs" dxfId="3092" priority="6" operator="equal">
      <formula>0</formula>
    </cfRule>
  </conditionalFormatting>
  <conditionalFormatting sqref="B3:AF156">
    <cfRule type="cellIs" dxfId="3091" priority="4" operator="equal">
      <formula>0</formula>
    </cfRule>
  </conditionalFormatting>
  <conditionalFormatting sqref="B3:AF156">
    <cfRule type="cellIs" dxfId="3090" priority="1" operator="equal">
      <formula>0</formula>
    </cfRule>
    <cfRule type="cellIs" dxfId="3089" priority="2" operator="equal">
      <formula>0</formula>
    </cfRule>
    <cfRule type="cellIs" dxfId="3088" priority="3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FF"/>
  </sheetPr>
  <dimension ref="A1:AO157"/>
  <sheetViews>
    <sheetView topLeftCell="A123" zoomScale="110" zoomScaleNormal="110" workbookViewId="0">
      <pane xSplit="1" topLeftCell="Q1" activePane="topRight" state="frozen"/>
      <selection pane="topRight" activeCell="AH156" sqref="AH156"/>
    </sheetView>
  </sheetViews>
  <sheetFormatPr defaultRowHeight="12.75" x14ac:dyDescent="0.2"/>
  <cols>
    <col min="1" max="1" width="36.7109375" customWidth="1"/>
    <col min="2" max="2" width="10.7109375" customWidth="1"/>
    <col min="3" max="32" width="4.7109375" customWidth="1"/>
    <col min="33" max="33" width="4.85546875" customWidth="1"/>
    <col min="34" max="35" width="7.7109375" customWidth="1"/>
    <col min="36" max="36" width="10.7109375" customWidth="1"/>
    <col min="38" max="38" width="11.5703125" customWidth="1"/>
    <col min="40" max="40" width="12.28515625" customWidth="1"/>
    <col min="41" max="41" width="12.85546875" customWidth="1"/>
  </cols>
  <sheetData>
    <row r="1" spans="1:41" ht="12" customHeight="1" x14ac:dyDescent="0.2">
      <c r="A1" s="850" t="s">
        <v>154</v>
      </c>
      <c r="B1" s="798" t="s">
        <v>216</v>
      </c>
      <c r="C1" s="999">
        <v>1</v>
      </c>
      <c r="D1" s="999">
        <v>2</v>
      </c>
      <c r="E1" s="999">
        <v>3</v>
      </c>
      <c r="F1" s="999">
        <v>4</v>
      </c>
      <c r="G1" s="999">
        <v>5</v>
      </c>
      <c r="H1" s="999">
        <v>6</v>
      </c>
      <c r="I1" s="999">
        <v>7</v>
      </c>
      <c r="J1" s="999">
        <v>8</v>
      </c>
      <c r="K1" s="999">
        <v>9</v>
      </c>
      <c r="L1" s="999">
        <v>10</v>
      </c>
      <c r="M1" s="999">
        <v>11</v>
      </c>
      <c r="N1" s="999">
        <v>12</v>
      </c>
      <c r="O1" s="999">
        <v>13</v>
      </c>
      <c r="P1" s="999">
        <v>14</v>
      </c>
      <c r="Q1" s="999">
        <v>15</v>
      </c>
      <c r="R1" s="999">
        <v>16</v>
      </c>
      <c r="S1" s="999">
        <v>17</v>
      </c>
      <c r="T1" s="999">
        <v>18</v>
      </c>
      <c r="U1" s="999">
        <v>19</v>
      </c>
      <c r="V1" s="999">
        <v>20</v>
      </c>
      <c r="W1" s="999">
        <v>21</v>
      </c>
      <c r="X1" s="999">
        <v>22</v>
      </c>
      <c r="Y1" s="999">
        <v>23</v>
      </c>
      <c r="Z1" s="999">
        <v>24</v>
      </c>
      <c r="AA1" s="999">
        <v>25</v>
      </c>
      <c r="AB1" s="999">
        <v>26</v>
      </c>
      <c r="AC1" s="999">
        <v>27</v>
      </c>
      <c r="AD1" s="999">
        <v>28</v>
      </c>
      <c r="AE1" s="999">
        <v>29</v>
      </c>
      <c r="AF1" s="999">
        <v>30</v>
      </c>
      <c r="AG1" s="999">
        <v>31</v>
      </c>
      <c r="AH1" s="1004" t="s">
        <v>3</v>
      </c>
      <c r="AI1" s="1006" t="s">
        <v>4</v>
      </c>
      <c r="AJ1" s="1006" t="s">
        <v>29</v>
      </c>
      <c r="AK1" s="1008" t="s">
        <v>151</v>
      </c>
      <c r="AL1" s="1008"/>
      <c r="AM1" s="1008" t="s">
        <v>152</v>
      </c>
      <c r="AN1" s="1008"/>
      <c r="AO1" s="1002" t="s">
        <v>5</v>
      </c>
    </row>
    <row r="2" spans="1:41" s="42" customFormat="1" ht="12" customHeight="1" x14ac:dyDescent="0.2">
      <c r="A2" s="850" t="s">
        <v>0</v>
      </c>
      <c r="B2" s="851">
        <f>'TOTAL GERAL'!J1</f>
        <v>43252</v>
      </c>
      <c r="C2" s="999"/>
      <c r="D2" s="999"/>
      <c r="E2" s="999"/>
      <c r="F2" s="999"/>
      <c r="G2" s="999"/>
      <c r="H2" s="999"/>
      <c r="I2" s="999"/>
      <c r="J2" s="999"/>
      <c r="K2" s="999"/>
      <c r="L2" s="999"/>
      <c r="M2" s="999"/>
      <c r="N2" s="999"/>
      <c r="O2" s="999"/>
      <c r="P2" s="999"/>
      <c r="Q2" s="999"/>
      <c r="R2" s="999"/>
      <c r="S2" s="999"/>
      <c r="T2" s="999"/>
      <c r="U2" s="999"/>
      <c r="V2" s="999"/>
      <c r="W2" s="999"/>
      <c r="X2" s="999"/>
      <c r="Y2" s="999"/>
      <c r="Z2" s="999"/>
      <c r="AA2" s="999"/>
      <c r="AB2" s="999"/>
      <c r="AC2" s="999"/>
      <c r="AD2" s="999"/>
      <c r="AE2" s="999"/>
      <c r="AF2" s="999"/>
      <c r="AG2" s="999"/>
      <c r="AH2" s="1005"/>
      <c r="AI2" s="1007"/>
      <c r="AJ2" s="1007"/>
      <c r="AK2" s="847" t="s">
        <v>153</v>
      </c>
      <c r="AL2" s="847" t="s">
        <v>7</v>
      </c>
      <c r="AM2" s="848" t="s">
        <v>153</v>
      </c>
      <c r="AN2" s="848" t="s">
        <v>7</v>
      </c>
      <c r="AO2" s="1003"/>
    </row>
    <row r="3" spans="1:41" ht="12" customHeight="1" x14ac:dyDescent="0.2">
      <c r="A3" s="997" t="str">
        <f>Tabela6[[#This Row],[CLIENTE]]</f>
        <v>* BONIFICAÇÃO - CAMINO DIVINEIA</v>
      </c>
      <c r="B3" s="998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861">
        <f>SUM(C3:AG3)</f>
        <v>0</v>
      </c>
      <c r="AI3" s="14">
        <f>Tabela6[[#This Row],[PREÇO]]</f>
        <v>0</v>
      </c>
      <c r="AJ3" s="860">
        <f>AH3*AI3</f>
        <v>0</v>
      </c>
      <c r="AK3" s="367">
        <f>Tabela6[[#This Row],[ST ICMS]]</f>
        <v>0</v>
      </c>
      <c r="AL3" s="368">
        <f>(AJ3*AK3)</f>
        <v>0</v>
      </c>
      <c r="AM3" s="367">
        <f>Tabela6[[#This Row],[DESCONTO]]</f>
        <v>0</v>
      </c>
      <c r="AN3" s="368">
        <f>((AJ3+AL3)*AM3)</f>
        <v>0</v>
      </c>
      <c r="AO3" s="859">
        <f>(AJ3+AL3)-AN3</f>
        <v>0</v>
      </c>
    </row>
    <row r="4" spans="1:41" ht="12" customHeight="1" x14ac:dyDescent="0.2">
      <c r="A4" s="997" t="str">
        <f>Tabela6[[#This Row],[CLIENTE]]</f>
        <v>* BONIFICAÇÃO - CAMINO S.BERNARDO</v>
      </c>
      <c r="B4" s="998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861">
        <f t="shared" ref="AH4:AH67" si="0">SUM(C4:AG4)</f>
        <v>0</v>
      </c>
      <c r="AI4" s="14">
        <f>Tabela6[[#This Row],[PREÇO]]</f>
        <v>0</v>
      </c>
      <c r="AJ4" s="860">
        <f t="shared" ref="AJ4:AJ67" si="1">AH4*AI4</f>
        <v>0</v>
      </c>
      <c r="AK4" s="367">
        <f>Tabela6[[#This Row],[ST ICMS]]</f>
        <v>0</v>
      </c>
      <c r="AL4" s="368">
        <f t="shared" ref="AL4:AL67" si="2">(AJ4*AK4)</f>
        <v>0</v>
      </c>
      <c r="AM4" s="367">
        <f>Tabela6[[#This Row],[DESCONTO]]</f>
        <v>0</v>
      </c>
      <c r="AN4" s="368">
        <f t="shared" ref="AN4:AN67" si="3">((AJ4+AL4)*AM4)</f>
        <v>0</v>
      </c>
      <c r="AO4" s="859">
        <f t="shared" ref="AO4:AO67" si="4">(AJ4+AL4)-AN4</f>
        <v>0</v>
      </c>
    </row>
    <row r="5" spans="1:41" ht="12" customHeight="1" x14ac:dyDescent="0.2">
      <c r="A5" s="997" t="str">
        <f>Tabela6[[#This Row],[CLIENTE]]</f>
        <v xml:space="preserve">* BONIFICAÇÃO - MATEUS BACANGA </v>
      </c>
      <c r="B5" s="998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861">
        <f t="shared" si="0"/>
        <v>0</v>
      </c>
      <c r="AI5" s="14">
        <f>Tabela6[[#This Row],[PREÇO]]</f>
        <v>0</v>
      </c>
      <c r="AJ5" s="860">
        <f t="shared" si="1"/>
        <v>0</v>
      </c>
      <c r="AK5" s="367">
        <f>Tabela6[[#This Row],[ST ICMS]]</f>
        <v>0</v>
      </c>
      <c r="AL5" s="368">
        <f t="shared" si="2"/>
        <v>0</v>
      </c>
      <c r="AM5" s="367">
        <f>Tabela6[[#This Row],[DESCONTO]]</f>
        <v>0</v>
      </c>
      <c r="AN5" s="368">
        <f t="shared" si="3"/>
        <v>0</v>
      </c>
      <c r="AO5" s="859">
        <f t="shared" si="4"/>
        <v>0</v>
      </c>
    </row>
    <row r="6" spans="1:41" ht="12" customHeight="1" x14ac:dyDescent="0.2">
      <c r="A6" s="997" t="str">
        <f>Tabela6[[#This Row],[CLIENTE]]</f>
        <v xml:space="preserve">* BONIFICAÇÃO - MATEUS CD.OPERARIA  </v>
      </c>
      <c r="B6" s="998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861">
        <f t="shared" si="0"/>
        <v>0</v>
      </c>
      <c r="AI6" s="14">
        <f>Tabela6[[#This Row],[PREÇO]]</f>
        <v>0</v>
      </c>
      <c r="AJ6" s="860">
        <f t="shared" si="1"/>
        <v>0</v>
      </c>
      <c r="AK6" s="367">
        <f>Tabela6[[#This Row],[ST ICMS]]</f>
        <v>0</v>
      </c>
      <c r="AL6" s="368">
        <f t="shared" si="2"/>
        <v>0</v>
      </c>
      <c r="AM6" s="367">
        <f>Tabela6[[#This Row],[DESCONTO]]</f>
        <v>0</v>
      </c>
      <c r="AN6" s="368">
        <f t="shared" si="3"/>
        <v>0</v>
      </c>
      <c r="AO6" s="859">
        <f t="shared" si="4"/>
        <v>0</v>
      </c>
    </row>
    <row r="7" spans="1:41" ht="12" customHeight="1" x14ac:dyDescent="0.2">
      <c r="A7" s="997" t="str">
        <f>Tabela6[[#This Row],[CLIENTE]]</f>
        <v xml:space="preserve">* BONIFICAÇÃO - MATEUS COHAB ANIL </v>
      </c>
      <c r="B7" s="998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861">
        <f t="shared" si="0"/>
        <v>0</v>
      </c>
      <c r="AI7" s="14">
        <f>Tabela6[[#This Row],[PREÇO]]</f>
        <v>0</v>
      </c>
      <c r="AJ7" s="860">
        <f t="shared" si="1"/>
        <v>0</v>
      </c>
      <c r="AK7" s="367">
        <f>Tabela6[[#This Row],[ST ICMS]]</f>
        <v>0</v>
      </c>
      <c r="AL7" s="368">
        <f t="shared" si="2"/>
        <v>0</v>
      </c>
      <c r="AM7" s="367">
        <f>Tabela6[[#This Row],[DESCONTO]]</f>
        <v>0</v>
      </c>
      <c r="AN7" s="368">
        <f t="shared" si="3"/>
        <v>0</v>
      </c>
      <c r="AO7" s="859">
        <f t="shared" si="4"/>
        <v>0</v>
      </c>
    </row>
    <row r="8" spans="1:41" ht="12" customHeight="1" x14ac:dyDescent="0.2">
      <c r="A8" s="997" t="str">
        <f>Tabela6[[#This Row],[CLIENTE]]</f>
        <v xml:space="preserve">* BONIFICAÇÃO - MATEUS COHAMA </v>
      </c>
      <c r="B8" s="998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861">
        <f t="shared" si="0"/>
        <v>0</v>
      </c>
      <c r="AI8" s="14">
        <f>Tabela6[[#This Row],[PREÇO]]</f>
        <v>0</v>
      </c>
      <c r="AJ8" s="860">
        <f t="shared" si="1"/>
        <v>0</v>
      </c>
      <c r="AK8" s="367">
        <f>Tabela6[[#This Row],[ST ICMS]]</f>
        <v>0</v>
      </c>
      <c r="AL8" s="368">
        <f t="shared" si="2"/>
        <v>0</v>
      </c>
      <c r="AM8" s="367">
        <f>Tabela6[[#This Row],[DESCONTO]]</f>
        <v>0</v>
      </c>
      <c r="AN8" s="368">
        <f t="shared" si="3"/>
        <v>0</v>
      </c>
      <c r="AO8" s="859">
        <f t="shared" si="4"/>
        <v>0</v>
      </c>
    </row>
    <row r="9" spans="1:41" ht="12" customHeight="1" x14ac:dyDescent="0.2">
      <c r="A9" s="997" t="str">
        <f>Tabela6[[#This Row],[CLIENTE]]</f>
        <v xml:space="preserve">* BONIFICAÇÃO - MATEUS COHATRAC </v>
      </c>
      <c r="B9" s="99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861">
        <f t="shared" si="0"/>
        <v>0</v>
      </c>
      <c r="AI9" s="14">
        <f>Tabela6[[#This Row],[PREÇO]]</f>
        <v>0</v>
      </c>
      <c r="AJ9" s="860">
        <f t="shared" si="1"/>
        <v>0</v>
      </c>
      <c r="AK9" s="367">
        <f>Tabela6[[#This Row],[ST ICMS]]</f>
        <v>0</v>
      </c>
      <c r="AL9" s="368">
        <f t="shared" si="2"/>
        <v>0</v>
      </c>
      <c r="AM9" s="367">
        <f>Tabela6[[#This Row],[DESCONTO]]</f>
        <v>0</v>
      </c>
      <c r="AN9" s="368">
        <f t="shared" si="3"/>
        <v>0</v>
      </c>
      <c r="AO9" s="859">
        <f t="shared" si="4"/>
        <v>0</v>
      </c>
    </row>
    <row r="10" spans="1:41" ht="12" customHeight="1" x14ac:dyDescent="0.2">
      <c r="A10" s="997" t="str">
        <f>Tabela6[[#This Row],[CLIENTE]]</f>
        <v>* BONIFICAÇÃO - MATEUS H.RENASCENÇA</v>
      </c>
      <c r="B10" s="99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861">
        <f t="shared" si="0"/>
        <v>0</v>
      </c>
      <c r="AI10" s="14">
        <f>Tabela6[[#This Row],[PREÇO]]</f>
        <v>0</v>
      </c>
      <c r="AJ10" s="860">
        <f t="shared" si="1"/>
        <v>0</v>
      </c>
      <c r="AK10" s="367">
        <f>Tabela6[[#This Row],[ST ICMS]]</f>
        <v>0</v>
      </c>
      <c r="AL10" s="368">
        <f t="shared" si="2"/>
        <v>0</v>
      </c>
      <c r="AM10" s="367">
        <f>Tabela6[[#This Row],[DESCONTO]]</f>
        <v>0</v>
      </c>
      <c r="AN10" s="368">
        <f t="shared" si="3"/>
        <v>0</v>
      </c>
      <c r="AO10" s="859">
        <f t="shared" si="4"/>
        <v>0</v>
      </c>
    </row>
    <row r="11" spans="1:41" ht="12" customHeight="1" x14ac:dyDescent="0.2">
      <c r="A11" s="997" t="str">
        <f>Tabela6[[#This Row],[CLIENTE]]</f>
        <v>* BONIFICAÇÃO - MATEUS JD.TROPICAL</v>
      </c>
      <c r="B11" s="99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861">
        <f t="shared" si="0"/>
        <v>0</v>
      </c>
      <c r="AI11" s="14">
        <f>Tabela6[[#This Row],[PREÇO]]</f>
        <v>0</v>
      </c>
      <c r="AJ11" s="860">
        <f t="shared" si="1"/>
        <v>0</v>
      </c>
      <c r="AK11" s="367">
        <f>Tabela6[[#This Row],[ST ICMS]]</f>
        <v>0</v>
      </c>
      <c r="AL11" s="368">
        <f t="shared" si="2"/>
        <v>0</v>
      </c>
      <c r="AM11" s="367">
        <f>Tabela6[[#This Row],[DESCONTO]]</f>
        <v>0</v>
      </c>
      <c r="AN11" s="368">
        <f t="shared" si="3"/>
        <v>0</v>
      </c>
      <c r="AO11" s="859">
        <f t="shared" si="4"/>
        <v>0</v>
      </c>
    </row>
    <row r="12" spans="1:41" ht="12" customHeight="1" x14ac:dyDescent="0.2">
      <c r="A12" s="997" t="str">
        <f>Tabela6[[#This Row],[CLIENTE]]</f>
        <v>* BONIFICAÇÃO - MATEUS JOÃO PAULO</v>
      </c>
      <c r="B12" s="998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861">
        <f t="shared" si="0"/>
        <v>0</v>
      </c>
      <c r="AI12" s="14">
        <f>Tabela6[[#This Row],[PREÇO]]</f>
        <v>0</v>
      </c>
      <c r="AJ12" s="860">
        <f t="shared" si="1"/>
        <v>0</v>
      </c>
      <c r="AK12" s="367">
        <f>Tabela6[[#This Row],[ST ICMS]]</f>
        <v>0</v>
      </c>
      <c r="AL12" s="368">
        <f t="shared" si="2"/>
        <v>0</v>
      </c>
      <c r="AM12" s="367">
        <f>Tabela6[[#This Row],[DESCONTO]]</f>
        <v>0</v>
      </c>
      <c r="AN12" s="368">
        <f t="shared" si="3"/>
        <v>0</v>
      </c>
      <c r="AO12" s="859">
        <f t="shared" si="4"/>
        <v>0</v>
      </c>
    </row>
    <row r="13" spans="1:41" ht="12" customHeight="1" x14ac:dyDescent="0.2">
      <c r="A13" s="997" t="str">
        <f>Tabela6[[#This Row],[CLIENTE]]</f>
        <v>* BONIFICAÇÃO - MATEUS MAIOBÃO</v>
      </c>
      <c r="B13" s="998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861">
        <f t="shared" si="0"/>
        <v>0</v>
      </c>
      <c r="AI13" s="14">
        <f>Tabela6[[#This Row],[PREÇO]]</f>
        <v>0</v>
      </c>
      <c r="AJ13" s="860">
        <f t="shared" si="1"/>
        <v>0</v>
      </c>
      <c r="AK13" s="367">
        <f>Tabela6[[#This Row],[ST ICMS]]</f>
        <v>0</v>
      </c>
      <c r="AL13" s="368">
        <f t="shared" si="2"/>
        <v>0</v>
      </c>
      <c r="AM13" s="367">
        <f>Tabela6[[#This Row],[DESCONTO]]</f>
        <v>0</v>
      </c>
      <c r="AN13" s="368">
        <f t="shared" si="3"/>
        <v>0</v>
      </c>
      <c r="AO13" s="859">
        <f t="shared" si="4"/>
        <v>0</v>
      </c>
    </row>
    <row r="14" spans="1:41" ht="12" customHeight="1" x14ac:dyDescent="0.2">
      <c r="A14" s="997" t="str">
        <f>Tabela6[[#This Row],[CLIENTE]]</f>
        <v xml:space="preserve">* BONIFICAÇÃO - MATEUS SHOP DA ILHA </v>
      </c>
      <c r="B14" s="998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861">
        <f t="shared" si="0"/>
        <v>0</v>
      </c>
      <c r="AI14" s="14">
        <f>Tabela6[[#This Row],[PREÇO]]</f>
        <v>0</v>
      </c>
      <c r="AJ14" s="860">
        <f t="shared" si="1"/>
        <v>0</v>
      </c>
      <c r="AK14" s="367">
        <f>Tabela6[[#This Row],[ST ICMS]]</f>
        <v>0</v>
      </c>
      <c r="AL14" s="368">
        <f t="shared" si="2"/>
        <v>0</v>
      </c>
      <c r="AM14" s="367">
        <f>Tabela6[[#This Row],[DESCONTO]]</f>
        <v>0</v>
      </c>
      <c r="AN14" s="368">
        <f t="shared" si="3"/>
        <v>0</v>
      </c>
      <c r="AO14" s="859">
        <f t="shared" si="4"/>
        <v>0</v>
      </c>
    </row>
    <row r="15" spans="1:41" ht="12" customHeight="1" x14ac:dyDescent="0.2">
      <c r="A15" s="997" t="str">
        <f>Tabela6[[#This Row],[CLIENTE]]</f>
        <v xml:space="preserve">* BONIFICAÇÃO - MATEUS SHOP DO AUTOMOVEL </v>
      </c>
      <c r="B15" s="998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861">
        <f t="shared" si="0"/>
        <v>0</v>
      </c>
      <c r="AI15" s="14">
        <f>Tabela6[[#This Row],[PREÇO]]</f>
        <v>0</v>
      </c>
      <c r="AJ15" s="860">
        <f t="shared" si="1"/>
        <v>0</v>
      </c>
      <c r="AK15" s="367">
        <f>Tabela6[[#This Row],[ST ICMS]]</f>
        <v>0</v>
      </c>
      <c r="AL15" s="368">
        <f t="shared" si="2"/>
        <v>0</v>
      </c>
      <c r="AM15" s="367">
        <f>Tabela6[[#This Row],[DESCONTO]]</f>
        <v>0</v>
      </c>
      <c r="AN15" s="368">
        <f t="shared" si="3"/>
        <v>0</v>
      </c>
      <c r="AO15" s="859">
        <f t="shared" si="4"/>
        <v>0</v>
      </c>
    </row>
    <row r="16" spans="1:41" ht="12" customHeight="1" x14ac:dyDescent="0.2">
      <c r="A16" s="997" t="str">
        <f>Tabela6[[#This Row],[CLIENTE]]</f>
        <v>* BONIFICAÇÃO - MATEUS SHOP PATIO NORTE</v>
      </c>
      <c r="B16" s="998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861">
        <f t="shared" si="0"/>
        <v>0</v>
      </c>
      <c r="AI16" s="14">
        <f>Tabela6[[#This Row],[PREÇO]]</f>
        <v>0</v>
      </c>
      <c r="AJ16" s="860">
        <f t="shared" si="1"/>
        <v>0</v>
      </c>
      <c r="AK16" s="367">
        <f>Tabela6[[#This Row],[ST ICMS]]</f>
        <v>0</v>
      </c>
      <c r="AL16" s="368">
        <f t="shared" si="2"/>
        <v>0</v>
      </c>
      <c r="AM16" s="367">
        <f>Tabela6[[#This Row],[DESCONTO]]</f>
        <v>0</v>
      </c>
      <c r="AN16" s="368">
        <f t="shared" si="3"/>
        <v>0</v>
      </c>
      <c r="AO16" s="859">
        <f t="shared" si="4"/>
        <v>0</v>
      </c>
    </row>
    <row r="17" spans="1:41" ht="12" customHeight="1" x14ac:dyDescent="0.2">
      <c r="A17" s="997" t="str">
        <f>Tabela6[[#This Row],[CLIENTE]]</f>
        <v>* BONIFICAÇÃO - MATEUS SHOP RIO ANIL</v>
      </c>
      <c r="B17" s="998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861">
        <f t="shared" si="0"/>
        <v>0</v>
      </c>
      <c r="AI17" s="14">
        <f>Tabela6[[#This Row],[PREÇO]]</f>
        <v>0</v>
      </c>
      <c r="AJ17" s="860">
        <f t="shared" si="1"/>
        <v>0</v>
      </c>
      <c r="AK17" s="367">
        <f>Tabela6[[#This Row],[ST ICMS]]</f>
        <v>0</v>
      </c>
      <c r="AL17" s="368">
        <f t="shared" si="2"/>
        <v>0</v>
      </c>
      <c r="AM17" s="367">
        <f>Tabela6[[#This Row],[DESCONTO]]</f>
        <v>0</v>
      </c>
      <c r="AN17" s="368">
        <f t="shared" si="3"/>
        <v>0</v>
      </c>
      <c r="AO17" s="859">
        <f t="shared" si="4"/>
        <v>0</v>
      </c>
    </row>
    <row r="18" spans="1:41" ht="12" customHeight="1" x14ac:dyDescent="0.2">
      <c r="A18" s="997" t="str">
        <f>Tabela6[[#This Row],[CLIENTE]]</f>
        <v xml:space="preserve">* BONIFICAÇAO - MATEUS SUPER CAJAZEIRAS  </v>
      </c>
      <c r="B18" s="998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861">
        <f t="shared" si="0"/>
        <v>0</v>
      </c>
      <c r="AI18" s="14">
        <f>Tabela6[[#This Row],[PREÇO]]</f>
        <v>0</v>
      </c>
      <c r="AJ18" s="860">
        <f t="shared" si="1"/>
        <v>0</v>
      </c>
      <c r="AK18" s="367">
        <f>Tabela6[[#This Row],[ST ICMS]]</f>
        <v>0</v>
      </c>
      <c r="AL18" s="368">
        <f t="shared" si="2"/>
        <v>0</v>
      </c>
      <c r="AM18" s="367">
        <f>Tabela6[[#This Row],[DESCONTO]]</f>
        <v>0</v>
      </c>
      <c r="AN18" s="368">
        <f t="shared" si="3"/>
        <v>0</v>
      </c>
      <c r="AO18" s="859">
        <f t="shared" si="4"/>
        <v>0</v>
      </c>
    </row>
    <row r="19" spans="1:41" ht="12" customHeight="1" x14ac:dyDescent="0.2">
      <c r="A19" s="997" t="str">
        <f>Tabela6[[#This Row],[CLIENTE]]</f>
        <v>* BONIFICAÇÃO - MATEUS SUPER TURU</v>
      </c>
      <c r="B19" s="998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861">
        <f t="shared" si="0"/>
        <v>0</v>
      </c>
      <c r="AI19" s="14">
        <f>Tabela6[[#This Row],[PREÇO]]</f>
        <v>0</v>
      </c>
      <c r="AJ19" s="860">
        <f t="shared" si="1"/>
        <v>0</v>
      </c>
      <c r="AK19" s="367">
        <f>Tabela6[[#This Row],[ST ICMS]]</f>
        <v>0</v>
      </c>
      <c r="AL19" s="368">
        <f t="shared" si="2"/>
        <v>0</v>
      </c>
      <c r="AM19" s="367">
        <f>Tabela6[[#This Row],[DESCONTO]]</f>
        <v>0</v>
      </c>
      <c r="AN19" s="368">
        <f t="shared" si="3"/>
        <v>0</v>
      </c>
      <c r="AO19" s="859">
        <f t="shared" si="4"/>
        <v>0</v>
      </c>
    </row>
    <row r="20" spans="1:41" ht="12" customHeight="1" x14ac:dyDescent="0.2">
      <c r="A20" s="997" t="str">
        <f>Tabela6[[#This Row],[CLIENTE]]</f>
        <v xml:space="preserve">* BONIFICAÇÃO - MATEUS TIRIRICAL </v>
      </c>
      <c r="B20" s="998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861">
        <f t="shared" si="0"/>
        <v>0</v>
      </c>
      <c r="AI20" s="14">
        <f>Tabela6[[#This Row],[PREÇO]]</f>
        <v>0</v>
      </c>
      <c r="AJ20" s="860">
        <f t="shared" si="1"/>
        <v>0</v>
      </c>
      <c r="AK20" s="367">
        <f>Tabela6[[#This Row],[ST ICMS]]</f>
        <v>0</v>
      </c>
      <c r="AL20" s="368">
        <f t="shared" si="2"/>
        <v>0</v>
      </c>
      <c r="AM20" s="367">
        <f>Tabela6[[#This Row],[DESCONTO]]</f>
        <v>0</v>
      </c>
      <c r="AN20" s="368">
        <f t="shared" si="3"/>
        <v>0</v>
      </c>
      <c r="AO20" s="859">
        <f t="shared" si="4"/>
        <v>0</v>
      </c>
    </row>
    <row r="21" spans="1:41" ht="12" customHeight="1" x14ac:dyDescent="0.2">
      <c r="A21" s="997" t="str">
        <f>Tabela6[[#This Row],[CLIENTE]]</f>
        <v xml:space="preserve">* BONIFICAÇÃO - MATEUS TURU </v>
      </c>
      <c r="B21" s="99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861">
        <f t="shared" si="0"/>
        <v>0</v>
      </c>
      <c r="AI21" s="14">
        <f>Tabela6[[#This Row],[PREÇO]]</f>
        <v>0</v>
      </c>
      <c r="AJ21" s="860">
        <f t="shared" si="1"/>
        <v>0</v>
      </c>
      <c r="AK21" s="367">
        <f>Tabela6[[#This Row],[ST ICMS]]</f>
        <v>0</v>
      </c>
      <c r="AL21" s="368">
        <f t="shared" si="2"/>
        <v>0</v>
      </c>
      <c r="AM21" s="367">
        <f>Tabela6[[#This Row],[DESCONTO]]</f>
        <v>0</v>
      </c>
      <c r="AN21" s="368">
        <f t="shared" si="3"/>
        <v>0</v>
      </c>
      <c r="AO21" s="859">
        <f t="shared" si="4"/>
        <v>0</v>
      </c>
    </row>
    <row r="22" spans="1:41" ht="12" customHeight="1" x14ac:dyDescent="0.2">
      <c r="A22" s="997" t="str">
        <f>Tabela6[[#This Row],[CLIENTE]]</f>
        <v xml:space="preserve">* BONIFICAÇÃO - MATEUS VINHAIS </v>
      </c>
      <c r="B22" s="998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861">
        <f t="shared" si="0"/>
        <v>0</v>
      </c>
      <c r="AI22" s="14">
        <f>Tabela6[[#This Row],[PREÇO]]</f>
        <v>0</v>
      </c>
      <c r="AJ22" s="860">
        <f t="shared" si="1"/>
        <v>0</v>
      </c>
      <c r="AK22" s="367">
        <f>Tabela6[[#This Row],[ST ICMS]]</f>
        <v>0</v>
      </c>
      <c r="AL22" s="368">
        <f t="shared" si="2"/>
        <v>0</v>
      </c>
      <c r="AM22" s="367">
        <f>Tabela6[[#This Row],[DESCONTO]]</f>
        <v>0</v>
      </c>
      <c r="AN22" s="368">
        <f t="shared" si="3"/>
        <v>0</v>
      </c>
      <c r="AO22" s="859">
        <f t="shared" si="4"/>
        <v>0</v>
      </c>
    </row>
    <row r="23" spans="1:41" ht="12" customHeight="1" x14ac:dyDescent="0.2">
      <c r="A23" s="997" t="str">
        <f>Tabela6[[#This Row],[CLIENTE]]</f>
        <v>1. CORTESIAS</v>
      </c>
      <c r="B23" s="998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861">
        <f t="shared" si="0"/>
        <v>0</v>
      </c>
      <c r="AI23" s="14">
        <f>Tabela6[[#This Row],[PREÇO]]</f>
        <v>0</v>
      </c>
      <c r="AJ23" s="860">
        <f t="shared" si="1"/>
        <v>0</v>
      </c>
      <c r="AK23" s="367">
        <f>Tabela6[[#This Row],[ST ICMS]]</f>
        <v>0</v>
      </c>
      <c r="AL23" s="368">
        <f t="shared" si="2"/>
        <v>0</v>
      </c>
      <c r="AM23" s="367">
        <f>Tabela6[[#This Row],[DESCONTO]]</f>
        <v>0</v>
      </c>
      <c r="AN23" s="368">
        <f t="shared" si="3"/>
        <v>0</v>
      </c>
      <c r="AO23" s="859">
        <f t="shared" si="4"/>
        <v>0</v>
      </c>
    </row>
    <row r="24" spans="1:41" ht="12" customHeight="1" x14ac:dyDescent="0.2">
      <c r="A24" s="997" t="str">
        <f>Tabela6[[#This Row],[CLIENTE]]</f>
        <v>2. REPOSIÇÃO DE AVARIAS</v>
      </c>
      <c r="B24" s="998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861">
        <f t="shared" si="0"/>
        <v>0</v>
      </c>
      <c r="AI24" s="14">
        <f>Tabela6[[#This Row],[PREÇO]]</f>
        <v>0</v>
      </c>
      <c r="AJ24" s="860">
        <f t="shared" si="1"/>
        <v>0</v>
      </c>
      <c r="AK24" s="367">
        <f>Tabela6[[#This Row],[ST ICMS]]</f>
        <v>0</v>
      </c>
      <c r="AL24" s="368">
        <f t="shared" si="2"/>
        <v>0</v>
      </c>
      <c r="AM24" s="367">
        <f>Tabela6[[#This Row],[DESCONTO]]</f>
        <v>0</v>
      </c>
      <c r="AN24" s="368">
        <f t="shared" si="3"/>
        <v>0</v>
      </c>
      <c r="AO24" s="859">
        <f t="shared" si="4"/>
        <v>0</v>
      </c>
    </row>
    <row r="25" spans="1:41" ht="12" customHeight="1" x14ac:dyDescent="0.2">
      <c r="A25" s="1000" t="str">
        <f>Tabela6[[#This Row],[CLIENTE]]</f>
        <v>ATHENAS   -  (ALTO DO CALHAU)</v>
      </c>
      <c r="B25" s="100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861">
        <f t="shared" si="0"/>
        <v>0</v>
      </c>
      <c r="AI25" s="14">
        <f>Tabela6[[#This Row],[PREÇO]]</f>
        <v>2</v>
      </c>
      <c r="AJ25" s="860">
        <f t="shared" si="1"/>
        <v>0</v>
      </c>
      <c r="AK25" s="367">
        <f>Tabela6[[#This Row],[ST ICMS]]</f>
        <v>0</v>
      </c>
      <c r="AL25" s="368">
        <f t="shared" si="2"/>
        <v>0</v>
      </c>
      <c r="AM25" s="367">
        <f>Tabela6[[#This Row],[DESCONTO]]</f>
        <v>0</v>
      </c>
      <c r="AN25" s="368">
        <f t="shared" si="3"/>
        <v>0</v>
      </c>
      <c r="AO25" s="859">
        <f t="shared" si="4"/>
        <v>0</v>
      </c>
    </row>
    <row r="26" spans="1:41" ht="12" customHeight="1" x14ac:dyDescent="0.2">
      <c r="A26" s="1000" t="str">
        <f>Tabela6[[#This Row],[CLIENTE]]</f>
        <v>CAMINO  - (S.BERNARDO) - (ICMS)</v>
      </c>
      <c r="B26" s="100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861">
        <f t="shared" si="0"/>
        <v>0</v>
      </c>
      <c r="AI26" s="14">
        <f>Tabela6[[#This Row],[PREÇO]]</f>
        <v>3</v>
      </c>
      <c r="AJ26" s="860">
        <f t="shared" si="1"/>
        <v>0</v>
      </c>
      <c r="AK26" s="367">
        <f>Tabela6[[#This Row],[ST ICMS]]</f>
        <v>0.18</v>
      </c>
      <c r="AL26" s="368">
        <f t="shared" si="2"/>
        <v>0</v>
      </c>
      <c r="AM26" s="367">
        <f>Tabela6[[#This Row],[DESCONTO]]</f>
        <v>0</v>
      </c>
      <c r="AN26" s="368">
        <f t="shared" si="3"/>
        <v>0</v>
      </c>
      <c r="AO26" s="859">
        <f t="shared" si="4"/>
        <v>0</v>
      </c>
    </row>
    <row r="27" spans="1:41" ht="12" customHeight="1" x14ac:dyDescent="0.2">
      <c r="A27" s="1000" t="str">
        <f>Tabela6[[#This Row],[CLIENTE]]</f>
        <v>SUPERMERCADOS   -  (ICMS)</v>
      </c>
      <c r="B27" s="100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861">
        <f t="shared" si="0"/>
        <v>0</v>
      </c>
      <c r="AI27" s="14">
        <f>Tabela6[[#This Row],[PREÇO]]</f>
        <v>4</v>
      </c>
      <c r="AJ27" s="860">
        <f t="shared" si="1"/>
        <v>0</v>
      </c>
      <c r="AK27" s="367">
        <f>Tabela6[[#This Row],[ST ICMS]]</f>
        <v>0.18</v>
      </c>
      <c r="AL27" s="368">
        <f t="shared" si="2"/>
        <v>0</v>
      </c>
      <c r="AM27" s="367">
        <f>Tabela6[[#This Row],[DESCONTO]]</f>
        <v>0.05</v>
      </c>
      <c r="AN27" s="368">
        <f t="shared" si="3"/>
        <v>0</v>
      </c>
      <c r="AO27" s="859">
        <f t="shared" si="4"/>
        <v>0</v>
      </c>
    </row>
    <row r="28" spans="1:41" ht="12" customHeight="1" x14ac:dyDescent="0.2">
      <c r="A28" s="1000" t="str">
        <f>Tabela6[[#This Row],[CLIENTE]]</f>
        <v>VENDAS FÁBRICA / EXTERNA</v>
      </c>
      <c r="B28" s="100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861">
        <f t="shared" si="0"/>
        <v>0</v>
      </c>
      <c r="AI28" s="14">
        <f>Tabela6[[#This Row],[PREÇO]]</f>
        <v>5</v>
      </c>
      <c r="AJ28" s="860">
        <f t="shared" si="1"/>
        <v>0</v>
      </c>
      <c r="AK28" s="367">
        <f>Tabela6[[#This Row],[ST ICMS]]</f>
        <v>0</v>
      </c>
      <c r="AL28" s="368">
        <f t="shared" si="2"/>
        <v>0</v>
      </c>
      <c r="AM28" s="367">
        <f>Tabela6[[#This Row],[DESCONTO]]</f>
        <v>0</v>
      </c>
      <c r="AN28" s="368">
        <f t="shared" si="3"/>
        <v>0</v>
      </c>
      <c r="AO28" s="859">
        <f t="shared" si="4"/>
        <v>0</v>
      </c>
    </row>
    <row r="29" spans="1:41" ht="12" customHeight="1" x14ac:dyDescent="0.2">
      <c r="A29" s="1000">
        <f>Tabela6[[#This Row],[CLIENTE]]</f>
        <v>0</v>
      </c>
      <c r="B29" s="100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861">
        <f t="shared" si="0"/>
        <v>0</v>
      </c>
      <c r="AI29" s="14">
        <f>Tabela6[[#This Row],[PREÇO]]</f>
        <v>0</v>
      </c>
      <c r="AJ29" s="860">
        <f t="shared" si="1"/>
        <v>0</v>
      </c>
      <c r="AK29" s="367">
        <f>Tabela6[[#This Row],[ST ICMS]]</f>
        <v>0</v>
      </c>
      <c r="AL29" s="368">
        <f t="shared" si="2"/>
        <v>0</v>
      </c>
      <c r="AM29" s="367">
        <f>Tabela6[[#This Row],[DESCONTO]]</f>
        <v>0</v>
      </c>
      <c r="AN29" s="368">
        <f t="shared" si="3"/>
        <v>0</v>
      </c>
      <c r="AO29" s="859">
        <f t="shared" si="4"/>
        <v>0</v>
      </c>
    </row>
    <row r="30" spans="1:41" ht="12" customHeight="1" x14ac:dyDescent="0.2">
      <c r="A30" s="1000">
        <f>Tabela6[[#This Row],[CLIENTE]]</f>
        <v>0</v>
      </c>
      <c r="B30" s="100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861">
        <f t="shared" si="0"/>
        <v>0</v>
      </c>
      <c r="AI30" s="14">
        <f>Tabela6[[#This Row],[PREÇO]]</f>
        <v>0</v>
      </c>
      <c r="AJ30" s="860">
        <f t="shared" si="1"/>
        <v>0</v>
      </c>
      <c r="AK30" s="367">
        <f>Tabela6[[#This Row],[ST ICMS]]</f>
        <v>0</v>
      </c>
      <c r="AL30" s="368">
        <f t="shared" si="2"/>
        <v>0</v>
      </c>
      <c r="AM30" s="367">
        <f>Tabela6[[#This Row],[DESCONTO]]</f>
        <v>0</v>
      </c>
      <c r="AN30" s="368">
        <f t="shared" si="3"/>
        <v>0</v>
      </c>
      <c r="AO30" s="859">
        <f t="shared" si="4"/>
        <v>0</v>
      </c>
    </row>
    <row r="31" spans="1:41" ht="12" customHeight="1" x14ac:dyDescent="0.2">
      <c r="A31" s="1000">
        <f>Tabela6[[#This Row],[CLIENTE]]</f>
        <v>0</v>
      </c>
      <c r="B31" s="100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861">
        <f t="shared" si="0"/>
        <v>0</v>
      </c>
      <c r="AI31" s="14">
        <f>Tabela6[[#This Row],[PREÇO]]</f>
        <v>0</v>
      </c>
      <c r="AJ31" s="860">
        <f t="shared" si="1"/>
        <v>0</v>
      </c>
      <c r="AK31" s="367">
        <f>Tabela6[[#This Row],[ST ICMS]]</f>
        <v>0</v>
      </c>
      <c r="AL31" s="368">
        <f t="shared" si="2"/>
        <v>0</v>
      </c>
      <c r="AM31" s="367">
        <f>Tabela6[[#This Row],[DESCONTO]]</f>
        <v>0</v>
      </c>
      <c r="AN31" s="368">
        <f t="shared" si="3"/>
        <v>0</v>
      </c>
      <c r="AO31" s="859">
        <f t="shared" si="4"/>
        <v>0</v>
      </c>
    </row>
    <row r="32" spans="1:41" ht="12" customHeight="1" x14ac:dyDescent="0.2">
      <c r="A32" s="1000">
        <f>Tabela6[[#This Row],[CLIENTE]]</f>
        <v>0</v>
      </c>
      <c r="B32" s="100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861">
        <f t="shared" si="0"/>
        <v>0</v>
      </c>
      <c r="AI32" s="14">
        <f>Tabela6[[#This Row],[PREÇO]]</f>
        <v>0</v>
      </c>
      <c r="AJ32" s="860">
        <f t="shared" si="1"/>
        <v>0</v>
      </c>
      <c r="AK32" s="367">
        <f>Tabela6[[#This Row],[ST ICMS]]</f>
        <v>0</v>
      </c>
      <c r="AL32" s="368">
        <f t="shared" si="2"/>
        <v>0</v>
      </c>
      <c r="AM32" s="367">
        <f>Tabela6[[#This Row],[DESCONTO]]</f>
        <v>0</v>
      </c>
      <c r="AN32" s="368">
        <f t="shared" si="3"/>
        <v>0</v>
      </c>
      <c r="AO32" s="859">
        <f t="shared" si="4"/>
        <v>0</v>
      </c>
    </row>
    <row r="33" spans="1:41" ht="12" customHeight="1" x14ac:dyDescent="0.2">
      <c r="A33" s="1000">
        <f>Tabela6[[#This Row],[CLIENTE]]</f>
        <v>0</v>
      </c>
      <c r="B33" s="100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861">
        <f t="shared" si="0"/>
        <v>0</v>
      </c>
      <c r="AI33" s="14">
        <f>Tabela6[[#This Row],[PREÇO]]</f>
        <v>0</v>
      </c>
      <c r="AJ33" s="860">
        <f t="shared" si="1"/>
        <v>0</v>
      </c>
      <c r="AK33" s="367">
        <f>Tabela6[[#This Row],[ST ICMS]]</f>
        <v>0</v>
      </c>
      <c r="AL33" s="368">
        <f t="shared" si="2"/>
        <v>0</v>
      </c>
      <c r="AM33" s="367">
        <f>Tabela6[[#This Row],[DESCONTO]]</f>
        <v>0</v>
      </c>
      <c r="AN33" s="368">
        <f t="shared" si="3"/>
        <v>0</v>
      </c>
      <c r="AO33" s="859">
        <f t="shared" si="4"/>
        <v>0</v>
      </c>
    </row>
    <row r="34" spans="1:41" ht="12" customHeight="1" x14ac:dyDescent="0.2">
      <c r="A34" s="1000">
        <f>Tabela6[[#This Row],[CLIENTE]]</f>
        <v>0</v>
      </c>
      <c r="B34" s="100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861">
        <f t="shared" si="0"/>
        <v>0</v>
      </c>
      <c r="AI34" s="14">
        <f>Tabela6[[#This Row],[PREÇO]]</f>
        <v>0</v>
      </c>
      <c r="AJ34" s="860">
        <f t="shared" si="1"/>
        <v>0</v>
      </c>
      <c r="AK34" s="367">
        <f>Tabela6[[#This Row],[ST ICMS]]</f>
        <v>0</v>
      </c>
      <c r="AL34" s="368">
        <f t="shared" si="2"/>
        <v>0</v>
      </c>
      <c r="AM34" s="367">
        <f>Tabela6[[#This Row],[DESCONTO]]</f>
        <v>0</v>
      </c>
      <c r="AN34" s="368">
        <f t="shared" si="3"/>
        <v>0</v>
      </c>
      <c r="AO34" s="859">
        <f t="shared" si="4"/>
        <v>0</v>
      </c>
    </row>
    <row r="35" spans="1:41" ht="12" customHeight="1" x14ac:dyDescent="0.2">
      <c r="A35" s="1000">
        <f>Tabela6[[#This Row],[CLIENTE]]</f>
        <v>0</v>
      </c>
      <c r="B35" s="100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861">
        <f t="shared" si="0"/>
        <v>0</v>
      </c>
      <c r="AI35" s="14">
        <f>Tabela6[[#This Row],[PREÇO]]</f>
        <v>0</v>
      </c>
      <c r="AJ35" s="860">
        <f t="shared" si="1"/>
        <v>0</v>
      </c>
      <c r="AK35" s="367">
        <f>Tabela6[[#This Row],[ST ICMS]]</f>
        <v>0</v>
      </c>
      <c r="AL35" s="368">
        <f t="shared" si="2"/>
        <v>0</v>
      </c>
      <c r="AM35" s="367">
        <f>Tabela6[[#This Row],[DESCONTO]]</f>
        <v>0</v>
      </c>
      <c r="AN35" s="368">
        <f t="shared" si="3"/>
        <v>0</v>
      </c>
      <c r="AO35" s="859">
        <f t="shared" si="4"/>
        <v>0</v>
      </c>
    </row>
    <row r="36" spans="1:41" ht="12" customHeight="1" x14ac:dyDescent="0.2">
      <c r="A36" s="1000">
        <f>Tabela6[[#This Row],[CLIENTE]]</f>
        <v>0</v>
      </c>
      <c r="B36" s="100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861">
        <f t="shared" si="0"/>
        <v>0</v>
      </c>
      <c r="AI36" s="14">
        <f>Tabela6[[#This Row],[PREÇO]]</f>
        <v>0</v>
      </c>
      <c r="AJ36" s="860">
        <f t="shared" si="1"/>
        <v>0</v>
      </c>
      <c r="AK36" s="367">
        <f>Tabela6[[#This Row],[ST ICMS]]</f>
        <v>0</v>
      </c>
      <c r="AL36" s="368">
        <f t="shared" si="2"/>
        <v>0</v>
      </c>
      <c r="AM36" s="367">
        <f>Tabela6[[#This Row],[DESCONTO]]</f>
        <v>0</v>
      </c>
      <c r="AN36" s="368">
        <f t="shared" si="3"/>
        <v>0</v>
      </c>
      <c r="AO36" s="859">
        <f t="shared" si="4"/>
        <v>0</v>
      </c>
    </row>
    <row r="37" spans="1:41" ht="12" customHeight="1" x14ac:dyDescent="0.2">
      <c r="A37" s="1000">
        <f>Tabela6[[#This Row],[CLIENTE]]</f>
        <v>0</v>
      </c>
      <c r="B37" s="100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861">
        <f t="shared" si="0"/>
        <v>0</v>
      </c>
      <c r="AI37" s="14">
        <f>Tabela6[[#This Row],[PREÇO]]</f>
        <v>0</v>
      </c>
      <c r="AJ37" s="860">
        <f t="shared" si="1"/>
        <v>0</v>
      </c>
      <c r="AK37" s="367">
        <f>Tabela6[[#This Row],[ST ICMS]]</f>
        <v>0</v>
      </c>
      <c r="AL37" s="368">
        <f t="shared" si="2"/>
        <v>0</v>
      </c>
      <c r="AM37" s="367">
        <f>Tabela6[[#This Row],[DESCONTO]]</f>
        <v>0</v>
      </c>
      <c r="AN37" s="368">
        <f t="shared" si="3"/>
        <v>0</v>
      </c>
      <c r="AO37" s="859">
        <f t="shared" si="4"/>
        <v>0</v>
      </c>
    </row>
    <row r="38" spans="1:41" ht="12" customHeight="1" x14ac:dyDescent="0.2">
      <c r="A38" s="1000">
        <f>Tabela6[[#This Row],[CLIENTE]]</f>
        <v>0</v>
      </c>
      <c r="B38" s="1001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3"/>
      <c r="AA38" s="13"/>
      <c r="AB38" s="13"/>
      <c r="AC38" s="13"/>
      <c r="AD38" s="13"/>
      <c r="AE38" s="13"/>
      <c r="AF38" s="13"/>
      <c r="AG38" s="13"/>
      <c r="AH38" s="861">
        <f t="shared" si="0"/>
        <v>0</v>
      </c>
      <c r="AI38" s="14">
        <f>Tabela6[[#This Row],[PREÇO]]</f>
        <v>0</v>
      </c>
      <c r="AJ38" s="860">
        <f t="shared" si="1"/>
        <v>0</v>
      </c>
      <c r="AK38" s="367">
        <f>Tabela6[[#This Row],[ST ICMS]]</f>
        <v>0</v>
      </c>
      <c r="AL38" s="368">
        <f t="shared" si="2"/>
        <v>0</v>
      </c>
      <c r="AM38" s="367">
        <f>Tabela6[[#This Row],[DESCONTO]]</f>
        <v>0</v>
      </c>
      <c r="AN38" s="368">
        <f t="shared" si="3"/>
        <v>0</v>
      </c>
      <c r="AO38" s="859">
        <f t="shared" si="4"/>
        <v>0</v>
      </c>
    </row>
    <row r="39" spans="1:41" ht="12" customHeight="1" x14ac:dyDescent="0.2">
      <c r="A39" s="1000">
        <f>Tabela6[[#This Row],[CLIENTE]]</f>
        <v>0</v>
      </c>
      <c r="B39" s="100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861">
        <f t="shared" si="0"/>
        <v>0</v>
      </c>
      <c r="AI39" s="14">
        <f>Tabela6[[#This Row],[PREÇO]]</f>
        <v>0</v>
      </c>
      <c r="AJ39" s="860">
        <f t="shared" si="1"/>
        <v>0</v>
      </c>
      <c r="AK39" s="367">
        <f>Tabela6[[#This Row],[ST ICMS]]</f>
        <v>0</v>
      </c>
      <c r="AL39" s="368">
        <f t="shared" si="2"/>
        <v>0</v>
      </c>
      <c r="AM39" s="367">
        <f>Tabela6[[#This Row],[DESCONTO]]</f>
        <v>0</v>
      </c>
      <c r="AN39" s="368">
        <f t="shared" si="3"/>
        <v>0</v>
      </c>
      <c r="AO39" s="859">
        <f t="shared" si="4"/>
        <v>0</v>
      </c>
    </row>
    <row r="40" spans="1:41" ht="12" customHeight="1" x14ac:dyDescent="0.2">
      <c r="A40" s="1000">
        <f>Tabela6[[#This Row],[CLIENTE]]</f>
        <v>0</v>
      </c>
      <c r="B40" s="100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861">
        <f t="shared" si="0"/>
        <v>0</v>
      </c>
      <c r="AI40" s="14">
        <f>Tabela6[[#This Row],[PREÇO]]</f>
        <v>0</v>
      </c>
      <c r="AJ40" s="860">
        <f t="shared" si="1"/>
        <v>0</v>
      </c>
      <c r="AK40" s="367">
        <f>Tabela6[[#This Row],[ST ICMS]]</f>
        <v>0</v>
      </c>
      <c r="AL40" s="368">
        <f t="shared" si="2"/>
        <v>0</v>
      </c>
      <c r="AM40" s="367">
        <f>Tabela6[[#This Row],[DESCONTO]]</f>
        <v>0</v>
      </c>
      <c r="AN40" s="368">
        <f t="shared" si="3"/>
        <v>0</v>
      </c>
      <c r="AO40" s="859">
        <f t="shared" si="4"/>
        <v>0</v>
      </c>
    </row>
    <row r="41" spans="1:41" ht="12" customHeight="1" x14ac:dyDescent="0.2">
      <c r="A41" s="1000">
        <f>Tabela6[[#This Row],[CLIENTE]]</f>
        <v>0</v>
      </c>
      <c r="B41" s="100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861">
        <f t="shared" si="0"/>
        <v>0</v>
      </c>
      <c r="AI41" s="14">
        <f>Tabela6[[#This Row],[PREÇO]]</f>
        <v>0</v>
      </c>
      <c r="AJ41" s="860">
        <f t="shared" si="1"/>
        <v>0</v>
      </c>
      <c r="AK41" s="367">
        <f>Tabela6[[#This Row],[ST ICMS]]</f>
        <v>0</v>
      </c>
      <c r="AL41" s="368">
        <f t="shared" si="2"/>
        <v>0</v>
      </c>
      <c r="AM41" s="367">
        <f>Tabela6[[#This Row],[DESCONTO]]</f>
        <v>0</v>
      </c>
      <c r="AN41" s="368">
        <f t="shared" si="3"/>
        <v>0</v>
      </c>
      <c r="AO41" s="859">
        <f t="shared" si="4"/>
        <v>0</v>
      </c>
    </row>
    <row r="42" spans="1:41" ht="12" customHeight="1" x14ac:dyDescent="0.2">
      <c r="A42" s="1000">
        <f>Tabela6[[#This Row],[CLIENTE]]</f>
        <v>0</v>
      </c>
      <c r="B42" s="100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861">
        <f t="shared" si="0"/>
        <v>0</v>
      </c>
      <c r="AI42" s="14">
        <f>Tabela6[[#This Row],[PREÇO]]</f>
        <v>0</v>
      </c>
      <c r="AJ42" s="860">
        <f t="shared" si="1"/>
        <v>0</v>
      </c>
      <c r="AK42" s="367">
        <f>Tabela6[[#This Row],[ST ICMS]]</f>
        <v>0</v>
      </c>
      <c r="AL42" s="368">
        <f t="shared" si="2"/>
        <v>0</v>
      </c>
      <c r="AM42" s="367">
        <f>Tabela6[[#This Row],[DESCONTO]]</f>
        <v>0</v>
      </c>
      <c r="AN42" s="368">
        <f t="shared" si="3"/>
        <v>0</v>
      </c>
      <c r="AO42" s="859">
        <f t="shared" si="4"/>
        <v>0</v>
      </c>
    </row>
    <row r="43" spans="1:41" ht="12" customHeight="1" x14ac:dyDescent="0.2">
      <c r="A43" s="1000">
        <f>Tabela6[[#This Row],[CLIENTE]]</f>
        <v>0</v>
      </c>
      <c r="B43" s="100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861">
        <f t="shared" si="0"/>
        <v>0</v>
      </c>
      <c r="AI43" s="14">
        <f>Tabela6[[#This Row],[PREÇO]]</f>
        <v>0</v>
      </c>
      <c r="AJ43" s="860">
        <f t="shared" si="1"/>
        <v>0</v>
      </c>
      <c r="AK43" s="367">
        <f>Tabela6[[#This Row],[ST ICMS]]</f>
        <v>0</v>
      </c>
      <c r="AL43" s="368">
        <f t="shared" si="2"/>
        <v>0</v>
      </c>
      <c r="AM43" s="367">
        <f>Tabela6[[#This Row],[DESCONTO]]</f>
        <v>0</v>
      </c>
      <c r="AN43" s="368">
        <f t="shared" si="3"/>
        <v>0</v>
      </c>
      <c r="AO43" s="859">
        <f t="shared" si="4"/>
        <v>0</v>
      </c>
    </row>
    <row r="44" spans="1:41" ht="12" customHeight="1" x14ac:dyDescent="0.2">
      <c r="A44" s="1000">
        <f>Tabela6[[#This Row],[CLIENTE]]</f>
        <v>0</v>
      </c>
      <c r="B44" s="100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861">
        <f t="shared" si="0"/>
        <v>0</v>
      </c>
      <c r="AI44" s="14">
        <f>Tabela6[[#This Row],[PREÇO]]</f>
        <v>0</v>
      </c>
      <c r="AJ44" s="860">
        <f t="shared" si="1"/>
        <v>0</v>
      </c>
      <c r="AK44" s="367">
        <f>Tabela6[[#This Row],[ST ICMS]]</f>
        <v>0</v>
      </c>
      <c r="AL44" s="368">
        <f t="shared" si="2"/>
        <v>0</v>
      </c>
      <c r="AM44" s="367">
        <f>Tabela6[[#This Row],[DESCONTO]]</f>
        <v>0</v>
      </c>
      <c r="AN44" s="368">
        <f t="shared" si="3"/>
        <v>0</v>
      </c>
      <c r="AO44" s="859">
        <f t="shared" si="4"/>
        <v>0</v>
      </c>
    </row>
    <row r="45" spans="1:41" ht="12" customHeight="1" x14ac:dyDescent="0.2">
      <c r="A45" s="1000">
        <f>Tabela6[[#This Row],[CLIENTE]]</f>
        <v>0</v>
      </c>
      <c r="B45" s="100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861">
        <f t="shared" si="0"/>
        <v>0</v>
      </c>
      <c r="AI45" s="14">
        <f>Tabela6[[#This Row],[PREÇO]]</f>
        <v>0</v>
      </c>
      <c r="AJ45" s="860">
        <f t="shared" si="1"/>
        <v>0</v>
      </c>
      <c r="AK45" s="367">
        <f>Tabela6[[#This Row],[ST ICMS]]</f>
        <v>0</v>
      </c>
      <c r="AL45" s="368">
        <f t="shared" si="2"/>
        <v>0</v>
      </c>
      <c r="AM45" s="367">
        <f>Tabela6[[#This Row],[DESCONTO]]</f>
        <v>0</v>
      </c>
      <c r="AN45" s="368">
        <f t="shared" si="3"/>
        <v>0</v>
      </c>
      <c r="AO45" s="859">
        <f t="shared" si="4"/>
        <v>0</v>
      </c>
    </row>
    <row r="46" spans="1:41" ht="12" customHeight="1" x14ac:dyDescent="0.2">
      <c r="A46" s="1000">
        <f>Tabela6[[#This Row],[CLIENTE]]</f>
        <v>0</v>
      </c>
      <c r="B46" s="100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861">
        <f t="shared" si="0"/>
        <v>0</v>
      </c>
      <c r="AI46" s="14">
        <f>Tabela6[[#This Row],[PREÇO]]</f>
        <v>0</v>
      </c>
      <c r="AJ46" s="860">
        <f t="shared" si="1"/>
        <v>0</v>
      </c>
      <c r="AK46" s="367">
        <f>Tabela6[[#This Row],[ST ICMS]]</f>
        <v>0</v>
      </c>
      <c r="AL46" s="368">
        <f t="shared" si="2"/>
        <v>0</v>
      </c>
      <c r="AM46" s="367">
        <f>Tabela6[[#This Row],[DESCONTO]]</f>
        <v>0</v>
      </c>
      <c r="AN46" s="368">
        <f t="shared" si="3"/>
        <v>0</v>
      </c>
      <c r="AO46" s="859">
        <f t="shared" si="4"/>
        <v>0</v>
      </c>
    </row>
    <row r="47" spans="1:41" ht="12" customHeight="1" x14ac:dyDescent="0.2">
      <c r="A47" s="1000">
        <f>Tabela6[[#This Row],[CLIENTE]]</f>
        <v>0</v>
      </c>
      <c r="B47" s="100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861">
        <f t="shared" si="0"/>
        <v>0</v>
      </c>
      <c r="AI47" s="14">
        <f>Tabela6[[#This Row],[PREÇO]]</f>
        <v>0</v>
      </c>
      <c r="AJ47" s="860">
        <f t="shared" si="1"/>
        <v>0</v>
      </c>
      <c r="AK47" s="367">
        <f>Tabela6[[#This Row],[ST ICMS]]</f>
        <v>0</v>
      </c>
      <c r="AL47" s="368">
        <f t="shared" si="2"/>
        <v>0</v>
      </c>
      <c r="AM47" s="367">
        <f>Tabela6[[#This Row],[DESCONTO]]</f>
        <v>0</v>
      </c>
      <c r="AN47" s="368">
        <f t="shared" si="3"/>
        <v>0</v>
      </c>
      <c r="AO47" s="859">
        <f t="shared" si="4"/>
        <v>0</v>
      </c>
    </row>
    <row r="48" spans="1:41" ht="12" customHeight="1" x14ac:dyDescent="0.2">
      <c r="A48" s="1000">
        <f>Tabela6[[#This Row],[CLIENTE]]</f>
        <v>0</v>
      </c>
      <c r="B48" s="100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861">
        <f t="shared" si="0"/>
        <v>0</v>
      </c>
      <c r="AI48" s="14">
        <f>Tabela6[[#This Row],[PREÇO]]</f>
        <v>0</v>
      </c>
      <c r="AJ48" s="860">
        <f t="shared" si="1"/>
        <v>0</v>
      </c>
      <c r="AK48" s="367">
        <f>Tabela6[[#This Row],[ST ICMS]]</f>
        <v>0</v>
      </c>
      <c r="AL48" s="368">
        <f t="shared" si="2"/>
        <v>0</v>
      </c>
      <c r="AM48" s="367">
        <f>Tabela6[[#This Row],[DESCONTO]]</f>
        <v>0</v>
      </c>
      <c r="AN48" s="368">
        <f t="shared" si="3"/>
        <v>0</v>
      </c>
      <c r="AO48" s="859">
        <f t="shared" si="4"/>
        <v>0</v>
      </c>
    </row>
    <row r="49" spans="1:41" ht="12" customHeight="1" x14ac:dyDescent="0.2">
      <c r="A49" s="1000">
        <f>Tabela6[[#This Row],[CLIENTE]]</f>
        <v>0</v>
      </c>
      <c r="B49" s="100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861">
        <f t="shared" si="0"/>
        <v>0</v>
      </c>
      <c r="AI49" s="14">
        <f>Tabela6[[#This Row],[PREÇO]]</f>
        <v>0</v>
      </c>
      <c r="AJ49" s="860">
        <f t="shared" si="1"/>
        <v>0</v>
      </c>
      <c r="AK49" s="367">
        <f>Tabela6[[#This Row],[ST ICMS]]</f>
        <v>0</v>
      </c>
      <c r="AL49" s="368">
        <f t="shared" si="2"/>
        <v>0</v>
      </c>
      <c r="AM49" s="367">
        <f>Tabela6[[#This Row],[DESCONTO]]</f>
        <v>0</v>
      </c>
      <c r="AN49" s="368">
        <f t="shared" si="3"/>
        <v>0</v>
      </c>
      <c r="AO49" s="859">
        <f t="shared" si="4"/>
        <v>0</v>
      </c>
    </row>
    <row r="50" spans="1:41" ht="12" customHeight="1" x14ac:dyDescent="0.2">
      <c r="A50" s="1000">
        <f>Tabela6[[#This Row],[CLIENTE]]</f>
        <v>0</v>
      </c>
      <c r="B50" s="100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861">
        <f t="shared" si="0"/>
        <v>0</v>
      </c>
      <c r="AI50" s="14">
        <f>Tabela6[[#This Row],[PREÇO]]</f>
        <v>0</v>
      </c>
      <c r="AJ50" s="860">
        <f t="shared" si="1"/>
        <v>0</v>
      </c>
      <c r="AK50" s="367">
        <f>Tabela6[[#This Row],[ST ICMS]]</f>
        <v>0</v>
      </c>
      <c r="AL50" s="368">
        <f t="shared" si="2"/>
        <v>0</v>
      </c>
      <c r="AM50" s="367">
        <f>Tabela6[[#This Row],[DESCONTO]]</f>
        <v>0</v>
      </c>
      <c r="AN50" s="368">
        <f t="shared" si="3"/>
        <v>0</v>
      </c>
      <c r="AO50" s="859">
        <f t="shared" si="4"/>
        <v>0</v>
      </c>
    </row>
    <row r="51" spans="1:41" ht="12" customHeight="1" x14ac:dyDescent="0.2">
      <c r="A51" s="1000">
        <f>Tabela6[[#This Row],[CLIENTE]]</f>
        <v>0</v>
      </c>
      <c r="B51" s="1001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861">
        <f t="shared" si="0"/>
        <v>0</v>
      </c>
      <c r="AI51" s="14">
        <f>Tabela6[[#This Row],[PREÇO]]</f>
        <v>0</v>
      </c>
      <c r="AJ51" s="860">
        <f t="shared" si="1"/>
        <v>0</v>
      </c>
      <c r="AK51" s="367">
        <f>Tabela6[[#This Row],[ST ICMS]]</f>
        <v>0</v>
      </c>
      <c r="AL51" s="368">
        <f t="shared" si="2"/>
        <v>0</v>
      </c>
      <c r="AM51" s="367">
        <f>Tabela6[[#This Row],[DESCONTO]]</f>
        <v>0</v>
      </c>
      <c r="AN51" s="368">
        <f t="shared" si="3"/>
        <v>0</v>
      </c>
      <c r="AO51" s="859">
        <f t="shared" si="4"/>
        <v>0</v>
      </c>
    </row>
    <row r="52" spans="1:41" ht="12" customHeight="1" x14ac:dyDescent="0.2">
      <c r="A52" s="1000">
        <f>Tabela6[[#This Row],[CLIENTE]]</f>
        <v>0</v>
      </c>
      <c r="B52" s="100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861">
        <f t="shared" si="0"/>
        <v>0</v>
      </c>
      <c r="AI52" s="14">
        <f>Tabela6[[#This Row],[PREÇO]]</f>
        <v>0</v>
      </c>
      <c r="AJ52" s="860">
        <f t="shared" si="1"/>
        <v>0</v>
      </c>
      <c r="AK52" s="367">
        <f>Tabela6[[#This Row],[ST ICMS]]</f>
        <v>0</v>
      </c>
      <c r="AL52" s="368">
        <f t="shared" si="2"/>
        <v>0</v>
      </c>
      <c r="AM52" s="367">
        <f>Tabela6[[#This Row],[DESCONTO]]</f>
        <v>0</v>
      </c>
      <c r="AN52" s="368">
        <f t="shared" si="3"/>
        <v>0</v>
      </c>
      <c r="AO52" s="859">
        <f t="shared" si="4"/>
        <v>0</v>
      </c>
    </row>
    <row r="53" spans="1:41" ht="12" customHeight="1" x14ac:dyDescent="0.2">
      <c r="A53" s="1000">
        <f>Tabela6[[#This Row],[CLIENTE]]</f>
        <v>0</v>
      </c>
      <c r="B53" s="100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861">
        <f t="shared" si="0"/>
        <v>0</v>
      </c>
      <c r="AI53" s="14">
        <f>Tabela6[[#This Row],[PREÇO]]</f>
        <v>0</v>
      </c>
      <c r="AJ53" s="860">
        <f t="shared" si="1"/>
        <v>0</v>
      </c>
      <c r="AK53" s="367">
        <f>Tabela6[[#This Row],[ST ICMS]]</f>
        <v>0</v>
      </c>
      <c r="AL53" s="368">
        <f t="shared" si="2"/>
        <v>0</v>
      </c>
      <c r="AM53" s="367">
        <f>Tabela6[[#This Row],[DESCONTO]]</f>
        <v>0</v>
      </c>
      <c r="AN53" s="368">
        <f t="shared" si="3"/>
        <v>0</v>
      </c>
      <c r="AO53" s="859">
        <f t="shared" si="4"/>
        <v>0</v>
      </c>
    </row>
    <row r="54" spans="1:41" ht="12" customHeight="1" x14ac:dyDescent="0.2">
      <c r="A54" s="1000">
        <f>Tabela6[[#This Row],[CLIENTE]]</f>
        <v>0</v>
      </c>
      <c r="B54" s="100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861">
        <f t="shared" si="0"/>
        <v>0</v>
      </c>
      <c r="AI54" s="14">
        <f>Tabela6[[#This Row],[PREÇO]]</f>
        <v>0</v>
      </c>
      <c r="AJ54" s="860">
        <f t="shared" si="1"/>
        <v>0</v>
      </c>
      <c r="AK54" s="367">
        <f>Tabela6[[#This Row],[ST ICMS]]</f>
        <v>0</v>
      </c>
      <c r="AL54" s="368">
        <f t="shared" si="2"/>
        <v>0</v>
      </c>
      <c r="AM54" s="367">
        <f>Tabela6[[#This Row],[DESCONTO]]</f>
        <v>0</v>
      </c>
      <c r="AN54" s="368">
        <f t="shared" si="3"/>
        <v>0</v>
      </c>
      <c r="AO54" s="859">
        <f t="shared" si="4"/>
        <v>0</v>
      </c>
    </row>
    <row r="55" spans="1:41" ht="12" customHeight="1" x14ac:dyDescent="0.2">
      <c r="A55" s="1000">
        <f>Tabela6[[#This Row],[CLIENTE]]</f>
        <v>0</v>
      </c>
      <c r="B55" s="1001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861">
        <f t="shared" si="0"/>
        <v>0</v>
      </c>
      <c r="AI55" s="14">
        <f>Tabela6[[#This Row],[PREÇO]]</f>
        <v>0</v>
      </c>
      <c r="AJ55" s="860">
        <f t="shared" si="1"/>
        <v>0</v>
      </c>
      <c r="AK55" s="367">
        <f>Tabela6[[#This Row],[ST ICMS]]</f>
        <v>0</v>
      </c>
      <c r="AL55" s="368">
        <f t="shared" si="2"/>
        <v>0</v>
      </c>
      <c r="AM55" s="367">
        <f>Tabela6[[#This Row],[DESCONTO]]</f>
        <v>0</v>
      </c>
      <c r="AN55" s="368">
        <f t="shared" si="3"/>
        <v>0</v>
      </c>
      <c r="AO55" s="859">
        <f t="shared" si="4"/>
        <v>0</v>
      </c>
    </row>
    <row r="56" spans="1:41" ht="12" customHeight="1" x14ac:dyDescent="0.2">
      <c r="A56" s="1000">
        <f>Tabela6[[#This Row],[CLIENTE]]</f>
        <v>0</v>
      </c>
      <c r="B56" s="100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861">
        <f t="shared" si="0"/>
        <v>0</v>
      </c>
      <c r="AI56" s="14">
        <f>Tabela6[[#This Row],[PREÇO]]</f>
        <v>0</v>
      </c>
      <c r="AJ56" s="860">
        <f t="shared" si="1"/>
        <v>0</v>
      </c>
      <c r="AK56" s="367">
        <f>Tabela6[[#This Row],[ST ICMS]]</f>
        <v>0</v>
      </c>
      <c r="AL56" s="368">
        <f t="shared" si="2"/>
        <v>0</v>
      </c>
      <c r="AM56" s="367">
        <f>Tabela6[[#This Row],[DESCONTO]]</f>
        <v>0</v>
      </c>
      <c r="AN56" s="368">
        <f t="shared" si="3"/>
        <v>0</v>
      </c>
      <c r="AO56" s="859">
        <f t="shared" si="4"/>
        <v>0</v>
      </c>
    </row>
    <row r="57" spans="1:41" ht="12" customHeight="1" x14ac:dyDescent="0.2">
      <c r="A57" s="1000">
        <f>Tabela6[[#This Row],[CLIENTE]]</f>
        <v>0</v>
      </c>
      <c r="B57" s="1001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861">
        <f t="shared" si="0"/>
        <v>0</v>
      </c>
      <c r="AI57" s="14">
        <f>Tabela6[[#This Row],[PREÇO]]</f>
        <v>0</v>
      </c>
      <c r="AJ57" s="860">
        <f t="shared" si="1"/>
        <v>0</v>
      </c>
      <c r="AK57" s="367">
        <f>Tabela6[[#This Row],[ST ICMS]]</f>
        <v>0</v>
      </c>
      <c r="AL57" s="368">
        <f t="shared" si="2"/>
        <v>0</v>
      </c>
      <c r="AM57" s="367">
        <f>Tabela6[[#This Row],[DESCONTO]]</f>
        <v>0</v>
      </c>
      <c r="AN57" s="368">
        <f t="shared" si="3"/>
        <v>0</v>
      </c>
      <c r="AO57" s="859">
        <f t="shared" si="4"/>
        <v>0</v>
      </c>
    </row>
    <row r="58" spans="1:41" ht="12" customHeight="1" x14ac:dyDescent="0.2">
      <c r="A58" s="1000">
        <f>Tabela6[[#This Row],[CLIENTE]]</f>
        <v>0</v>
      </c>
      <c r="B58" s="1001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861">
        <f t="shared" si="0"/>
        <v>0</v>
      </c>
      <c r="AI58" s="14">
        <f>Tabela6[[#This Row],[PREÇO]]</f>
        <v>0</v>
      </c>
      <c r="AJ58" s="860">
        <f t="shared" si="1"/>
        <v>0</v>
      </c>
      <c r="AK58" s="367">
        <f>Tabela6[[#This Row],[ST ICMS]]</f>
        <v>0</v>
      </c>
      <c r="AL58" s="368">
        <f t="shared" si="2"/>
        <v>0</v>
      </c>
      <c r="AM58" s="367">
        <f>Tabela6[[#This Row],[DESCONTO]]</f>
        <v>0</v>
      </c>
      <c r="AN58" s="368">
        <f t="shared" si="3"/>
        <v>0</v>
      </c>
      <c r="AO58" s="859">
        <f t="shared" si="4"/>
        <v>0</v>
      </c>
    </row>
    <row r="59" spans="1:41" ht="12" customHeight="1" x14ac:dyDescent="0.2">
      <c r="A59" s="1000">
        <f>Tabela6[[#This Row],[CLIENTE]]</f>
        <v>0</v>
      </c>
      <c r="B59" s="1001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861">
        <f t="shared" si="0"/>
        <v>0</v>
      </c>
      <c r="AI59" s="14">
        <f>Tabela6[[#This Row],[PREÇO]]</f>
        <v>0</v>
      </c>
      <c r="AJ59" s="860">
        <f t="shared" si="1"/>
        <v>0</v>
      </c>
      <c r="AK59" s="367">
        <f>Tabela6[[#This Row],[ST ICMS]]</f>
        <v>0</v>
      </c>
      <c r="AL59" s="368">
        <f t="shared" si="2"/>
        <v>0</v>
      </c>
      <c r="AM59" s="367">
        <f>Tabela6[[#This Row],[DESCONTO]]</f>
        <v>0</v>
      </c>
      <c r="AN59" s="368">
        <f t="shared" si="3"/>
        <v>0</v>
      </c>
      <c r="AO59" s="859">
        <f t="shared" si="4"/>
        <v>0</v>
      </c>
    </row>
    <row r="60" spans="1:41" ht="12" customHeight="1" x14ac:dyDescent="0.2">
      <c r="A60" s="1000">
        <f>Tabela6[[#This Row],[CLIENTE]]</f>
        <v>0</v>
      </c>
      <c r="B60" s="1001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861">
        <f t="shared" si="0"/>
        <v>0</v>
      </c>
      <c r="AI60" s="14">
        <f>Tabela6[[#This Row],[PREÇO]]</f>
        <v>0</v>
      </c>
      <c r="AJ60" s="860">
        <f t="shared" si="1"/>
        <v>0</v>
      </c>
      <c r="AK60" s="367">
        <f>Tabela6[[#This Row],[ST ICMS]]</f>
        <v>0</v>
      </c>
      <c r="AL60" s="368">
        <f t="shared" si="2"/>
        <v>0</v>
      </c>
      <c r="AM60" s="367">
        <f>Tabela6[[#This Row],[DESCONTO]]</f>
        <v>0</v>
      </c>
      <c r="AN60" s="368">
        <f t="shared" si="3"/>
        <v>0</v>
      </c>
      <c r="AO60" s="859">
        <f t="shared" si="4"/>
        <v>0</v>
      </c>
    </row>
    <row r="61" spans="1:41" ht="12" customHeight="1" x14ac:dyDescent="0.2">
      <c r="A61" s="1000">
        <f>Tabela6[[#This Row],[CLIENTE]]</f>
        <v>0</v>
      </c>
      <c r="B61" s="1001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861">
        <f t="shared" si="0"/>
        <v>0</v>
      </c>
      <c r="AI61" s="14">
        <f>Tabela6[[#This Row],[PREÇO]]</f>
        <v>0</v>
      </c>
      <c r="AJ61" s="860">
        <f t="shared" si="1"/>
        <v>0</v>
      </c>
      <c r="AK61" s="367">
        <f>Tabela6[[#This Row],[ST ICMS]]</f>
        <v>0</v>
      </c>
      <c r="AL61" s="368">
        <f t="shared" si="2"/>
        <v>0</v>
      </c>
      <c r="AM61" s="367">
        <f>Tabela6[[#This Row],[DESCONTO]]</f>
        <v>0</v>
      </c>
      <c r="AN61" s="368">
        <f t="shared" si="3"/>
        <v>0</v>
      </c>
      <c r="AO61" s="859">
        <f t="shared" si="4"/>
        <v>0</v>
      </c>
    </row>
    <row r="62" spans="1:41" ht="12" customHeight="1" x14ac:dyDescent="0.2">
      <c r="A62" s="1000">
        <f>Tabela6[[#This Row],[CLIENTE]]</f>
        <v>0</v>
      </c>
      <c r="B62" s="1001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861">
        <f t="shared" si="0"/>
        <v>0</v>
      </c>
      <c r="AI62" s="14">
        <f>Tabela6[[#This Row],[PREÇO]]</f>
        <v>0</v>
      </c>
      <c r="AJ62" s="860">
        <f t="shared" si="1"/>
        <v>0</v>
      </c>
      <c r="AK62" s="367">
        <f>Tabela6[[#This Row],[ST ICMS]]</f>
        <v>0</v>
      </c>
      <c r="AL62" s="368">
        <f t="shared" si="2"/>
        <v>0</v>
      </c>
      <c r="AM62" s="367">
        <f>Tabela6[[#This Row],[DESCONTO]]</f>
        <v>0</v>
      </c>
      <c r="AN62" s="368">
        <f t="shared" si="3"/>
        <v>0</v>
      </c>
      <c r="AO62" s="859">
        <f t="shared" si="4"/>
        <v>0</v>
      </c>
    </row>
    <row r="63" spans="1:41" ht="12" customHeight="1" x14ac:dyDescent="0.2">
      <c r="A63" s="1000">
        <f>Tabela6[[#This Row],[CLIENTE]]</f>
        <v>0</v>
      </c>
      <c r="B63" s="1001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861">
        <f t="shared" si="0"/>
        <v>0</v>
      </c>
      <c r="AI63" s="14">
        <f>Tabela6[[#This Row],[PREÇO]]</f>
        <v>0</v>
      </c>
      <c r="AJ63" s="860">
        <f t="shared" si="1"/>
        <v>0</v>
      </c>
      <c r="AK63" s="367">
        <f>Tabela6[[#This Row],[ST ICMS]]</f>
        <v>0</v>
      </c>
      <c r="AL63" s="368">
        <f t="shared" si="2"/>
        <v>0</v>
      </c>
      <c r="AM63" s="367">
        <f>Tabela6[[#This Row],[DESCONTO]]</f>
        <v>0</v>
      </c>
      <c r="AN63" s="368">
        <f t="shared" si="3"/>
        <v>0</v>
      </c>
      <c r="AO63" s="859">
        <f t="shared" si="4"/>
        <v>0</v>
      </c>
    </row>
    <row r="64" spans="1:41" ht="12" customHeight="1" x14ac:dyDescent="0.2">
      <c r="A64" s="1000">
        <f>Tabela6[[#This Row],[CLIENTE]]</f>
        <v>0</v>
      </c>
      <c r="B64" s="1001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861">
        <f t="shared" si="0"/>
        <v>0</v>
      </c>
      <c r="AI64" s="14">
        <f>Tabela6[[#This Row],[PREÇO]]</f>
        <v>0</v>
      </c>
      <c r="AJ64" s="860">
        <f t="shared" si="1"/>
        <v>0</v>
      </c>
      <c r="AK64" s="367">
        <f>Tabela6[[#This Row],[ST ICMS]]</f>
        <v>0</v>
      </c>
      <c r="AL64" s="368">
        <f t="shared" si="2"/>
        <v>0</v>
      </c>
      <c r="AM64" s="367">
        <f>Tabela6[[#This Row],[DESCONTO]]</f>
        <v>0</v>
      </c>
      <c r="AN64" s="368">
        <f t="shared" si="3"/>
        <v>0</v>
      </c>
      <c r="AO64" s="859">
        <f t="shared" si="4"/>
        <v>0</v>
      </c>
    </row>
    <row r="65" spans="1:41" ht="12" customHeight="1" x14ac:dyDescent="0.2">
      <c r="A65" s="1000">
        <f>Tabela6[[#This Row],[CLIENTE]]</f>
        <v>0</v>
      </c>
      <c r="B65" s="1001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861">
        <f t="shared" si="0"/>
        <v>0</v>
      </c>
      <c r="AI65" s="14">
        <f>Tabela6[[#This Row],[PREÇO]]</f>
        <v>0</v>
      </c>
      <c r="AJ65" s="860">
        <f t="shared" si="1"/>
        <v>0</v>
      </c>
      <c r="AK65" s="367">
        <f>Tabela6[[#This Row],[ST ICMS]]</f>
        <v>0</v>
      </c>
      <c r="AL65" s="368">
        <f t="shared" si="2"/>
        <v>0</v>
      </c>
      <c r="AM65" s="367">
        <f>Tabela6[[#This Row],[DESCONTO]]</f>
        <v>0</v>
      </c>
      <c r="AN65" s="368">
        <f t="shared" si="3"/>
        <v>0</v>
      </c>
      <c r="AO65" s="859">
        <f t="shared" si="4"/>
        <v>0</v>
      </c>
    </row>
    <row r="66" spans="1:41" ht="12" customHeight="1" x14ac:dyDescent="0.2">
      <c r="A66" s="1000">
        <f>Tabela6[[#This Row],[CLIENTE]]</f>
        <v>0</v>
      </c>
      <c r="B66" s="1001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861">
        <f t="shared" si="0"/>
        <v>0</v>
      </c>
      <c r="AI66" s="14">
        <f>Tabela6[[#This Row],[PREÇO]]</f>
        <v>0</v>
      </c>
      <c r="AJ66" s="860">
        <f t="shared" si="1"/>
        <v>0</v>
      </c>
      <c r="AK66" s="367">
        <f>Tabela6[[#This Row],[ST ICMS]]</f>
        <v>0</v>
      </c>
      <c r="AL66" s="368">
        <f t="shared" si="2"/>
        <v>0</v>
      </c>
      <c r="AM66" s="367">
        <f>Tabela6[[#This Row],[DESCONTO]]</f>
        <v>0</v>
      </c>
      <c r="AN66" s="368">
        <f t="shared" si="3"/>
        <v>0</v>
      </c>
      <c r="AO66" s="859">
        <f t="shared" si="4"/>
        <v>0</v>
      </c>
    </row>
    <row r="67" spans="1:41" ht="12" customHeight="1" x14ac:dyDescent="0.2">
      <c r="A67" s="1000">
        <f>Tabela6[[#This Row],[CLIENTE]]</f>
        <v>0</v>
      </c>
      <c r="B67" s="1001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861">
        <f t="shared" si="0"/>
        <v>0</v>
      </c>
      <c r="AI67" s="14">
        <f>Tabela6[[#This Row],[PREÇO]]</f>
        <v>0</v>
      </c>
      <c r="AJ67" s="860">
        <f t="shared" si="1"/>
        <v>0</v>
      </c>
      <c r="AK67" s="367">
        <f>Tabela6[[#This Row],[ST ICMS]]</f>
        <v>0</v>
      </c>
      <c r="AL67" s="368">
        <f t="shared" si="2"/>
        <v>0</v>
      </c>
      <c r="AM67" s="367">
        <f>Tabela6[[#This Row],[DESCONTO]]</f>
        <v>0</v>
      </c>
      <c r="AN67" s="368">
        <f t="shared" si="3"/>
        <v>0</v>
      </c>
      <c r="AO67" s="859">
        <f t="shared" si="4"/>
        <v>0</v>
      </c>
    </row>
    <row r="68" spans="1:41" ht="12" customHeight="1" x14ac:dyDescent="0.2">
      <c r="A68" s="1000">
        <f>Tabela6[[#This Row],[CLIENTE]]</f>
        <v>0</v>
      </c>
      <c r="B68" s="1001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861">
        <f t="shared" ref="AH68:AH131" si="5">SUM(C68:AG68)</f>
        <v>0</v>
      </c>
      <c r="AI68" s="14">
        <f>Tabela6[[#This Row],[PREÇO]]</f>
        <v>0</v>
      </c>
      <c r="AJ68" s="860">
        <f t="shared" ref="AJ68:AJ131" si="6">AH68*AI68</f>
        <v>0</v>
      </c>
      <c r="AK68" s="367">
        <f>Tabela6[[#This Row],[ST ICMS]]</f>
        <v>0</v>
      </c>
      <c r="AL68" s="368">
        <f t="shared" ref="AL68:AL131" si="7">(AJ68*AK68)</f>
        <v>0</v>
      </c>
      <c r="AM68" s="367">
        <f>Tabela6[[#This Row],[DESCONTO]]</f>
        <v>0</v>
      </c>
      <c r="AN68" s="368">
        <f t="shared" ref="AN68:AN131" si="8">((AJ68+AL68)*AM68)</f>
        <v>0</v>
      </c>
      <c r="AO68" s="859">
        <f t="shared" ref="AO68:AO131" si="9">(AJ68+AL68)-AN68</f>
        <v>0</v>
      </c>
    </row>
    <row r="69" spans="1:41" ht="12" customHeight="1" x14ac:dyDescent="0.2">
      <c r="A69" s="1000">
        <f>Tabela6[[#This Row],[CLIENTE]]</f>
        <v>0</v>
      </c>
      <c r="B69" s="1001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861">
        <f t="shared" si="5"/>
        <v>0</v>
      </c>
      <c r="AI69" s="14">
        <f>Tabela6[[#This Row],[PREÇO]]</f>
        <v>0</v>
      </c>
      <c r="AJ69" s="860">
        <f t="shared" si="6"/>
        <v>0</v>
      </c>
      <c r="AK69" s="367">
        <f>Tabela6[[#This Row],[ST ICMS]]</f>
        <v>0</v>
      </c>
      <c r="AL69" s="368">
        <f t="shared" si="7"/>
        <v>0</v>
      </c>
      <c r="AM69" s="367">
        <f>Tabela6[[#This Row],[DESCONTO]]</f>
        <v>0</v>
      </c>
      <c r="AN69" s="368">
        <f t="shared" si="8"/>
        <v>0</v>
      </c>
      <c r="AO69" s="859">
        <f t="shared" si="9"/>
        <v>0</v>
      </c>
    </row>
    <row r="70" spans="1:41" ht="12" customHeight="1" x14ac:dyDescent="0.2">
      <c r="A70" s="1000">
        <f>Tabela6[[#This Row],[CLIENTE]]</f>
        <v>0</v>
      </c>
      <c r="B70" s="1001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861">
        <f t="shared" si="5"/>
        <v>0</v>
      </c>
      <c r="AI70" s="14">
        <f>Tabela6[[#This Row],[PREÇO]]</f>
        <v>0</v>
      </c>
      <c r="AJ70" s="860">
        <f t="shared" si="6"/>
        <v>0</v>
      </c>
      <c r="AK70" s="367">
        <f>Tabela6[[#This Row],[ST ICMS]]</f>
        <v>0</v>
      </c>
      <c r="AL70" s="368">
        <f t="shared" si="7"/>
        <v>0</v>
      </c>
      <c r="AM70" s="367">
        <f>Tabela6[[#This Row],[DESCONTO]]</f>
        <v>0</v>
      </c>
      <c r="AN70" s="368">
        <f t="shared" si="8"/>
        <v>0</v>
      </c>
      <c r="AO70" s="859">
        <f t="shared" si="9"/>
        <v>0</v>
      </c>
    </row>
    <row r="71" spans="1:41" ht="12" customHeight="1" x14ac:dyDescent="0.2">
      <c r="A71" s="1000">
        <f>Tabela6[[#This Row],[CLIENTE]]</f>
        <v>0</v>
      </c>
      <c r="B71" s="1001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861">
        <f t="shared" si="5"/>
        <v>0</v>
      </c>
      <c r="AI71" s="14">
        <f>Tabela6[[#This Row],[PREÇO]]</f>
        <v>0</v>
      </c>
      <c r="AJ71" s="860">
        <f t="shared" si="6"/>
        <v>0</v>
      </c>
      <c r="AK71" s="367">
        <f>Tabela6[[#This Row],[ST ICMS]]</f>
        <v>0</v>
      </c>
      <c r="AL71" s="368">
        <f t="shared" si="7"/>
        <v>0</v>
      </c>
      <c r="AM71" s="367">
        <f>Tabela6[[#This Row],[DESCONTO]]</f>
        <v>0</v>
      </c>
      <c r="AN71" s="368">
        <f t="shared" si="8"/>
        <v>0</v>
      </c>
      <c r="AO71" s="859">
        <f t="shared" si="9"/>
        <v>0</v>
      </c>
    </row>
    <row r="72" spans="1:41" ht="12" customHeight="1" x14ac:dyDescent="0.2">
      <c r="A72" s="1000">
        <f>Tabela6[[#This Row],[CLIENTE]]</f>
        <v>0</v>
      </c>
      <c r="B72" s="1001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861">
        <f t="shared" si="5"/>
        <v>0</v>
      </c>
      <c r="AI72" s="14">
        <f>Tabela6[[#This Row],[PREÇO]]</f>
        <v>0</v>
      </c>
      <c r="AJ72" s="860">
        <f t="shared" si="6"/>
        <v>0</v>
      </c>
      <c r="AK72" s="367">
        <f>Tabela6[[#This Row],[ST ICMS]]</f>
        <v>0</v>
      </c>
      <c r="AL72" s="368">
        <f t="shared" si="7"/>
        <v>0</v>
      </c>
      <c r="AM72" s="367">
        <f>Tabela6[[#This Row],[DESCONTO]]</f>
        <v>0</v>
      </c>
      <c r="AN72" s="368">
        <f t="shared" si="8"/>
        <v>0</v>
      </c>
      <c r="AO72" s="859">
        <f t="shared" si="9"/>
        <v>0</v>
      </c>
    </row>
    <row r="73" spans="1:41" ht="12" customHeight="1" x14ac:dyDescent="0.2">
      <c r="A73" s="1000">
        <f>Tabela6[[#This Row],[CLIENTE]]</f>
        <v>0</v>
      </c>
      <c r="B73" s="1001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861">
        <f t="shared" si="5"/>
        <v>0</v>
      </c>
      <c r="AI73" s="14">
        <f>Tabela6[[#This Row],[PREÇO]]</f>
        <v>0</v>
      </c>
      <c r="AJ73" s="860">
        <f t="shared" si="6"/>
        <v>0</v>
      </c>
      <c r="AK73" s="367">
        <f>Tabela6[[#This Row],[ST ICMS]]</f>
        <v>0</v>
      </c>
      <c r="AL73" s="368">
        <f t="shared" si="7"/>
        <v>0</v>
      </c>
      <c r="AM73" s="367">
        <f>Tabela6[[#This Row],[DESCONTO]]</f>
        <v>0</v>
      </c>
      <c r="AN73" s="368">
        <f t="shared" si="8"/>
        <v>0</v>
      </c>
      <c r="AO73" s="859">
        <f t="shared" si="9"/>
        <v>0</v>
      </c>
    </row>
    <row r="74" spans="1:41" ht="12" customHeight="1" x14ac:dyDescent="0.2">
      <c r="A74" s="1000">
        <f>Tabela6[[#This Row],[CLIENTE]]</f>
        <v>0</v>
      </c>
      <c r="B74" s="100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861">
        <f t="shared" si="5"/>
        <v>0</v>
      </c>
      <c r="AI74" s="14">
        <f>Tabela6[[#This Row],[PREÇO]]</f>
        <v>0</v>
      </c>
      <c r="AJ74" s="860">
        <f t="shared" si="6"/>
        <v>0</v>
      </c>
      <c r="AK74" s="367">
        <f>Tabela6[[#This Row],[ST ICMS]]</f>
        <v>0</v>
      </c>
      <c r="AL74" s="368">
        <f t="shared" si="7"/>
        <v>0</v>
      </c>
      <c r="AM74" s="367">
        <f>Tabela6[[#This Row],[DESCONTO]]</f>
        <v>0</v>
      </c>
      <c r="AN74" s="368">
        <f t="shared" si="8"/>
        <v>0</v>
      </c>
      <c r="AO74" s="859">
        <f t="shared" si="9"/>
        <v>0</v>
      </c>
    </row>
    <row r="75" spans="1:41" ht="12" customHeight="1" x14ac:dyDescent="0.2">
      <c r="A75" s="1000">
        <f>Tabela6[[#This Row],[CLIENTE]]</f>
        <v>0</v>
      </c>
      <c r="B75" s="1001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861">
        <f t="shared" si="5"/>
        <v>0</v>
      </c>
      <c r="AI75" s="14">
        <f>Tabela6[[#This Row],[PREÇO]]</f>
        <v>0</v>
      </c>
      <c r="AJ75" s="860">
        <f t="shared" si="6"/>
        <v>0</v>
      </c>
      <c r="AK75" s="367">
        <f>Tabela6[[#This Row],[ST ICMS]]</f>
        <v>0</v>
      </c>
      <c r="AL75" s="368">
        <f t="shared" si="7"/>
        <v>0</v>
      </c>
      <c r="AM75" s="367">
        <f>Tabela6[[#This Row],[DESCONTO]]</f>
        <v>0</v>
      </c>
      <c r="AN75" s="368">
        <f t="shared" si="8"/>
        <v>0</v>
      </c>
      <c r="AO75" s="859">
        <f t="shared" si="9"/>
        <v>0</v>
      </c>
    </row>
    <row r="76" spans="1:41" ht="12" customHeight="1" x14ac:dyDescent="0.2">
      <c r="A76" s="1000">
        <f>Tabela6[[#This Row],[CLIENTE]]</f>
        <v>0</v>
      </c>
      <c r="B76" s="1001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861">
        <f t="shared" si="5"/>
        <v>0</v>
      </c>
      <c r="AI76" s="14">
        <f>Tabela6[[#This Row],[PREÇO]]</f>
        <v>0</v>
      </c>
      <c r="AJ76" s="860">
        <f t="shared" si="6"/>
        <v>0</v>
      </c>
      <c r="AK76" s="367">
        <f>Tabela6[[#This Row],[ST ICMS]]</f>
        <v>0</v>
      </c>
      <c r="AL76" s="368">
        <f t="shared" si="7"/>
        <v>0</v>
      </c>
      <c r="AM76" s="367">
        <f>Tabela6[[#This Row],[DESCONTO]]</f>
        <v>0</v>
      </c>
      <c r="AN76" s="368">
        <f t="shared" si="8"/>
        <v>0</v>
      </c>
      <c r="AO76" s="859">
        <f t="shared" si="9"/>
        <v>0</v>
      </c>
    </row>
    <row r="77" spans="1:41" ht="12" customHeight="1" x14ac:dyDescent="0.2">
      <c r="A77" s="1000">
        <f>Tabela6[[#This Row],[CLIENTE]]</f>
        <v>0</v>
      </c>
      <c r="B77" s="1001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861">
        <f t="shared" si="5"/>
        <v>0</v>
      </c>
      <c r="AI77" s="14">
        <f>Tabela6[[#This Row],[PREÇO]]</f>
        <v>0</v>
      </c>
      <c r="AJ77" s="860">
        <f t="shared" si="6"/>
        <v>0</v>
      </c>
      <c r="AK77" s="367">
        <f>Tabela6[[#This Row],[ST ICMS]]</f>
        <v>0</v>
      </c>
      <c r="AL77" s="368">
        <f t="shared" si="7"/>
        <v>0</v>
      </c>
      <c r="AM77" s="367">
        <f>Tabela6[[#This Row],[DESCONTO]]</f>
        <v>0</v>
      </c>
      <c r="AN77" s="368">
        <f t="shared" si="8"/>
        <v>0</v>
      </c>
      <c r="AO77" s="859">
        <f t="shared" si="9"/>
        <v>0</v>
      </c>
    </row>
    <row r="78" spans="1:41" ht="12" customHeight="1" x14ac:dyDescent="0.2">
      <c r="A78" s="1000">
        <f>Tabela6[[#This Row],[CLIENTE]]</f>
        <v>0</v>
      </c>
      <c r="B78" s="1001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861">
        <f t="shared" si="5"/>
        <v>0</v>
      </c>
      <c r="AI78" s="14">
        <f>Tabela6[[#This Row],[PREÇO]]</f>
        <v>0</v>
      </c>
      <c r="AJ78" s="860">
        <f t="shared" si="6"/>
        <v>0</v>
      </c>
      <c r="AK78" s="367">
        <f>Tabela6[[#This Row],[ST ICMS]]</f>
        <v>0</v>
      </c>
      <c r="AL78" s="368">
        <f t="shared" si="7"/>
        <v>0</v>
      </c>
      <c r="AM78" s="367">
        <f>Tabela6[[#This Row],[DESCONTO]]</f>
        <v>0</v>
      </c>
      <c r="AN78" s="368">
        <f t="shared" si="8"/>
        <v>0</v>
      </c>
      <c r="AO78" s="859">
        <f t="shared" si="9"/>
        <v>0</v>
      </c>
    </row>
    <row r="79" spans="1:41" ht="12" customHeight="1" x14ac:dyDescent="0.2">
      <c r="A79" s="1000">
        <f>Tabela6[[#This Row],[CLIENTE]]</f>
        <v>0</v>
      </c>
      <c r="B79" s="1001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861">
        <f t="shared" si="5"/>
        <v>0</v>
      </c>
      <c r="AI79" s="14">
        <f>Tabela6[[#This Row],[PREÇO]]</f>
        <v>0</v>
      </c>
      <c r="AJ79" s="860">
        <f t="shared" si="6"/>
        <v>0</v>
      </c>
      <c r="AK79" s="367">
        <f>Tabela6[[#This Row],[ST ICMS]]</f>
        <v>0</v>
      </c>
      <c r="AL79" s="368">
        <f t="shared" si="7"/>
        <v>0</v>
      </c>
      <c r="AM79" s="367">
        <f>Tabela6[[#This Row],[DESCONTO]]</f>
        <v>0</v>
      </c>
      <c r="AN79" s="368">
        <f t="shared" si="8"/>
        <v>0</v>
      </c>
      <c r="AO79" s="859">
        <f t="shared" si="9"/>
        <v>0</v>
      </c>
    </row>
    <row r="80" spans="1:41" ht="12" customHeight="1" x14ac:dyDescent="0.2">
      <c r="A80" s="1000">
        <f>Tabela6[[#This Row],[CLIENTE]]</f>
        <v>0</v>
      </c>
      <c r="B80" s="1001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861">
        <f t="shared" si="5"/>
        <v>0</v>
      </c>
      <c r="AI80" s="14">
        <f>Tabela6[[#This Row],[PREÇO]]</f>
        <v>0</v>
      </c>
      <c r="AJ80" s="860">
        <f t="shared" si="6"/>
        <v>0</v>
      </c>
      <c r="AK80" s="367">
        <f>Tabela6[[#This Row],[ST ICMS]]</f>
        <v>0</v>
      </c>
      <c r="AL80" s="368">
        <f t="shared" si="7"/>
        <v>0</v>
      </c>
      <c r="AM80" s="367">
        <f>Tabela6[[#This Row],[DESCONTO]]</f>
        <v>0</v>
      </c>
      <c r="AN80" s="368">
        <f t="shared" si="8"/>
        <v>0</v>
      </c>
      <c r="AO80" s="859">
        <f t="shared" si="9"/>
        <v>0</v>
      </c>
    </row>
    <row r="81" spans="1:41" ht="12" customHeight="1" x14ac:dyDescent="0.2">
      <c r="A81" s="1000">
        <f>Tabela6[[#This Row],[CLIENTE]]</f>
        <v>0</v>
      </c>
      <c r="B81" s="1001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861">
        <f t="shared" si="5"/>
        <v>0</v>
      </c>
      <c r="AI81" s="14">
        <f>Tabela6[[#This Row],[PREÇO]]</f>
        <v>0</v>
      </c>
      <c r="AJ81" s="860">
        <f t="shared" si="6"/>
        <v>0</v>
      </c>
      <c r="AK81" s="367">
        <f>Tabela6[[#This Row],[ST ICMS]]</f>
        <v>0</v>
      </c>
      <c r="AL81" s="368">
        <f t="shared" si="7"/>
        <v>0</v>
      </c>
      <c r="AM81" s="367">
        <f>Tabela6[[#This Row],[DESCONTO]]</f>
        <v>0</v>
      </c>
      <c r="AN81" s="368">
        <f t="shared" si="8"/>
        <v>0</v>
      </c>
      <c r="AO81" s="859">
        <f t="shared" si="9"/>
        <v>0</v>
      </c>
    </row>
    <row r="82" spans="1:41" ht="12" customHeight="1" x14ac:dyDescent="0.2">
      <c r="A82" s="1000">
        <f>Tabela6[[#This Row],[CLIENTE]]</f>
        <v>0</v>
      </c>
      <c r="B82" s="1001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861">
        <f t="shared" si="5"/>
        <v>0</v>
      </c>
      <c r="AI82" s="14">
        <f>Tabela6[[#This Row],[PREÇO]]</f>
        <v>0</v>
      </c>
      <c r="AJ82" s="860">
        <f t="shared" si="6"/>
        <v>0</v>
      </c>
      <c r="AK82" s="367">
        <f>Tabela6[[#This Row],[ST ICMS]]</f>
        <v>0</v>
      </c>
      <c r="AL82" s="368">
        <f t="shared" si="7"/>
        <v>0</v>
      </c>
      <c r="AM82" s="367">
        <f>Tabela6[[#This Row],[DESCONTO]]</f>
        <v>0</v>
      </c>
      <c r="AN82" s="368">
        <f t="shared" si="8"/>
        <v>0</v>
      </c>
      <c r="AO82" s="859">
        <f t="shared" si="9"/>
        <v>0</v>
      </c>
    </row>
    <row r="83" spans="1:41" ht="12" customHeight="1" x14ac:dyDescent="0.2">
      <c r="A83" s="1000">
        <f>Tabela6[[#This Row],[CLIENTE]]</f>
        <v>0</v>
      </c>
      <c r="B83" s="1001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861">
        <f t="shared" si="5"/>
        <v>0</v>
      </c>
      <c r="AI83" s="14">
        <f>Tabela6[[#This Row],[PREÇO]]</f>
        <v>0</v>
      </c>
      <c r="AJ83" s="860">
        <f t="shared" si="6"/>
        <v>0</v>
      </c>
      <c r="AK83" s="367">
        <f>Tabela6[[#This Row],[ST ICMS]]</f>
        <v>0</v>
      </c>
      <c r="AL83" s="368">
        <f t="shared" si="7"/>
        <v>0</v>
      </c>
      <c r="AM83" s="367">
        <f>Tabela6[[#This Row],[DESCONTO]]</f>
        <v>0</v>
      </c>
      <c r="AN83" s="368">
        <f t="shared" si="8"/>
        <v>0</v>
      </c>
      <c r="AO83" s="859">
        <f t="shared" si="9"/>
        <v>0</v>
      </c>
    </row>
    <row r="84" spans="1:41" ht="12" customHeight="1" x14ac:dyDescent="0.2">
      <c r="A84" s="1000">
        <f>Tabela6[[#This Row],[CLIENTE]]</f>
        <v>0</v>
      </c>
      <c r="B84" s="1001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861">
        <f t="shared" si="5"/>
        <v>0</v>
      </c>
      <c r="AI84" s="14">
        <f>Tabela6[[#This Row],[PREÇO]]</f>
        <v>0</v>
      </c>
      <c r="AJ84" s="860">
        <f t="shared" si="6"/>
        <v>0</v>
      </c>
      <c r="AK84" s="367">
        <f>Tabela6[[#This Row],[ST ICMS]]</f>
        <v>0</v>
      </c>
      <c r="AL84" s="368">
        <f t="shared" si="7"/>
        <v>0</v>
      </c>
      <c r="AM84" s="367">
        <f>Tabela6[[#This Row],[DESCONTO]]</f>
        <v>0</v>
      </c>
      <c r="AN84" s="368">
        <f t="shared" si="8"/>
        <v>0</v>
      </c>
      <c r="AO84" s="859">
        <f t="shared" si="9"/>
        <v>0</v>
      </c>
    </row>
    <row r="85" spans="1:41" ht="12" customHeight="1" x14ac:dyDescent="0.2">
      <c r="A85" s="1000">
        <f>Tabela6[[#This Row],[CLIENTE]]</f>
        <v>0</v>
      </c>
      <c r="B85" s="1001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861">
        <f t="shared" si="5"/>
        <v>0</v>
      </c>
      <c r="AI85" s="14">
        <f>Tabela6[[#This Row],[PREÇO]]</f>
        <v>0</v>
      </c>
      <c r="AJ85" s="860">
        <f t="shared" si="6"/>
        <v>0</v>
      </c>
      <c r="AK85" s="367">
        <f>Tabela6[[#This Row],[ST ICMS]]</f>
        <v>0</v>
      </c>
      <c r="AL85" s="368">
        <f t="shared" si="7"/>
        <v>0</v>
      </c>
      <c r="AM85" s="367">
        <f>Tabela6[[#This Row],[DESCONTO]]</f>
        <v>0</v>
      </c>
      <c r="AN85" s="368">
        <f t="shared" si="8"/>
        <v>0</v>
      </c>
      <c r="AO85" s="859">
        <f t="shared" si="9"/>
        <v>0</v>
      </c>
    </row>
    <row r="86" spans="1:41" ht="12" customHeight="1" x14ac:dyDescent="0.2">
      <c r="A86" s="1000">
        <f>Tabela6[[#This Row],[CLIENTE]]</f>
        <v>0</v>
      </c>
      <c r="B86" s="1001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861">
        <f t="shared" si="5"/>
        <v>0</v>
      </c>
      <c r="AI86" s="14">
        <f>Tabela6[[#This Row],[PREÇO]]</f>
        <v>0</v>
      </c>
      <c r="AJ86" s="860">
        <f t="shared" si="6"/>
        <v>0</v>
      </c>
      <c r="AK86" s="367">
        <f>Tabela6[[#This Row],[ST ICMS]]</f>
        <v>0</v>
      </c>
      <c r="AL86" s="368">
        <f t="shared" si="7"/>
        <v>0</v>
      </c>
      <c r="AM86" s="367">
        <f>Tabela6[[#This Row],[DESCONTO]]</f>
        <v>0</v>
      </c>
      <c r="AN86" s="368">
        <f t="shared" si="8"/>
        <v>0</v>
      </c>
      <c r="AO86" s="859">
        <f t="shared" si="9"/>
        <v>0</v>
      </c>
    </row>
    <row r="87" spans="1:41" ht="12" customHeight="1" x14ac:dyDescent="0.2">
      <c r="A87" s="1000">
        <f>Tabela6[[#This Row],[CLIENTE]]</f>
        <v>0</v>
      </c>
      <c r="B87" s="1001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861">
        <f t="shared" si="5"/>
        <v>0</v>
      </c>
      <c r="AI87" s="14">
        <f>Tabela6[[#This Row],[PREÇO]]</f>
        <v>0</v>
      </c>
      <c r="AJ87" s="860">
        <f t="shared" si="6"/>
        <v>0</v>
      </c>
      <c r="AK87" s="367">
        <f>Tabela6[[#This Row],[ST ICMS]]</f>
        <v>0</v>
      </c>
      <c r="AL87" s="368">
        <f t="shared" si="7"/>
        <v>0</v>
      </c>
      <c r="AM87" s="367">
        <f>Tabela6[[#This Row],[DESCONTO]]</f>
        <v>0</v>
      </c>
      <c r="AN87" s="368">
        <f t="shared" si="8"/>
        <v>0</v>
      </c>
      <c r="AO87" s="859">
        <f t="shared" si="9"/>
        <v>0</v>
      </c>
    </row>
    <row r="88" spans="1:41" ht="12" customHeight="1" x14ac:dyDescent="0.2">
      <c r="A88" s="1000">
        <f>Tabela6[[#This Row],[CLIENTE]]</f>
        <v>0</v>
      </c>
      <c r="B88" s="1001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861">
        <f t="shared" si="5"/>
        <v>0</v>
      </c>
      <c r="AI88" s="14">
        <f>Tabela6[[#This Row],[PREÇO]]</f>
        <v>0</v>
      </c>
      <c r="AJ88" s="860">
        <f t="shared" si="6"/>
        <v>0</v>
      </c>
      <c r="AK88" s="367">
        <f>Tabela6[[#This Row],[ST ICMS]]</f>
        <v>0</v>
      </c>
      <c r="AL88" s="368">
        <f t="shared" si="7"/>
        <v>0</v>
      </c>
      <c r="AM88" s="367">
        <f>Tabela6[[#This Row],[DESCONTO]]</f>
        <v>0</v>
      </c>
      <c r="AN88" s="368">
        <f t="shared" si="8"/>
        <v>0</v>
      </c>
      <c r="AO88" s="859">
        <f t="shared" si="9"/>
        <v>0</v>
      </c>
    </row>
    <row r="89" spans="1:41" ht="12" customHeight="1" x14ac:dyDescent="0.2">
      <c r="A89" s="1000">
        <f>Tabela6[[#This Row],[CLIENTE]]</f>
        <v>0</v>
      </c>
      <c r="B89" s="1001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861">
        <f t="shared" si="5"/>
        <v>0</v>
      </c>
      <c r="AI89" s="14">
        <f>Tabela6[[#This Row],[PREÇO]]</f>
        <v>0</v>
      </c>
      <c r="AJ89" s="860">
        <f t="shared" si="6"/>
        <v>0</v>
      </c>
      <c r="AK89" s="367">
        <f>Tabela6[[#This Row],[ST ICMS]]</f>
        <v>0</v>
      </c>
      <c r="AL89" s="368">
        <f t="shared" si="7"/>
        <v>0</v>
      </c>
      <c r="AM89" s="367">
        <f>Tabela6[[#This Row],[DESCONTO]]</f>
        <v>0</v>
      </c>
      <c r="AN89" s="368">
        <f t="shared" si="8"/>
        <v>0</v>
      </c>
      <c r="AO89" s="859">
        <f t="shared" si="9"/>
        <v>0</v>
      </c>
    </row>
    <row r="90" spans="1:41" ht="12" customHeight="1" x14ac:dyDescent="0.2">
      <c r="A90" s="1000">
        <f>Tabela6[[#This Row],[CLIENTE]]</f>
        <v>0</v>
      </c>
      <c r="B90" s="1001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861">
        <f t="shared" si="5"/>
        <v>0</v>
      </c>
      <c r="AI90" s="14">
        <f>Tabela6[[#This Row],[PREÇO]]</f>
        <v>0</v>
      </c>
      <c r="AJ90" s="860">
        <f t="shared" si="6"/>
        <v>0</v>
      </c>
      <c r="AK90" s="367">
        <f>Tabela6[[#This Row],[ST ICMS]]</f>
        <v>0</v>
      </c>
      <c r="AL90" s="368">
        <f t="shared" si="7"/>
        <v>0</v>
      </c>
      <c r="AM90" s="367">
        <f>Tabela6[[#This Row],[DESCONTO]]</f>
        <v>0</v>
      </c>
      <c r="AN90" s="368">
        <f t="shared" si="8"/>
        <v>0</v>
      </c>
      <c r="AO90" s="859">
        <f t="shared" si="9"/>
        <v>0</v>
      </c>
    </row>
    <row r="91" spans="1:41" ht="12" customHeight="1" x14ac:dyDescent="0.2">
      <c r="A91" s="1000">
        <f>Tabela6[[#This Row],[CLIENTE]]</f>
        <v>0</v>
      </c>
      <c r="B91" s="1001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861">
        <f t="shared" si="5"/>
        <v>0</v>
      </c>
      <c r="AI91" s="14">
        <f>Tabela6[[#This Row],[PREÇO]]</f>
        <v>0</v>
      </c>
      <c r="AJ91" s="860">
        <f t="shared" si="6"/>
        <v>0</v>
      </c>
      <c r="AK91" s="367">
        <f>Tabela6[[#This Row],[ST ICMS]]</f>
        <v>0</v>
      </c>
      <c r="AL91" s="368">
        <f t="shared" si="7"/>
        <v>0</v>
      </c>
      <c r="AM91" s="367">
        <f>Tabela6[[#This Row],[DESCONTO]]</f>
        <v>0</v>
      </c>
      <c r="AN91" s="368">
        <f t="shared" si="8"/>
        <v>0</v>
      </c>
      <c r="AO91" s="859">
        <f t="shared" si="9"/>
        <v>0</v>
      </c>
    </row>
    <row r="92" spans="1:41" ht="12" customHeight="1" x14ac:dyDescent="0.2">
      <c r="A92" s="1000">
        <f>Tabela6[[#This Row],[CLIENTE]]</f>
        <v>0</v>
      </c>
      <c r="B92" s="1001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861">
        <f t="shared" si="5"/>
        <v>0</v>
      </c>
      <c r="AI92" s="14">
        <f>Tabela6[[#This Row],[PREÇO]]</f>
        <v>0</v>
      </c>
      <c r="AJ92" s="860">
        <f t="shared" si="6"/>
        <v>0</v>
      </c>
      <c r="AK92" s="367">
        <f>Tabela6[[#This Row],[ST ICMS]]</f>
        <v>0</v>
      </c>
      <c r="AL92" s="368">
        <f t="shared" si="7"/>
        <v>0</v>
      </c>
      <c r="AM92" s="367">
        <f>Tabela6[[#This Row],[DESCONTO]]</f>
        <v>0</v>
      </c>
      <c r="AN92" s="368">
        <f t="shared" si="8"/>
        <v>0</v>
      </c>
      <c r="AO92" s="859">
        <f t="shared" si="9"/>
        <v>0</v>
      </c>
    </row>
    <row r="93" spans="1:41" ht="12" customHeight="1" x14ac:dyDescent="0.2">
      <c r="A93" s="1000">
        <f>Tabela6[[#This Row],[CLIENTE]]</f>
        <v>0</v>
      </c>
      <c r="B93" s="1001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861">
        <f t="shared" si="5"/>
        <v>0</v>
      </c>
      <c r="AI93" s="14">
        <f>Tabela6[[#This Row],[PREÇO]]</f>
        <v>0</v>
      </c>
      <c r="AJ93" s="860">
        <f t="shared" si="6"/>
        <v>0</v>
      </c>
      <c r="AK93" s="367">
        <f>Tabela6[[#This Row],[ST ICMS]]</f>
        <v>0</v>
      </c>
      <c r="AL93" s="368">
        <f t="shared" si="7"/>
        <v>0</v>
      </c>
      <c r="AM93" s="367">
        <f>Tabela6[[#This Row],[DESCONTO]]</f>
        <v>0</v>
      </c>
      <c r="AN93" s="368">
        <f t="shared" si="8"/>
        <v>0</v>
      </c>
      <c r="AO93" s="859">
        <f t="shared" si="9"/>
        <v>0</v>
      </c>
    </row>
    <row r="94" spans="1:41" ht="12" customHeight="1" x14ac:dyDescent="0.2">
      <c r="A94" s="1000">
        <f>Tabela6[[#This Row],[CLIENTE]]</f>
        <v>0</v>
      </c>
      <c r="B94" s="1001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861">
        <f t="shared" si="5"/>
        <v>0</v>
      </c>
      <c r="AI94" s="14">
        <f>Tabela6[[#This Row],[PREÇO]]</f>
        <v>0</v>
      </c>
      <c r="AJ94" s="860">
        <f t="shared" si="6"/>
        <v>0</v>
      </c>
      <c r="AK94" s="367">
        <f>Tabela6[[#This Row],[ST ICMS]]</f>
        <v>0</v>
      </c>
      <c r="AL94" s="368">
        <f t="shared" si="7"/>
        <v>0</v>
      </c>
      <c r="AM94" s="367">
        <f>Tabela6[[#This Row],[DESCONTO]]</f>
        <v>0</v>
      </c>
      <c r="AN94" s="368">
        <f t="shared" si="8"/>
        <v>0</v>
      </c>
      <c r="AO94" s="859">
        <f t="shared" si="9"/>
        <v>0</v>
      </c>
    </row>
    <row r="95" spans="1:41" ht="12" customHeight="1" x14ac:dyDescent="0.2">
      <c r="A95" s="1000">
        <f>Tabela6[[#This Row],[CLIENTE]]</f>
        <v>0</v>
      </c>
      <c r="B95" s="1001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861">
        <f t="shared" si="5"/>
        <v>0</v>
      </c>
      <c r="AI95" s="14">
        <f>Tabela6[[#This Row],[PREÇO]]</f>
        <v>0</v>
      </c>
      <c r="AJ95" s="860">
        <f t="shared" si="6"/>
        <v>0</v>
      </c>
      <c r="AK95" s="367">
        <f>Tabela6[[#This Row],[ST ICMS]]</f>
        <v>0</v>
      </c>
      <c r="AL95" s="368">
        <f t="shared" si="7"/>
        <v>0</v>
      </c>
      <c r="AM95" s="367">
        <f>Tabela6[[#This Row],[DESCONTO]]</f>
        <v>0</v>
      </c>
      <c r="AN95" s="368">
        <f t="shared" si="8"/>
        <v>0</v>
      </c>
      <c r="AO95" s="859">
        <f t="shared" si="9"/>
        <v>0</v>
      </c>
    </row>
    <row r="96" spans="1:41" ht="12" customHeight="1" x14ac:dyDescent="0.2">
      <c r="A96" s="1000">
        <f>Tabela6[[#This Row],[CLIENTE]]</f>
        <v>0</v>
      </c>
      <c r="B96" s="1001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861">
        <f t="shared" si="5"/>
        <v>0</v>
      </c>
      <c r="AI96" s="14">
        <f>Tabela6[[#This Row],[PREÇO]]</f>
        <v>0</v>
      </c>
      <c r="AJ96" s="860">
        <f t="shared" si="6"/>
        <v>0</v>
      </c>
      <c r="AK96" s="367">
        <f>Tabela6[[#This Row],[ST ICMS]]</f>
        <v>0</v>
      </c>
      <c r="AL96" s="368">
        <f t="shared" si="7"/>
        <v>0</v>
      </c>
      <c r="AM96" s="367">
        <f>Tabela6[[#This Row],[DESCONTO]]</f>
        <v>0</v>
      </c>
      <c r="AN96" s="368">
        <f t="shared" si="8"/>
        <v>0</v>
      </c>
      <c r="AO96" s="859">
        <f t="shared" si="9"/>
        <v>0</v>
      </c>
    </row>
    <row r="97" spans="1:41" ht="12" customHeight="1" x14ac:dyDescent="0.2">
      <c r="A97" s="1000">
        <f>Tabela6[[#This Row],[CLIENTE]]</f>
        <v>0</v>
      </c>
      <c r="B97" s="1001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861">
        <f t="shared" si="5"/>
        <v>0</v>
      </c>
      <c r="AI97" s="14">
        <f>Tabela6[[#This Row],[PREÇO]]</f>
        <v>0</v>
      </c>
      <c r="AJ97" s="860">
        <f t="shared" si="6"/>
        <v>0</v>
      </c>
      <c r="AK97" s="367">
        <f>Tabela6[[#This Row],[ST ICMS]]</f>
        <v>0</v>
      </c>
      <c r="AL97" s="368">
        <f t="shared" si="7"/>
        <v>0</v>
      </c>
      <c r="AM97" s="367">
        <f>Tabela6[[#This Row],[DESCONTO]]</f>
        <v>0</v>
      </c>
      <c r="AN97" s="368">
        <f t="shared" si="8"/>
        <v>0</v>
      </c>
      <c r="AO97" s="859">
        <f t="shared" si="9"/>
        <v>0</v>
      </c>
    </row>
    <row r="98" spans="1:41" ht="12" customHeight="1" x14ac:dyDescent="0.2">
      <c r="A98" s="1000">
        <f>Tabela6[[#This Row],[CLIENTE]]</f>
        <v>0</v>
      </c>
      <c r="B98" s="1001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861">
        <f t="shared" si="5"/>
        <v>0</v>
      </c>
      <c r="AI98" s="14">
        <f>Tabela6[[#This Row],[PREÇO]]</f>
        <v>0</v>
      </c>
      <c r="AJ98" s="860">
        <f t="shared" si="6"/>
        <v>0</v>
      </c>
      <c r="AK98" s="367">
        <f>Tabela6[[#This Row],[ST ICMS]]</f>
        <v>0</v>
      </c>
      <c r="AL98" s="368">
        <f t="shared" si="7"/>
        <v>0</v>
      </c>
      <c r="AM98" s="367">
        <f>Tabela6[[#This Row],[DESCONTO]]</f>
        <v>0</v>
      </c>
      <c r="AN98" s="368">
        <f t="shared" si="8"/>
        <v>0</v>
      </c>
      <c r="AO98" s="859">
        <f t="shared" si="9"/>
        <v>0</v>
      </c>
    </row>
    <row r="99" spans="1:41" ht="12" customHeight="1" x14ac:dyDescent="0.2">
      <c r="A99" s="1000">
        <f>Tabela6[[#This Row],[CLIENTE]]</f>
        <v>0</v>
      </c>
      <c r="B99" s="1001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861">
        <f t="shared" si="5"/>
        <v>0</v>
      </c>
      <c r="AI99" s="14">
        <f>Tabela6[[#This Row],[PREÇO]]</f>
        <v>0</v>
      </c>
      <c r="AJ99" s="860">
        <f t="shared" si="6"/>
        <v>0</v>
      </c>
      <c r="AK99" s="367">
        <f>Tabela6[[#This Row],[ST ICMS]]</f>
        <v>0</v>
      </c>
      <c r="AL99" s="368">
        <f t="shared" si="7"/>
        <v>0</v>
      </c>
      <c r="AM99" s="367">
        <f>Tabela6[[#This Row],[DESCONTO]]</f>
        <v>0</v>
      </c>
      <c r="AN99" s="368">
        <f t="shared" si="8"/>
        <v>0</v>
      </c>
      <c r="AO99" s="859">
        <f t="shared" si="9"/>
        <v>0</v>
      </c>
    </row>
    <row r="100" spans="1:41" ht="12" customHeight="1" x14ac:dyDescent="0.2">
      <c r="A100" s="1000">
        <f>Tabela6[[#This Row],[CLIENTE]]</f>
        <v>0</v>
      </c>
      <c r="B100" s="1001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861">
        <f t="shared" si="5"/>
        <v>0</v>
      </c>
      <c r="AI100" s="14">
        <f>Tabela6[[#This Row],[PREÇO]]</f>
        <v>0</v>
      </c>
      <c r="AJ100" s="860">
        <f t="shared" si="6"/>
        <v>0</v>
      </c>
      <c r="AK100" s="367">
        <f>Tabela6[[#This Row],[ST ICMS]]</f>
        <v>0</v>
      </c>
      <c r="AL100" s="368">
        <f t="shared" si="7"/>
        <v>0</v>
      </c>
      <c r="AM100" s="367">
        <f>Tabela6[[#This Row],[DESCONTO]]</f>
        <v>0</v>
      </c>
      <c r="AN100" s="368">
        <f t="shared" si="8"/>
        <v>0</v>
      </c>
      <c r="AO100" s="859">
        <f t="shared" si="9"/>
        <v>0</v>
      </c>
    </row>
    <row r="101" spans="1:41" ht="12" customHeight="1" x14ac:dyDescent="0.2">
      <c r="A101" s="1000">
        <f>Tabela6[[#This Row],[CLIENTE]]</f>
        <v>0</v>
      </c>
      <c r="B101" s="1001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861">
        <f t="shared" si="5"/>
        <v>0</v>
      </c>
      <c r="AI101" s="14">
        <f>Tabela6[[#This Row],[PREÇO]]</f>
        <v>0</v>
      </c>
      <c r="AJ101" s="860">
        <f t="shared" si="6"/>
        <v>0</v>
      </c>
      <c r="AK101" s="367">
        <f>Tabela6[[#This Row],[ST ICMS]]</f>
        <v>0</v>
      </c>
      <c r="AL101" s="368">
        <f t="shared" si="7"/>
        <v>0</v>
      </c>
      <c r="AM101" s="367">
        <f>Tabela6[[#This Row],[DESCONTO]]</f>
        <v>0</v>
      </c>
      <c r="AN101" s="368">
        <f t="shared" si="8"/>
        <v>0</v>
      </c>
      <c r="AO101" s="859">
        <f t="shared" si="9"/>
        <v>0</v>
      </c>
    </row>
    <row r="102" spans="1:41" ht="12" customHeight="1" x14ac:dyDescent="0.2">
      <c r="A102" s="1000">
        <f>Tabela6[[#This Row],[CLIENTE]]</f>
        <v>0</v>
      </c>
      <c r="B102" s="100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861">
        <f t="shared" si="5"/>
        <v>0</v>
      </c>
      <c r="AI102" s="14">
        <f>Tabela6[[#This Row],[PREÇO]]</f>
        <v>0</v>
      </c>
      <c r="AJ102" s="860">
        <f t="shared" si="6"/>
        <v>0</v>
      </c>
      <c r="AK102" s="367">
        <f>Tabela6[[#This Row],[ST ICMS]]</f>
        <v>0</v>
      </c>
      <c r="AL102" s="368">
        <f t="shared" si="7"/>
        <v>0</v>
      </c>
      <c r="AM102" s="367">
        <f>Tabela6[[#This Row],[DESCONTO]]</f>
        <v>0</v>
      </c>
      <c r="AN102" s="368">
        <f t="shared" si="8"/>
        <v>0</v>
      </c>
      <c r="AO102" s="859">
        <f t="shared" si="9"/>
        <v>0</v>
      </c>
    </row>
    <row r="103" spans="1:41" ht="12" customHeight="1" x14ac:dyDescent="0.2">
      <c r="A103" s="1000">
        <f>Tabela6[[#This Row],[CLIENTE]]</f>
        <v>0</v>
      </c>
      <c r="B103" s="1001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861">
        <f t="shared" si="5"/>
        <v>0</v>
      </c>
      <c r="AI103" s="14">
        <f>Tabela6[[#This Row],[PREÇO]]</f>
        <v>0</v>
      </c>
      <c r="AJ103" s="860">
        <f t="shared" si="6"/>
        <v>0</v>
      </c>
      <c r="AK103" s="367">
        <f>Tabela6[[#This Row],[ST ICMS]]</f>
        <v>0</v>
      </c>
      <c r="AL103" s="368">
        <f t="shared" si="7"/>
        <v>0</v>
      </c>
      <c r="AM103" s="367">
        <f>Tabela6[[#This Row],[DESCONTO]]</f>
        <v>0</v>
      </c>
      <c r="AN103" s="368">
        <f t="shared" si="8"/>
        <v>0</v>
      </c>
      <c r="AO103" s="859">
        <f t="shared" si="9"/>
        <v>0</v>
      </c>
    </row>
    <row r="104" spans="1:41" ht="12" customHeight="1" x14ac:dyDescent="0.2">
      <c r="A104" s="1000">
        <f>Tabela6[[#This Row],[CLIENTE]]</f>
        <v>0</v>
      </c>
      <c r="B104" s="1001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861">
        <f t="shared" si="5"/>
        <v>0</v>
      </c>
      <c r="AI104" s="14">
        <f>Tabela6[[#This Row],[PREÇO]]</f>
        <v>0</v>
      </c>
      <c r="AJ104" s="860">
        <f t="shared" si="6"/>
        <v>0</v>
      </c>
      <c r="AK104" s="367">
        <f>Tabela6[[#This Row],[ST ICMS]]</f>
        <v>0</v>
      </c>
      <c r="AL104" s="368">
        <f t="shared" si="7"/>
        <v>0</v>
      </c>
      <c r="AM104" s="367">
        <f>Tabela6[[#This Row],[DESCONTO]]</f>
        <v>0</v>
      </c>
      <c r="AN104" s="368">
        <f t="shared" si="8"/>
        <v>0</v>
      </c>
      <c r="AO104" s="859">
        <f t="shared" si="9"/>
        <v>0</v>
      </c>
    </row>
    <row r="105" spans="1:41" ht="12" customHeight="1" x14ac:dyDescent="0.2">
      <c r="A105" s="1000">
        <f>Tabela6[[#This Row],[CLIENTE]]</f>
        <v>0</v>
      </c>
      <c r="B105" s="1001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861">
        <f t="shared" si="5"/>
        <v>0</v>
      </c>
      <c r="AI105" s="14">
        <f>Tabela6[[#This Row],[PREÇO]]</f>
        <v>0</v>
      </c>
      <c r="AJ105" s="860">
        <f t="shared" si="6"/>
        <v>0</v>
      </c>
      <c r="AK105" s="367">
        <f>Tabela6[[#This Row],[ST ICMS]]</f>
        <v>0</v>
      </c>
      <c r="AL105" s="368">
        <f t="shared" si="7"/>
        <v>0</v>
      </c>
      <c r="AM105" s="367">
        <f>Tabela6[[#This Row],[DESCONTO]]</f>
        <v>0</v>
      </c>
      <c r="AN105" s="368">
        <f t="shared" si="8"/>
        <v>0</v>
      </c>
      <c r="AO105" s="859">
        <f t="shared" si="9"/>
        <v>0</v>
      </c>
    </row>
    <row r="106" spans="1:41" ht="12" customHeight="1" x14ac:dyDescent="0.2">
      <c r="A106" s="1000">
        <f>Tabela6[[#This Row],[CLIENTE]]</f>
        <v>0</v>
      </c>
      <c r="B106" s="1001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861">
        <f t="shared" si="5"/>
        <v>0</v>
      </c>
      <c r="AI106" s="14">
        <f>Tabela6[[#This Row],[PREÇO]]</f>
        <v>0</v>
      </c>
      <c r="AJ106" s="860">
        <f t="shared" si="6"/>
        <v>0</v>
      </c>
      <c r="AK106" s="367">
        <f>Tabela6[[#This Row],[ST ICMS]]</f>
        <v>0</v>
      </c>
      <c r="AL106" s="368">
        <f t="shared" si="7"/>
        <v>0</v>
      </c>
      <c r="AM106" s="367">
        <f>Tabela6[[#This Row],[DESCONTO]]</f>
        <v>0</v>
      </c>
      <c r="AN106" s="368">
        <f t="shared" si="8"/>
        <v>0</v>
      </c>
      <c r="AO106" s="859">
        <f t="shared" si="9"/>
        <v>0</v>
      </c>
    </row>
    <row r="107" spans="1:41" ht="12" customHeight="1" x14ac:dyDescent="0.2">
      <c r="A107" s="1000">
        <f>Tabela6[[#This Row],[CLIENTE]]</f>
        <v>0</v>
      </c>
      <c r="B107" s="1001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861">
        <f t="shared" si="5"/>
        <v>0</v>
      </c>
      <c r="AI107" s="14">
        <f>Tabela6[[#This Row],[PREÇO]]</f>
        <v>0</v>
      </c>
      <c r="AJ107" s="860">
        <f t="shared" si="6"/>
        <v>0</v>
      </c>
      <c r="AK107" s="367">
        <f>Tabela6[[#This Row],[ST ICMS]]</f>
        <v>0</v>
      </c>
      <c r="AL107" s="368">
        <f t="shared" si="7"/>
        <v>0</v>
      </c>
      <c r="AM107" s="367">
        <f>Tabela6[[#This Row],[DESCONTO]]</f>
        <v>0</v>
      </c>
      <c r="AN107" s="368">
        <f t="shared" si="8"/>
        <v>0</v>
      </c>
      <c r="AO107" s="859">
        <f t="shared" si="9"/>
        <v>0</v>
      </c>
    </row>
    <row r="108" spans="1:41" ht="12" customHeight="1" x14ac:dyDescent="0.2">
      <c r="A108" s="1000">
        <f>Tabela6[[#This Row],[CLIENTE]]</f>
        <v>0</v>
      </c>
      <c r="B108" s="1001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861">
        <f t="shared" si="5"/>
        <v>0</v>
      </c>
      <c r="AI108" s="14">
        <f>Tabela6[[#This Row],[PREÇO]]</f>
        <v>0</v>
      </c>
      <c r="AJ108" s="860">
        <f t="shared" si="6"/>
        <v>0</v>
      </c>
      <c r="AK108" s="367">
        <f>Tabela6[[#This Row],[ST ICMS]]</f>
        <v>0</v>
      </c>
      <c r="AL108" s="368">
        <f t="shared" si="7"/>
        <v>0</v>
      </c>
      <c r="AM108" s="367">
        <f>Tabela6[[#This Row],[DESCONTO]]</f>
        <v>0</v>
      </c>
      <c r="AN108" s="368">
        <f t="shared" si="8"/>
        <v>0</v>
      </c>
      <c r="AO108" s="859">
        <f t="shared" si="9"/>
        <v>0</v>
      </c>
    </row>
    <row r="109" spans="1:41" ht="12" customHeight="1" x14ac:dyDescent="0.2">
      <c r="A109" s="1000">
        <f>Tabela6[[#This Row],[CLIENTE]]</f>
        <v>0</v>
      </c>
      <c r="B109" s="1001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861">
        <f t="shared" si="5"/>
        <v>0</v>
      </c>
      <c r="AI109" s="14">
        <f>Tabela6[[#This Row],[PREÇO]]</f>
        <v>0</v>
      </c>
      <c r="AJ109" s="860">
        <f t="shared" si="6"/>
        <v>0</v>
      </c>
      <c r="AK109" s="367">
        <f>Tabela6[[#This Row],[ST ICMS]]</f>
        <v>0</v>
      </c>
      <c r="AL109" s="368">
        <f t="shared" si="7"/>
        <v>0</v>
      </c>
      <c r="AM109" s="367">
        <f>Tabela6[[#This Row],[DESCONTO]]</f>
        <v>0</v>
      </c>
      <c r="AN109" s="368">
        <f t="shared" si="8"/>
        <v>0</v>
      </c>
      <c r="AO109" s="859">
        <f t="shared" si="9"/>
        <v>0</v>
      </c>
    </row>
    <row r="110" spans="1:41" ht="12" customHeight="1" x14ac:dyDescent="0.2">
      <c r="A110" s="1000">
        <f>Tabela6[[#This Row],[CLIENTE]]</f>
        <v>0</v>
      </c>
      <c r="B110" s="1001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861">
        <f t="shared" si="5"/>
        <v>0</v>
      </c>
      <c r="AI110" s="14">
        <f>Tabela6[[#This Row],[PREÇO]]</f>
        <v>0</v>
      </c>
      <c r="AJ110" s="860">
        <f t="shared" si="6"/>
        <v>0</v>
      </c>
      <c r="AK110" s="367">
        <f>Tabela6[[#This Row],[ST ICMS]]</f>
        <v>0</v>
      </c>
      <c r="AL110" s="368">
        <f t="shared" si="7"/>
        <v>0</v>
      </c>
      <c r="AM110" s="367">
        <f>Tabela6[[#This Row],[DESCONTO]]</f>
        <v>0</v>
      </c>
      <c r="AN110" s="368">
        <f t="shared" si="8"/>
        <v>0</v>
      </c>
      <c r="AO110" s="859">
        <f t="shared" si="9"/>
        <v>0</v>
      </c>
    </row>
    <row r="111" spans="1:41" ht="12" customHeight="1" x14ac:dyDescent="0.2">
      <c r="A111" s="1000">
        <f>Tabela6[[#This Row],[CLIENTE]]</f>
        <v>0</v>
      </c>
      <c r="B111" s="1001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861">
        <f t="shared" si="5"/>
        <v>0</v>
      </c>
      <c r="AI111" s="14">
        <f>Tabela6[[#This Row],[PREÇO]]</f>
        <v>0</v>
      </c>
      <c r="AJ111" s="860">
        <f t="shared" si="6"/>
        <v>0</v>
      </c>
      <c r="AK111" s="367">
        <f>Tabela6[[#This Row],[ST ICMS]]</f>
        <v>0</v>
      </c>
      <c r="AL111" s="368">
        <f t="shared" si="7"/>
        <v>0</v>
      </c>
      <c r="AM111" s="367">
        <f>Tabela6[[#This Row],[DESCONTO]]</f>
        <v>0</v>
      </c>
      <c r="AN111" s="368">
        <f t="shared" si="8"/>
        <v>0</v>
      </c>
      <c r="AO111" s="859">
        <f t="shared" si="9"/>
        <v>0</v>
      </c>
    </row>
    <row r="112" spans="1:41" ht="12" customHeight="1" x14ac:dyDescent="0.2">
      <c r="A112" s="1000">
        <f>Tabela6[[#This Row],[CLIENTE]]</f>
        <v>0</v>
      </c>
      <c r="B112" s="1001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861">
        <f t="shared" si="5"/>
        <v>0</v>
      </c>
      <c r="AI112" s="14">
        <f>Tabela6[[#This Row],[PREÇO]]</f>
        <v>0</v>
      </c>
      <c r="AJ112" s="860">
        <f t="shared" si="6"/>
        <v>0</v>
      </c>
      <c r="AK112" s="367">
        <f>Tabela6[[#This Row],[ST ICMS]]</f>
        <v>0</v>
      </c>
      <c r="AL112" s="368">
        <f t="shared" si="7"/>
        <v>0</v>
      </c>
      <c r="AM112" s="367">
        <f>Tabela6[[#This Row],[DESCONTO]]</f>
        <v>0</v>
      </c>
      <c r="AN112" s="368">
        <f t="shared" si="8"/>
        <v>0</v>
      </c>
      <c r="AO112" s="859">
        <f t="shared" si="9"/>
        <v>0</v>
      </c>
    </row>
    <row r="113" spans="1:41" ht="12" customHeight="1" x14ac:dyDescent="0.2">
      <c r="A113" s="1000">
        <f>Tabela6[[#This Row],[CLIENTE]]</f>
        <v>0</v>
      </c>
      <c r="B113" s="1001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861">
        <f t="shared" si="5"/>
        <v>0</v>
      </c>
      <c r="AI113" s="14">
        <f>Tabela6[[#This Row],[PREÇO]]</f>
        <v>0</v>
      </c>
      <c r="AJ113" s="860">
        <f t="shared" si="6"/>
        <v>0</v>
      </c>
      <c r="AK113" s="367">
        <f>Tabela6[[#This Row],[ST ICMS]]</f>
        <v>0</v>
      </c>
      <c r="AL113" s="368">
        <f t="shared" si="7"/>
        <v>0</v>
      </c>
      <c r="AM113" s="367">
        <f>Tabela6[[#This Row],[DESCONTO]]</f>
        <v>0</v>
      </c>
      <c r="AN113" s="368">
        <f t="shared" si="8"/>
        <v>0</v>
      </c>
      <c r="AO113" s="859">
        <f t="shared" si="9"/>
        <v>0</v>
      </c>
    </row>
    <row r="114" spans="1:41" ht="12" customHeight="1" x14ac:dyDescent="0.2">
      <c r="A114" s="1000">
        <f>Tabela6[[#This Row],[CLIENTE]]</f>
        <v>0</v>
      </c>
      <c r="B114" s="1001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861">
        <f t="shared" si="5"/>
        <v>0</v>
      </c>
      <c r="AI114" s="14">
        <f>Tabela6[[#This Row],[PREÇO]]</f>
        <v>0</v>
      </c>
      <c r="AJ114" s="860">
        <f t="shared" si="6"/>
        <v>0</v>
      </c>
      <c r="AK114" s="367">
        <f>Tabela6[[#This Row],[ST ICMS]]</f>
        <v>0</v>
      </c>
      <c r="AL114" s="368">
        <f t="shared" si="7"/>
        <v>0</v>
      </c>
      <c r="AM114" s="367">
        <f>Tabela6[[#This Row],[DESCONTO]]</f>
        <v>0</v>
      </c>
      <c r="AN114" s="368">
        <f t="shared" si="8"/>
        <v>0</v>
      </c>
      <c r="AO114" s="859">
        <f t="shared" si="9"/>
        <v>0</v>
      </c>
    </row>
    <row r="115" spans="1:41" ht="12" customHeight="1" x14ac:dyDescent="0.2">
      <c r="A115" s="1000">
        <f>Tabela6[[#This Row],[CLIENTE]]</f>
        <v>0</v>
      </c>
      <c r="B115" s="1001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861">
        <f t="shared" si="5"/>
        <v>0</v>
      </c>
      <c r="AI115" s="14">
        <f>Tabela6[[#This Row],[PREÇO]]</f>
        <v>0</v>
      </c>
      <c r="AJ115" s="860">
        <f t="shared" si="6"/>
        <v>0</v>
      </c>
      <c r="AK115" s="367">
        <f>Tabela6[[#This Row],[ST ICMS]]</f>
        <v>0</v>
      </c>
      <c r="AL115" s="368">
        <f t="shared" si="7"/>
        <v>0</v>
      </c>
      <c r="AM115" s="367">
        <f>Tabela6[[#This Row],[DESCONTO]]</f>
        <v>0</v>
      </c>
      <c r="AN115" s="368">
        <f t="shared" si="8"/>
        <v>0</v>
      </c>
      <c r="AO115" s="859">
        <f t="shared" si="9"/>
        <v>0</v>
      </c>
    </row>
    <row r="116" spans="1:41" ht="12" customHeight="1" x14ac:dyDescent="0.2">
      <c r="A116" s="1000">
        <f>Tabela6[[#This Row],[CLIENTE]]</f>
        <v>0</v>
      </c>
      <c r="B116" s="1001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861">
        <f t="shared" si="5"/>
        <v>0</v>
      </c>
      <c r="AI116" s="14">
        <f>Tabela6[[#This Row],[PREÇO]]</f>
        <v>0</v>
      </c>
      <c r="AJ116" s="860">
        <f t="shared" si="6"/>
        <v>0</v>
      </c>
      <c r="AK116" s="367">
        <f>Tabela6[[#This Row],[ST ICMS]]</f>
        <v>0</v>
      </c>
      <c r="AL116" s="368">
        <f t="shared" si="7"/>
        <v>0</v>
      </c>
      <c r="AM116" s="367">
        <f>Tabela6[[#This Row],[DESCONTO]]</f>
        <v>0</v>
      </c>
      <c r="AN116" s="368">
        <f t="shared" si="8"/>
        <v>0</v>
      </c>
      <c r="AO116" s="859">
        <f t="shared" si="9"/>
        <v>0</v>
      </c>
    </row>
    <row r="117" spans="1:41" ht="12" customHeight="1" x14ac:dyDescent="0.2">
      <c r="A117" s="1000">
        <f>Tabela6[[#This Row],[CLIENTE]]</f>
        <v>0</v>
      </c>
      <c r="B117" s="1001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8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861">
        <f t="shared" si="5"/>
        <v>0</v>
      </c>
      <c r="AI117" s="14">
        <f>Tabela6[[#This Row],[PREÇO]]</f>
        <v>0</v>
      </c>
      <c r="AJ117" s="860">
        <f t="shared" si="6"/>
        <v>0</v>
      </c>
      <c r="AK117" s="367">
        <f>Tabela6[[#This Row],[ST ICMS]]</f>
        <v>0</v>
      </c>
      <c r="AL117" s="368">
        <f t="shared" si="7"/>
        <v>0</v>
      </c>
      <c r="AM117" s="367">
        <f>Tabela6[[#This Row],[DESCONTO]]</f>
        <v>0</v>
      </c>
      <c r="AN117" s="368">
        <f t="shared" si="8"/>
        <v>0</v>
      </c>
      <c r="AO117" s="859">
        <f t="shared" si="9"/>
        <v>0</v>
      </c>
    </row>
    <row r="118" spans="1:41" ht="12" customHeight="1" x14ac:dyDescent="0.2">
      <c r="A118" s="1000">
        <f>Tabela6[[#This Row],[CLIENTE]]</f>
        <v>0</v>
      </c>
      <c r="B118" s="1001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861">
        <f t="shared" si="5"/>
        <v>0</v>
      </c>
      <c r="AI118" s="14">
        <f>Tabela6[[#This Row],[PREÇO]]</f>
        <v>0</v>
      </c>
      <c r="AJ118" s="860">
        <f t="shared" si="6"/>
        <v>0</v>
      </c>
      <c r="AK118" s="367">
        <f>Tabela6[[#This Row],[ST ICMS]]</f>
        <v>0</v>
      </c>
      <c r="AL118" s="368">
        <f t="shared" si="7"/>
        <v>0</v>
      </c>
      <c r="AM118" s="367">
        <f>Tabela6[[#This Row],[DESCONTO]]</f>
        <v>0</v>
      </c>
      <c r="AN118" s="368">
        <f t="shared" si="8"/>
        <v>0</v>
      </c>
      <c r="AO118" s="859">
        <f t="shared" si="9"/>
        <v>0</v>
      </c>
    </row>
    <row r="119" spans="1:41" ht="12" customHeight="1" x14ac:dyDescent="0.2">
      <c r="A119" s="1000">
        <f>Tabela6[[#This Row],[CLIENTE]]</f>
        <v>0</v>
      </c>
      <c r="B119" s="1001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861">
        <f t="shared" si="5"/>
        <v>0</v>
      </c>
      <c r="AI119" s="14">
        <f>Tabela6[[#This Row],[PREÇO]]</f>
        <v>0</v>
      </c>
      <c r="AJ119" s="860">
        <f t="shared" si="6"/>
        <v>0</v>
      </c>
      <c r="AK119" s="367">
        <f>Tabela6[[#This Row],[ST ICMS]]</f>
        <v>0</v>
      </c>
      <c r="AL119" s="368">
        <f t="shared" si="7"/>
        <v>0</v>
      </c>
      <c r="AM119" s="367">
        <f>Tabela6[[#This Row],[DESCONTO]]</f>
        <v>0</v>
      </c>
      <c r="AN119" s="368">
        <f t="shared" si="8"/>
        <v>0</v>
      </c>
      <c r="AO119" s="859">
        <f t="shared" si="9"/>
        <v>0</v>
      </c>
    </row>
    <row r="120" spans="1:41" ht="12" customHeight="1" x14ac:dyDescent="0.2">
      <c r="A120" s="1000">
        <f>Tabela6[[#This Row],[CLIENTE]]</f>
        <v>0</v>
      </c>
      <c r="B120" s="1001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861">
        <f t="shared" si="5"/>
        <v>0</v>
      </c>
      <c r="AI120" s="14">
        <f>Tabela6[[#This Row],[PREÇO]]</f>
        <v>0</v>
      </c>
      <c r="AJ120" s="860">
        <f t="shared" si="6"/>
        <v>0</v>
      </c>
      <c r="AK120" s="367">
        <f>Tabela6[[#This Row],[ST ICMS]]</f>
        <v>0</v>
      </c>
      <c r="AL120" s="368">
        <f t="shared" si="7"/>
        <v>0</v>
      </c>
      <c r="AM120" s="367">
        <f>Tabela6[[#This Row],[DESCONTO]]</f>
        <v>0</v>
      </c>
      <c r="AN120" s="368">
        <f t="shared" si="8"/>
        <v>0</v>
      </c>
      <c r="AO120" s="859">
        <f t="shared" si="9"/>
        <v>0</v>
      </c>
    </row>
    <row r="121" spans="1:41" ht="12" customHeight="1" x14ac:dyDescent="0.2">
      <c r="A121" s="1000">
        <f>Tabela6[[#This Row],[CLIENTE]]</f>
        <v>0</v>
      </c>
      <c r="B121" s="1001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861">
        <f t="shared" si="5"/>
        <v>0</v>
      </c>
      <c r="AI121" s="14">
        <f>Tabela6[[#This Row],[PREÇO]]</f>
        <v>0</v>
      </c>
      <c r="AJ121" s="860">
        <f t="shared" si="6"/>
        <v>0</v>
      </c>
      <c r="AK121" s="367">
        <f>Tabela6[[#This Row],[ST ICMS]]</f>
        <v>0</v>
      </c>
      <c r="AL121" s="368">
        <f t="shared" si="7"/>
        <v>0</v>
      </c>
      <c r="AM121" s="367">
        <f>Tabela6[[#This Row],[DESCONTO]]</f>
        <v>0</v>
      </c>
      <c r="AN121" s="368">
        <f t="shared" si="8"/>
        <v>0</v>
      </c>
      <c r="AO121" s="859">
        <f t="shared" si="9"/>
        <v>0</v>
      </c>
    </row>
    <row r="122" spans="1:41" ht="12" customHeight="1" x14ac:dyDescent="0.2">
      <c r="A122" s="1000">
        <f>Tabela6[[#This Row],[CLIENTE]]</f>
        <v>0</v>
      </c>
      <c r="B122" s="1001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861">
        <f t="shared" si="5"/>
        <v>0</v>
      </c>
      <c r="AI122" s="14">
        <f>Tabela6[[#This Row],[PREÇO]]</f>
        <v>0</v>
      </c>
      <c r="AJ122" s="860">
        <f t="shared" si="6"/>
        <v>0</v>
      </c>
      <c r="AK122" s="367">
        <f>Tabela6[[#This Row],[ST ICMS]]</f>
        <v>0</v>
      </c>
      <c r="AL122" s="368">
        <f t="shared" si="7"/>
        <v>0</v>
      </c>
      <c r="AM122" s="367">
        <f>Tabela6[[#This Row],[DESCONTO]]</f>
        <v>0</v>
      </c>
      <c r="AN122" s="368">
        <f t="shared" si="8"/>
        <v>0</v>
      </c>
      <c r="AO122" s="859">
        <f t="shared" si="9"/>
        <v>0</v>
      </c>
    </row>
    <row r="123" spans="1:41" ht="12" customHeight="1" x14ac:dyDescent="0.2">
      <c r="A123" s="1000">
        <f>Tabela6[[#This Row],[CLIENTE]]</f>
        <v>0</v>
      </c>
      <c r="B123" s="1001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5"/>
      <c r="AA123" s="13"/>
      <c r="AB123" s="13"/>
      <c r="AC123" s="13"/>
      <c r="AD123" s="13"/>
      <c r="AE123" s="13"/>
      <c r="AF123" s="13"/>
      <c r="AG123" s="13"/>
      <c r="AH123" s="861">
        <f t="shared" si="5"/>
        <v>0</v>
      </c>
      <c r="AI123" s="14">
        <f>Tabela6[[#This Row],[PREÇO]]</f>
        <v>0</v>
      </c>
      <c r="AJ123" s="860">
        <f t="shared" si="6"/>
        <v>0</v>
      </c>
      <c r="AK123" s="367">
        <f>Tabela6[[#This Row],[ST ICMS]]</f>
        <v>0</v>
      </c>
      <c r="AL123" s="368">
        <f t="shared" si="7"/>
        <v>0</v>
      </c>
      <c r="AM123" s="367">
        <f>Tabela6[[#This Row],[DESCONTO]]</f>
        <v>0</v>
      </c>
      <c r="AN123" s="368">
        <f t="shared" si="8"/>
        <v>0</v>
      </c>
      <c r="AO123" s="859">
        <f t="shared" si="9"/>
        <v>0</v>
      </c>
    </row>
    <row r="124" spans="1:41" ht="12" customHeight="1" x14ac:dyDescent="0.2">
      <c r="A124" s="1000">
        <f>Tabela6[[#This Row],[CLIENTE]]</f>
        <v>0</v>
      </c>
      <c r="B124" s="1001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861">
        <f t="shared" si="5"/>
        <v>0</v>
      </c>
      <c r="AI124" s="14">
        <f>Tabela6[[#This Row],[PREÇO]]</f>
        <v>0</v>
      </c>
      <c r="AJ124" s="860">
        <f t="shared" si="6"/>
        <v>0</v>
      </c>
      <c r="AK124" s="367">
        <f>Tabela6[[#This Row],[ST ICMS]]</f>
        <v>0</v>
      </c>
      <c r="AL124" s="368">
        <f t="shared" si="7"/>
        <v>0</v>
      </c>
      <c r="AM124" s="367">
        <f>Tabela6[[#This Row],[DESCONTO]]</f>
        <v>0</v>
      </c>
      <c r="AN124" s="368">
        <f t="shared" si="8"/>
        <v>0</v>
      </c>
      <c r="AO124" s="859">
        <f t="shared" si="9"/>
        <v>0</v>
      </c>
    </row>
    <row r="125" spans="1:41" ht="12" customHeight="1" x14ac:dyDescent="0.2">
      <c r="A125" s="1000">
        <f>Tabela6[[#This Row],[CLIENTE]]</f>
        <v>0</v>
      </c>
      <c r="B125" s="1001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861">
        <f t="shared" si="5"/>
        <v>0</v>
      </c>
      <c r="AI125" s="14">
        <f>Tabela6[[#This Row],[PREÇO]]</f>
        <v>0</v>
      </c>
      <c r="AJ125" s="860">
        <f t="shared" si="6"/>
        <v>0</v>
      </c>
      <c r="AK125" s="367">
        <f>Tabela6[[#This Row],[ST ICMS]]</f>
        <v>0</v>
      </c>
      <c r="AL125" s="368">
        <f t="shared" si="7"/>
        <v>0</v>
      </c>
      <c r="AM125" s="367">
        <f>Tabela6[[#This Row],[DESCONTO]]</f>
        <v>0</v>
      </c>
      <c r="AN125" s="368">
        <f t="shared" si="8"/>
        <v>0</v>
      </c>
      <c r="AO125" s="859">
        <f t="shared" si="9"/>
        <v>0</v>
      </c>
    </row>
    <row r="126" spans="1:41" ht="12" customHeight="1" x14ac:dyDescent="0.2">
      <c r="A126" s="1000">
        <f>Tabela6[[#This Row],[CLIENTE]]</f>
        <v>0</v>
      </c>
      <c r="B126" s="1001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861">
        <f t="shared" si="5"/>
        <v>0</v>
      </c>
      <c r="AI126" s="14">
        <f>Tabela6[[#This Row],[PREÇO]]</f>
        <v>0</v>
      </c>
      <c r="AJ126" s="860">
        <f t="shared" si="6"/>
        <v>0</v>
      </c>
      <c r="AK126" s="367">
        <f>Tabela6[[#This Row],[ST ICMS]]</f>
        <v>0</v>
      </c>
      <c r="AL126" s="368">
        <f t="shared" si="7"/>
        <v>0</v>
      </c>
      <c r="AM126" s="367">
        <f>Tabela6[[#This Row],[DESCONTO]]</f>
        <v>0</v>
      </c>
      <c r="AN126" s="368">
        <f t="shared" si="8"/>
        <v>0</v>
      </c>
      <c r="AO126" s="859">
        <f t="shared" si="9"/>
        <v>0</v>
      </c>
    </row>
    <row r="127" spans="1:41" ht="12" customHeight="1" x14ac:dyDescent="0.2">
      <c r="A127" s="1000">
        <f>Tabela6[[#This Row],[CLIENTE]]</f>
        <v>0</v>
      </c>
      <c r="B127" s="1001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861">
        <f t="shared" si="5"/>
        <v>0</v>
      </c>
      <c r="AI127" s="14">
        <f>Tabela6[[#This Row],[PREÇO]]</f>
        <v>0</v>
      </c>
      <c r="AJ127" s="860">
        <f t="shared" si="6"/>
        <v>0</v>
      </c>
      <c r="AK127" s="367">
        <f>Tabela6[[#This Row],[ST ICMS]]</f>
        <v>0</v>
      </c>
      <c r="AL127" s="368">
        <f t="shared" si="7"/>
        <v>0</v>
      </c>
      <c r="AM127" s="367">
        <f>Tabela6[[#This Row],[DESCONTO]]</f>
        <v>0</v>
      </c>
      <c r="AN127" s="368">
        <f t="shared" si="8"/>
        <v>0</v>
      </c>
      <c r="AO127" s="859">
        <f t="shared" si="9"/>
        <v>0</v>
      </c>
    </row>
    <row r="128" spans="1:41" ht="12" customHeight="1" x14ac:dyDescent="0.2">
      <c r="A128" s="1000">
        <f>Tabela6[[#This Row],[CLIENTE]]</f>
        <v>0</v>
      </c>
      <c r="B128" s="1001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861">
        <f t="shared" si="5"/>
        <v>0</v>
      </c>
      <c r="AI128" s="14">
        <f>Tabela6[[#This Row],[PREÇO]]</f>
        <v>0</v>
      </c>
      <c r="AJ128" s="860">
        <f t="shared" si="6"/>
        <v>0</v>
      </c>
      <c r="AK128" s="367">
        <f>Tabela6[[#This Row],[ST ICMS]]</f>
        <v>0</v>
      </c>
      <c r="AL128" s="368">
        <f t="shared" si="7"/>
        <v>0</v>
      </c>
      <c r="AM128" s="367">
        <f>Tabela6[[#This Row],[DESCONTO]]</f>
        <v>0</v>
      </c>
      <c r="AN128" s="368">
        <f t="shared" si="8"/>
        <v>0</v>
      </c>
      <c r="AO128" s="859">
        <f t="shared" si="9"/>
        <v>0</v>
      </c>
    </row>
    <row r="129" spans="1:41" ht="12" customHeight="1" x14ac:dyDescent="0.2">
      <c r="A129" s="1000">
        <f>Tabela6[[#This Row],[CLIENTE]]</f>
        <v>0</v>
      </c>
      <c r="B129" s="1001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861">
        <f t="shared" si="5"/>
        <v>0</v>
      </c>
      <c r="AI129" s="14">
        <f>Tabela6[[#This Row],[PREÇO]]</f>
        <v>0</v>
      </c>
      <c r="AJ129" s="860">
        <f t="shared" si="6"/>
        <v>0</v>
      </c>
      <c r="AK129" s="367">
        <f>Tabela6[[#This Row],[ST ICMS]]</f>
        <v>0</v>
      </c>
      <c r="AL129" s="368">
        <f t="shared" si="7"/>
        <v>0</v>
      </c>
      <c r="AM129" s="367">
        <f>Tabela6[[#This Row],[DESCONTO]]</f>
        <v>0</v>
      </c>
      <c r="AN129" s="368">
        <f t="shared" si="8"/>
        <v>0</v>
      </c>
      <c r="AO129" s="859">
        <f t="shared" si="9"/>
        <v>0</v>
      </c>
    </row>
    <row r="130" spans="1:41" ht="12" customHeight="1" x14ac:dyDescent="0.2">
      <c r="A130" s="1000">
        <f>Tabela6[[#This Row],[CLIENTE]]</f>
        <v>0</v>
      </c>
      <c r="B130" s="1001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861">
        <f t="shared" si="5"/>
        <v>0</v>
      </c>
      <c r="AI130" s="14">
        <f>Tabela6[[#This Row],[PREÇO]]</f>
        <v>0</v>
      </c>
      <c r="AJ130" s="860">
        <f t="shared" si="6"/>
        <v>0</v>
      </c>
      <c r="AK130" s="367">
        <f>Tabela6[[#This Row],[ST ICMS]]</f>
        <v>0</v>
      </c>
      <c r="AL130" s="368">
        <f t="shared" si="7"/>
        <v>0</v>
      </c>
      <c r="AM130" s="367">
        <f>Tabela6[[#This Row],[DESCONTO]]</f>
        <v>0</v>
      </c>
      <c r="AN130" s="368">
        <f t="shared" si="8"/>
        <v>0</v>
      </c>
      <c r="AO130" s="859">
        <f t="shared" si="9"/>
        <v>0</v>
      </c>
    </row>
    <row r="131" spans="1:41" ht="12" customHeight="1" x14ac:dyDescent="0.2">
      <c r="A131" s="1000">
        <f>Tabela6[[#This Row],[CLIENTE]]</f>
        <v>0</v>
      </c>
      <c r="B131" s="1001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861">
        <f t="shared" si="5"/>
        <v>0</v>
      </c>
      <c r="AI131" s="14">
        <f>Tabela6[[#This Row],[PREÇO]]</f>
        <v>0</v>
      </c>
      <c r="AJ131" s="860">
        <f t="shared" si="6"/>
        <v>0</v>
      </c>
      <c r="AK131" s="367">
        <f>Tabela6[[#This Row],[ST ICMS]]</f>
        <v>0</v>
      </c>
      <c r="AL131" s="368">
        <f t="shared" si="7"/>
        <v>0</v>
      </c>
      <c r="AM131" s="367">
        <f>Tabela6[[#This Row],[DESCONTO]]</f>
        <v>0</v>
      </c>
      <c r="AN131" s="368">
        <f t="shared" si="8"/>
        <v>0</v>
      </c>
      <c r="AO131" s="859">
        <f t="shared" si="9"/>
        <v>0</v>
      </c>
    </row>
    <row r="132" spans="1:41" ht="12" customHeight="1" x14ac:dyDescent="0.2">
      <c r="A132" s="1000">
        <f>Tabela6[[#This Row],[CLIENTE]]</f>
        <v>0</v>
      </c>
      <c r="B132" s="1001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861">
        <f t="shared" ref="AH132:AH155" si="10">SUM(C132:AG132)</f>
        <v>0</v>
      </c>
      <c r="AI132" s="14">
        <f>Tabela6[[#This Row],[PREÇO]]</f>
        <v>0</v>
      </c>
      <c r="AJ132" s="860">
        <f t="shared" ref="AJ132:AJ155" si="11">AH132*AI132</f>
        <v>0</v>
      </c>
      <c r="AK132" s="367">
        <f>Tabela6[[#This Row],[ST ICMS]]</f>
        <v>0</v>
      </c>
      <c r="AL132" s="368">
        <f t="shared" ref="AL132:AL155" si="12">(AJ132*AK132)</f>
        <v>0</v>
      </c>
      <c r="AM132" s="367">
        <f>Tabela6[[#This Row],[DESCONTO]]</f>
        <v>0</v>
      </c>
      <c r="AN132" s="368">
        <f t="shared" ref="AN132:AN155" si="13">((AJ132+AL132)*AM132)</f>
        <v>0</v>
      </c>
      <c r="AO132" s="859">
        <f t="shared" ref="AO132:AO155" si="14">(AJ132+AL132)-AN132</f>
        <v>0</v>
      </c>
    </row>
    <row r="133" spans="1:41" ht="12" customHeight="1" x14ac:dyDescent="0.2">
      <c r="A133" s="1000">
        <f>Tabela6[[#This Row],[CLIENTE]]</f>
        <v>0</v>
      </c>
      <c r="B133" s="1001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861">
        <f t="shared" si="10"/>
        <v>0</v>
      </c>
      <c r="AI133" s="14">
        <f>Tabela6[[#This Row],[PREÇO]]</f>
        <v>0</v>
      </c>
      <c r="AJ133" s="860">
        <f t="shared" si="11"/>
        <v>0</v>
      </c>
      <c r="AK133" s="367">
        <f>Tabela6[[#This Row],[ST ICMS]]</f>
        <v>0</v>
      </c>
      <c r="AL133" s="368">
        <f t="shared" si="12"/>
        <v>0</v>
      </c>
      <c r="AM133" s="367">
        <f>Tabela6[[#This Row],[DESCONTO]]</f>
        <v>0</v>
      </c>
      <c r="AN133" s="368">
        <f t="shared" si="13"/>
        <v>0</v>
      </c>
      <c r="AO133" s="859">
        <f t="shared" si="14"/>
        <v>0</v>
      </c>
    </row>
    <row r="134" spans="1:41" ht="12" customHeight="1" x14ac:dyDescent="0.2">
      <c r="A134" s="1000">
        <f>Tabela6[[#This Row],[CLIENTE]]</f>
        <v>0</v>
      </c>
      <c r="B134" s="1001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861">
        <f t="shared" si="10"/>
        <v>0</v>
      </c>
      <c r="AI134" s="14">
        <f>Tabela6[[#This Row],[PREÇO]]</f>
        <v>0</v>
      </c>
      <c r="AJ134" s="860">
        <f t="shared" si="11"/>
        <v>0</v>
      </c>
      <c r="AK134" s="367">
        <f>Tabela6[[#This Row],[ST ICMS]]</f>
        <v>0</v>
      </c>
      <c r="AL134" s="368">
        <f t="shared" si="12"/>
        <v>0</v>
      </c>
      <c r="AM134" s="367">
        <f>Tabela6[[#This Row],[DESCONTO]]</f>
        <v>0</v>
      </c>
      <c r="AN134" s="368">
        <f t="shared" si="13"/>
        <v>0</v>
      </c>
      <c r="AO134" s="859">
        <f t="shared" si="14"/>
        <v>0</v>
      </c>
    </row>
    <row r="135" spans="1:41" ht="12" customHeight="1" x14ac:dyDescent="0.2">
      <c r="A135" s="1000">
        <f>Tabela6[[#This Row],[CLIENTE]]</f>
        <v>0</v>
      </c>
      <c r="B135" s="1001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861">
        <f t="shared" si="10"/>
        <v>0</v>
      </c>
      <c r="AI135" s="14">
        <f>Tabela6[[#This Row],[PREÇO]]</f>
        <v>0</v>
      </c>
      <c r="AJ135" s="860">
        <f t="shared" si="11"/>
        <v>0</v>
      </c>
      <c r="AK135" s="367">
        <f>Tabela6[[#This Row],[ST ICMS]]</f>
        <v>0</v>
      </c>
      <c r="AL135" s="368">
        <f t="shared" si="12"/>
        <v>0</v>
      </c>
      <c r="AM135" s="367">
        <f>Tabela6[[#This Row],[DESCONTO]]</f>
        <v>0</v>
      </c>
      <c r="AN135" s="368">
        <f t="shared" si="13"/>
        <v>0</v>
      </c>
      <c r="AO135" s="859">
        <f t="shared" si="14"/>
        <v>0</v>
      </c>
    </row>
    <row r="136" spans="1:41" ht="12" customHeight="1" x14ac:dyDescent="0.2">
      <c r="A136" s="1000">
        <f>Tabela6[[#This Row],[CLIENTE]]</f>
        <v>0</v>
      </c>
      <c r="B136" s="1001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861">
        <f t="shared" si="10"/>
        <v>0</v>
      </c>
      <c r="AI136" s="14">
        <f>Tabela6[[#This Row],[PREÇO]]</f>
        <v>0</v>
      </c>
      <c r="AJ136" s="860">
        <f t="shared" si="11"/>
        <v>0</v>
      </c>
      <c r="AK136" s="367">
        <f>Tabela6[[#This Row],[ST ICMS]]</f>
        <v>0</v>
      </c>
      <c r="AL136" s="368">
        <f t="shared" si="12"/>
        <v>0</v>
      </c>
      <c r="AM136" s="367">
        <f>Tabela6[[#This Row],[DESCONTO]]</f>
        <v>0</v>
      </c>
      <c r="AN136" s="368">
        <f t="shared" si="13"/>
        <v>0</v>
      </c>
      <c r="AO136" s="859">
        <f t="shared" si="14"/>
        <v>0</v>
      </c>
    </row>
    <row r="137" spans="1:41" ht="12" customHeight="1" x14ac:dyDescent="0.2">
      <c r="A137" s="1000">
        <f>Tabela6[[#This Row],[CLIENTE]]</f>
        <v>0</v>
      </c>
      <c r="B137" s="1001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861">
        <f t="shared" si="10"/>
        <v>0</v>
      </c>
      <c r="AI137" s="14">
        <f>Tabela6[[#This Row],[PREÇO]]</f>
        <v>0</v>
      </c>
      <c r="AJ137" s="860">
        <f t="shared" si="11"/>
        <v>0</v>
      </c>
      <c r="AK137" s="367">
        <f>Tabela6[[#This Row],[ST ICMS]]</f>
        <v>0</v>
      </c>
      <c r="AL137" s="368">
        <f t="shared" si="12"/>
        <v>0</v>
      </c>
      <c r="AM137" s="367">
        <f>Tabela6[[#This Row],[DESCONTO]]</f>
        <v>0</v>
      </c>
      <c r="AN137" s="368">
        <f t="shared" si="13"/>
        <v>0</v>
      </c>
      <c r="AO137" s="859">
        <f t="shared" si="14"/>
        <v>0</v>
      </c>
    </row>
    <row r="138" spans="1:41" ht="12" customHeight="1" x14ac:dyDescent="0.2">
      <c r="A138" s="1000">
        <f>Tabela6[[#This Row],[CLIENTE]]</f>
        <v>0</v>
      </c>
      <c r="B138" s="1001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861">
        <f t="shared" si="10"/>
        <v>0</v>
      </c>
      <c r="AI138" s="14">
        <f>Tabela6[[#This Row],[PREÇO]]</f>
        <v>0</v>
      </c>
      <c r="AJ138" s="860">
        <f t="shared" si="11"/>
        <v>0</v>
      </c>
      <c r="AK138" s="367">
        <f>Tabela6[[#This Row],[ST ICMS]]</f>
        <v>0</v>
      </c>
      <c r="AL138" s="368">
        <f t="shared" si="12"/>
        <v>0</v>
      </c>
      <c r="AM138" s="367">
        <f>Tabela6[[#This Row],[DESCONTO]]</f>
        <v>0</v>
      </c>
      <c r="AN138" s="368">
        <f t="shared" si="13"/>
        <v>0</v>
      </c>
      <c r="AO138" s="859">
        <f t="shared" si="14"/>
        <v>0</v>
      </c>
    </row>
    <row r="139" spans="1:41" ht="12" customHeight="1" x14ac:dyDescent="0.2">
      <c r="A139" s="1000">
        <f>Tabela6[[#This Row],[CLIENTE]]</f>
        <v>0</v>
      </c>
      <c r="B139" s="1001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861">
        <f t="shared" si="10"/>
        <v>0</v>
      </c>
      <c r="AI139" s="14">
        <f>Tabela6[[#This Row],[PREÇO]]</f>
        <v>0</v>
      </c>
      <c r="AJ139" s="860">
        <f t="shared" si="11"/>
        <v>0</v>
      </c>
      <c r="AK139" s="367">
        <f>Tabela6[[#This Row],[ST ICMS]]</f>
        <v>0</v>
      </c>
      <c r="AL139" s="368">
        <f t="shared" si="12"/>
        <v>0</v>
      </c>
      <c r="AM139" s="367">
        <f>Tabela6[[#This Row],[DESCONTO]]</f>
        <v>0</v>
      </c>
      <c r="AN139" s="368">
        <f t="shared" si="13"/>
        <v>0</v>
      </c>
      <c r="AO139" s="859">
        <f t="shared" si="14"/>
        <v>0</v>
      </c>
    </row>
    <row r="140" spans="1:41" ht="12" customHeight="1" x14ac:dyDescent="0.2">
      <c r="A140" s="1000">
        <f>Tabela6[[#This Row],[CLIENTE]]</f>
        <v>0</v>
      </c>
      <c r="B140" s="1001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861">
        <f t="shared" si="10"/>
        <v>0</v>
      </c>
      <c r="AI140" s="14">
        <f>Tabela6[[#This Row],[PREÇO]]</f>
        <v>0</v>
      </c>
      <c r="AJ140" s="860">
        <f t="shared" si="11"/>
        <v>0</v>
      </c>
      <c r="AK140" s="367">
        <f>Tabela6[[#This Row],[ST ICMS]]</f>
        <v>0</v>
      </c>
      <c r="AL140" s="368">
        <f t="shared" si="12"/>
        <v>0</v>
      </c>
      <c r="AM140" s="367">
        <f>Tabela6[[#This Row],[DESCONTO]]</f>
        <v>0</v>
      </c>
      <c r="AN140" s="368">
        <f t="shared" si="13"/>
        <v>0</v>
      </c>
      <c r="AO140" s="859">
        <f t="shared" si="14"/>
        <v>0</v>
      </c>
    </row>
    <row r="141" spans="1:41" ht="12" customHeight="1" x14ac:dyDescent="0.2">
      <c r="A141" s="1000">
        <f>Tabela6[[#This Row],[CLIENTE]]</f>
        <v>0</v>
      </c>
      <c r="B141" s="1001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861">
        <f t="shared" si="10"/>
        <v>0</v>
      </c>
      <c r="AI141" s="14">
        <f>Tabela6[[#This Row],[PREÇO]]</f>
        <v>0</v>
      </c>
      <c r="AJ141" s="860">
        <f t="shared" si="11"/>
        <v>0</v>
      </c>
      <c r="AK141" s="367">
        <f>Tabela6[[#This Row],[ST ICMS]]</f>
        <v>0</v>
      </c>
      <c r="AL141" s="368">
        <f t="shared" si="12"/>
        <v>0</v>
      </c>
      <c r="AM141" s="367">
        <f>Tabela6[[#This Row],[DESCONTO]]</f>
        <v>0</v>
      </c>
      <c r="AN141" s="368">
        <f t="shared" si="13"/>
        <v>0</v>
      </c>
      <c r="AO141" s="859">
        <f t="shared" si="14"/>
        <v>0</v>
      </c>
    </row>
    <row r="142" spans="1:41" ht="12" customHeight="1" x14ac:dyDescent="0.2">
      <c r="A142" s="1000">
        <f>Tabela6[[#This Row],[CLIENTE]]</f>
        <v>0</v>
      </c>
      <c r="B142" s="1001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861">
        <f t="shared" si="10"/>
        <v>0</v>
      </c>
      <c r="AI142" s="14">
        <f>Tabela6[[#This Row],[PREÇO]]</f>
        <v>0</v>
      </c>
      <c r="AJ142" s="860">
        <f t="shared" si="11"/>
        <v>0</v>
      </c>
      <c r="AK142" s="367">
        <f>Tabela6[[#This Row],[ST ICMS]]</f>
        <v>0</v>
      </c>
      <c r="AL142" s="368">
        <f t="shared" si="12"/>
        <v>0</v>
      </c>
      <c r="AM142" s="367">
        <f>Tabela6[[#This Row],[DESCONTO]]</f>
        <v>0</v>
      </c>
      <c r="AN142" s="368">
        <f t="shared" si="13"/>
        <v>0</v>
      </c>
      <c r="AO142" s="859">
        <f t="shared" si="14"/>
        <v>0</v>
      </c>
    </row>
    <row r="143" spans="1:41" ht="12" customHeight="1" x14ac:dyDescent="0.2">
      <c r="A143" s="1000">
        <f>Tabela6[[#This Row],[CLIENTE]]</f>
        <v>0</v>
      </c>
      <c r="B143" s="1001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861">
        <f t="shared" si="10"/>
        <v>0</v>
      </c>
      <c r="AI143" s="14">
        <f>Tabela6[[#This Row],[PREÇO]]</f>
        <v>0</v>
      </c>
      <c r="AJ143" s="860">
        <f t="shared" si="11"/>
        <v>0</v>
      </c>
      <c r="AK143" s="367">
        <f>Tabela6[[#This Row],[ST ICMS]]</f>
        <v>0</v>
      </c>
      <c r="AL143" s="368">
        <f t="shared" si="12"/>
        <v>0</v>
      </c>
      <c r="AM143" s="367">
        <f>Tabela6[[#This Row],[DESCONTO]]</f>
        <v>0</v>
      </c>
      <c r="AN143" s="368">
        <f t="shared" si="13"/>
        <v>0</v>
      </c>
      <c r="AO143" s="859">
        <f t="shared" si="14"/>
        <v>0</v>
      </c>
    </row>
    <row r="144" spans="1:41" ht="12" customHeight="1" x14ac:dyDescent="0.2">
      <c r="A144" s="1000">
        <f>Tabela6[[#This Row],[CLIENTE]]</f>
        <v>0</v>
      </c>
      <c r="B144" s="1001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861">
        <f t="shared" si="10"/>
        <v>0</v>
      </c>
      <c r="AI144" s="14">
        <f>Tabela6[[#This Row],[PREÇO]]</f>
        <v>0</v>
      </c>
      <c r="AJ144" s="860">
        <f t="shared" si="11"/>
        <v>0</v>
      </c>
      <c r="AK144" s="367">
        <f>Tabela6[[#This Row],[ST ICMS]]</f>
        <v>0</v>
      </c>
      <c r="AL144" s="368">
        <f t="shared" si="12"/>
        <v>0</v>
      </c>
      <c r="AM144" s="367">
        <f>Tabela6[[#This Row],[DESCONTO]]</f>
        <v>0</v>
      </c>
      <c r="AN144" s="368">
        <f t="shared" si="13"/>
        <v>0</v>
      </c>
      <c r="AO144" s="859">
        <f t="shared" si="14"/>
        <v>0</v>
      </c>
    </row>
    <row r="145" spans="1:41" ht="12" customHeight="1" x14ac:dyDescent="0.2">
      <c r="A145" s="1000">
        <f>Tabela6[[#This Row],[CLIENTE]]</f>
        <v>0</v>
      </c>
      <c r="B145" s="1001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861">
        <f t="shared" si="10"/>
        <v>0</v>
      </c>
      <c r="AI145" s="14">
        <f>Tabela6[[#This Row],[PREÇO]]</f>
        <v>0</v>
      </c>
      <c r="AJ145" s="860">
        <f t="shared" si="11"/>
        <v>0</v>
      </c>
      <c r="AK145" s="367">
        <f>Tabela6[[#This Row],[ST ICMS]]</f>
        <v>0</v>
      </c>
      <c r="AL145" s="368">
        <f t="shared" si="12"/>
        <v>0</v>
      </c>
      <c r="AM145" s="367">
        <f>Tabela6[[#This Row],[DESCONTO]]</f>
        <v>0</v>
      </c>
      <c r="AN145" s="368">
        <f t="shared" si="13"/>
        <v>0</v>
      </c>
      <c r="AO145" s="859">
        <f t="shared" si="14"/>
        <v>0</v>
      </c>
    </row>
    <row r="146" spans="1:41" ht="12" customHeight="1" x14ac:dyDescent="0.2">
      <c r="A146" s="1000">
        <f>Tabela6[[#This Row],[CLIENTE]]</f>
        <v>0</v>
      </c>
      <c r="B146" s="1001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861">
        <f t="shared" si="10"/>
        <v>0</v>
      </c>
      <c r="AI146" s="14">
        <f>Tabela6[[#This Row],[PREÇO]]</f>
        <v>0</v>
      </c>
      <c r="AJ146" s="860">
        <f t="shared" si="11"/>
        <v>0</v>
      </c>
      <c r="AK146" s="367">
        <f>Tabela6[[#This Row],[ST ICMS]]</f>
        <v>0</v>
      </c>
      <c r="AL146" s="368">
        <f t="shared" si="12"/>
        <v>0</v>
      </c>
      <c r="AM146" s="367">
        <f>Tabela6[[#This Row],[DESCONTO]]</f>
        <v>0</v>
      </c>
      <c r="AN146" s="368">
        <f t="shared" si="13"/>
        <v>0</v>
      </c>
      <c r="AO146" s="859">
        <f t="shared" si="14"/>
        <v>0</v>
      </c>
    </row>
    <row r="147" spans="1:41" ht="12" customHeight="1" x14ac:dyDescent="0.2">
      <c r="A147" s="1000">
        <f>Tabela6[[#This Row],[CLIENTE]]</f>
        <v>0</v>
      </c>
      <c r="B147" s="1001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861">
        <f t="shared" si="10"/>
        <v>0</v>
      </c>
      <c r="AI147" s="14">
        <f>Tabela6[[#This Row],[PREÇO]]</f>
        <v>0</v>
      </c>
      <c r="AJ147" s="860">
        <f t="shared" si="11"/>
        <v>0</v>
      </c>
      <c r="AK147" s="367">
        <f>Tabela6[[#This Row],[ST ICMS]]</f>
        <v>0</v>
      </c>
      <c r="AL147" s="368">
        <f t="shared" si="12"/>
        <v>0</v>
      </c>
      <c r="AM147" s="367">
        <f>Tabela6[[#This Row],[DESCONTO]]</f>
        <v>0</v>
      </c>
      <c r="AN147" s="368">
        <f t="shared" si="13"/>
        <v>0</v>
      </c>
      <c r="AO147" s="859">
        <f t="shared" si="14"/>
        <v>0</v>
      </c>
    </row>
    <row r="148" spans="1:41" ht="12" customHeight="1" x14ac:dyDescent="0.2">
      <c r="A148" s="1000">
        <f>Tabela6[[#This Row],[CLIENTE]]</f>
        <v>0</v>
      </c>
      <c r="B148" s="1001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861">
        <f t="shared" si="10"/>
        <v>0</v>
      </c>
      <c r="AI148" s="14">
        <f>Tabela6[[#This Row],[PREÇO]]</f>
        <v>0</v>
      </c>
      <c r="AJ148" s="860">
        <f t="shared" si="11"/>
        <v>0</v>
      </c>
      <c r="AK148" s="367">
        <f>Tabela6[[#This Row],[ST ICMS]]</f>
        <v>0</v>
      </c>
      <c r="AL148" s="368">
        <f t="shared" si="12"/>
        <v>0</v>
      </c>
      <c r="AM148" s="367">
        <f>Tabela6[[#This Row],[DESCONTO]]</f>
        <v>0</v>
      </c>
      <c r="AN148" s="368">
        <f t="shared" si="13"/>
        <v>0</v>
      </c>
      <c r="AO148" s="859">
        <f t="shared" si="14"/>
        <v>0</v>
      </c>
    </row>
    <row r="149" spans="1:41" ht="12" customHeight="1" x14ac:dyDescent="0.2">
      <c r="A149" s="1000">
        <f>Tabela6[[#This Row],[CLIENTE]]</f>
        <v>0</v>
      </c>
      <c r="B149" s="1001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861">
        <f t="shared" si="10"/>
        <v>0</v>
      </c>
      <c r="AI149" s="14">
        <f>Tabela6[[#This Row],[PREÇO]]</f>
        <v>0</v>
      </c>
      <c r="AJ149" s="860">
        <f t="shared" si="11"/>
        <v>0</v>
      </c>
      <c r="AK149" s="367">
        <f>Tabela6[[#This Row],[ST ICMS]]</f>
        <v>0</v>
      </c>
      <c r="AL149" s="368">
        <f t="shared" si="12"/>
        <v>0</v>
      </c>
      <c r="AM149" s="367">
        <f>Tabela6[[#This Row],[DESCONTO]]</f>
        <v>0</v>
      </c>
      <c r="AN149" s="368">
        <f t="shared" si="13"/>
        <v>0</v>
      </c>
      <c r="AO149" s="859">
        <f t="shared" si="14"/>
        <v>0</v>
      </c>
    </row>
    <row r="150" spans="1:41" ht="12" customHeight="1" x14ac:dyDescent="0.2">
      <c r="A150" s="1000">
        <f>Tabela6[[#This Row],[CLIENTE]]</f>
        <v>0</v>
      </c>
      <c r="B150" s="1001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861">
        <f t="shared" si="10"/>
        <v>0</v>
      </c>
      <c r="AI150" s="14">
        <f>Tabela6[[#This Row],[PREÇO]]</f>
        <v>0</v>
      </c>
      <c r="AJ150" s="860">
        <f t="shared" si="11"/>
        <v>0</v>
      </c>
      <c r="AK150" s="367">
        <f>Tabela6[[#This Row],[ST ICMS]]</f>
        <v>0</v>
      </c>
      <c r="AL150" s="368">
        <f t="shared" si="12"/>
        <v>0</v>
      </c>
      <c r="AM150" s="367">
        <f>Tabela6[[#This Row],[DESCONTO]]</f>
        <v>0</v>
      </c>
      <c r="AN150" s="368">
        <f t="shared" si="13"/>
        <v>0</v>
      </c>
      <c r="AO150" s="859">
        <f t="shared" si="14"/>
        <v>0</v>
      </c>
    </row>
    <row r="151" spans="1:41" ht="12" customHeight="1" x14ac:dyDescent="0.2">
      <c r="A151" s="1000">
        <f>Tabela6[[#This Row],[CLIENTE]]</f>
        <v>0</v>
      </c>
      <c r="B151" s="1001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861">
        <f t="shared" si="10"/>
        <v>0</v>
      </c>
      <c r="AI151" s="14">
        <f>Tabela6[[#This Row],[PREÇO]]</f>
        <v>0</v>
      </c>
      <c r="AJ151" s="860">
        <f t="shared" si="11"/>
        <v>0</v>
      </c>
      <c r="AK151" s="367">
        <f>Tabela6[[#This Row],[ST ICMS]]</f>
        <v>0</v>
      </c>
      <c r="AL151" s="368">
        <f t="shared" si="12"/>
        <v>0</v>
      </c>
      <c r="AM151" s="367">
        <f>Tabela6[[#This Row],[DESCONTO]]</f>
        <v>0</v>
      </c>
      <c r="AN151" s="368">
        <f t="shared" si="13"/>
        <v>0</v>
      </c>
      <c r="AO151" s="859">
        <f t="shared" si="14"/>
        <v>0</v>
      </c>
    </row>
    <row r="152" spans="1:41" ht="12" customHeight="1" x14ac:dyDescent="0.2">
      <c r="A152" s="1000">
        <f>Tabela6[[#This Row],[CLIENTE]]</f>
        <v>0</v>
      </c>
      <c r="B152" s="1001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861">
        <f t="shared" si="10"/>
        <v>0</v>
      </c>
      <c r="AI152" s="14">
        <f>Tabela6[[#This Row],[PREÇO]]</f>
        <v>0</v>
      </c>
      <c r="AJ152" s="860">
        <f t="shared" si="11"/>
        <v>0</v>
      </c>
      <c r="AK152" s="367">
        <f>Tabela6[[#This Row],[ST ICMS]]</f>
        <v>0</v>
      </c>
      <c r="AL152" s="368">
        <f t="shared" si="12"/>
        <v>0</v>
      </c>
      <c r="AM152" s="367">
        <f>Tabela6[[#This Row],[DESCONTO]]</f>
        <v>0</v>
      </c>
      <c r="AN152" s="368">
        <f t="shared" si="13"/>
        <v>0</v>
      </c>
      <c r="AO152" s="859">
        <f t="shared" si="14"/>
        <v>0</v>
      </c>
    </row>
    <row r="153" spans="1:41" ht="12" customHeight="1" x14ac:dyDescent="0.2">
      <c r="A153" s="1000">
        <f>Tabela6[[#This Row],[CLIENTE]]</f>
        <v>0</v>
      </c>
      <c r="B153" s="1001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861">
        <f t="shared" si="10"/>
        <v>0</v>
      </c>
      <c r="AI153" s="14">
        <f>Tabela6[[#This Row],[PREÇO]]</f>
        <v>0</v>
      </c>
      <c r="AJ153" s="860">
        <f t="shared" si="11"/>
        <v>0</v>
      </c>
      <c r="AK153" s="367">
        <f>Tabela6[[#This Row],[ST ICMS]]</f>
        <v>0</v>
      </c>
      <c r="AL153" s="368">
        <f t="shared" si="12"/>
        <v>0</v>
      </c>
      <c r="AM153" s="367">
        <f>Tabela6[[#This Row],[DESCONTO]]</f>
        <v>0</v>
      </c>
      <c r="AN153" s="368">
        <f t="shared" si="13"/>
        <v>0</v>
      </c>
      <c r="AO153" s="859">
        <f t="shared" si="14"/>
        <v>0</v>
      </c>
    </row>
    <row r="154" spans="1:41" ht="12" customHeight="1" x14ac:dyDescent="0.2">
      <c r="A154" s="1000">
        <f>Tabela6[[#This Row],[CLIENTE]]</f>
        <v>0</v>
      </c>
      <c r="B154" s="1001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861">
        <f t="shared" si="10"/>
        <v>0</v>
      </c>
      <c r="AI154" s="14">
        <f>Tabela6[[#This Row],[PREÇO]]</f>
        <v>0</v>
      </c>
      <c r="AJ154" s="860">
        <f t="shared" si="11"/>
        <v>0</v>
      </c>
      <c r="AK154" s="367">
        <f>Tabela6[[#This Row],[ST ICMS]]</f>
        <v>0</v>
      </c>
      <c r="AL154" s="368">
        <f t="shared" si="12"/>
        <v>0</v>
      </c>
      <c r="AM154" s="367">
        <f>Tabela6[[#This Row],[DESCONTO]]</f>
        <v>0</v>
      </c>
      <c r="AN154" s="368">
        <f t="shared" si="13"/>
        <v>0</v>
      </c>
      <c r="AO154" s="859">
        <f t="shared" si="14"/>
        <v>0</v>
      </c>
    </row>
    <row r="155" spans="1:41" ht="12" customHeight="1" x14ac:dyDescent="0.2">
      <c r="A155" s="1000">
        <f>Tabela6[[#This Row],[CLIENTE]]</f>
        <v>0</v>
      </c>
      <c r="B155" s="1001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861">
        <f t="shared" si="10"/>
        <v>0</v>
      </c>
      <c r="AI155" s="14">
        <f>Tabela6[[#This Row],[PREÇO]]</f>
        <v>0</v>
      </c>
      <c r="AJ155" s="860">
        <f t="shared" si="11"/>
        <v>0</v>
      </c>
      <c r="AK155" s="367">
        <f>Tabela6[[#This Row],[ST ICMS]]</f>
        <v>0</v>
      </c>
      <c r="AL155" s="368">
        <f t="shared" si="12"/>
        <v>0</v>
      </c>
      <c r="AM155" s="367">
        <f>Tabela6[[#This Row],[DESCONTO]]</f>
        <v>0</v>
      </c>
      <c r="AN155" s="368">
        <f t="shared" si="13"/>
        <v>0</v>
      </c>
      <c r="AO155" s="859">
        <f t="shared" si="14"/>
        <v>0</v>
      </c>
    </row>
    <row r="156" spans="1:41" x14ac:dyDescent="0.2">
      <c r="A156" s="850" t="s">
        <v>1</v>
      </c>
      <c r="B156" s="852"/>
      <c r="C156" s="850">
        <f t="shared" ref="C156:AH156" si="15">SUM(C3:C155)</f>
        <v>0</v>
      </c>
      <c r="D156" s="850">
        <f t="shared" si="15"/>
        <v>0</v>
      </c>
      <c r="E156" s="850">
        <f t="shared" si="15"/>
        <v>0</v>
      </c>
      <c r="F156" s="850">
        <f t="shared" si="15"/>
        <v>0</v>
      </c>
      <c r="G156" s="850">
        <f t="shared" si="15"/>
        <v>0</v>
      </c>
      <c r="H156" s="850">
        <f t="shared" si="15"/>
        <v>0</v>
      </c>
      <c r="I156" s="850">
        <f t="shared" si="15"/>
        <v>0</v>
      </c>
      <c r="J156" s="850">
        <f t="shared" si="15"/>
        <v>0</v>
      </c>
      <c r="K156" s="850">
        <f t="shared" si="15"/>
        <v>0</v>
      </c>
      <c r="L156" s="850">
        <f t="shared" si="15"/>
        <v>0</v>
      </c>
      <c r="M156" s="850">
        <f t="shared" si="15"/>
        <v>0</v>
      </c>
      <c r="N156" s="850">
        <f t="shared" si="15"/>
        <v>0</v>
      </c>
      <c r="O156" s="850">
        <f t="shared" si="15"/>
        <v>0</v>
      </c>
      <c r="P156" s="850">
        <f t="shared" si="15"/>
        <v>0</v>
      </c>
      <c r="Q156" s="850">
        <f t="shared" si="15"/>
        <v>0</v>
      </c>
      <c r="R156" s="850">
        <f t="shared" si="15"/>
        <v>0</v>
      </c>
      <c r="S156" s="850">
        <f t="shared" si="15"/>
        <v>0</v>
      </c>
      <c r="T156" s="850">
        <f t="shared" si="15"/>
        <v>0</v>
      </c>
      <c r="U156" s="850">
        <f t="shared" si="15"/>
        <v>0</v>
      </c>
      <c r="V156" s="850">
        <f t="shared" si="15"/>
        <v>0</v>
      </c>
      <c r="W156" s="850">
        <f t="shared" si="15"/>
        <v>0</v>
      </c>
      <c r="X156" s="850">
        <f t="shared" si="15"/>
        <v>0</v>
      </c>
      <c r="Y156" s="850">
        <f t="shared" si="15"/>
        <v>0</v>
      </c>
      <c r="Z156" s="850">
        <f t="shared" si="15"/>
        <v>0</v>
      </c>
      <c r="AA156" s="850">
        <f t="shared" si="15"/>
        <v>0</v>
      </c>
      <c r="AB156" s="850">
        <f t="shared" si="15"/>
        <v>0</v>
      </c>
      <c r="AC156" s="850">
        <f t="shared" si="15"/>
        <v>0</v>
      </c>
      <c r="AD156" s="850">
        <f t="shared" si="15"/>
        <v>0</v>
      </c>
      <c r="AE156" s="850">
        <f t="shared" si="15"/>
        <v>0</v>
      </c>
      <c r="AF156" s="850">
        <f t="shared" si="15"/>
        <v>0</v>
      </c>
      <c r="AG156" s="850">
        <f t="shared" si="15"/>
        <v>0</v>
      </c>
      <c r="AH156" s="850">
        <f t="shared" si="15"/>
        <v>0</v>
      </c>
      <c r="AI156" s="854"/>
      <c r="AJ156" s="855">
        <f>SUM(AJ3:AJ155)</f>
        <v>0</v>
      </c>
      <c r="AK156" s="855"/>
      <c r="AL156" s="862">
        <f>SUM(AL3:AL155)</f>
        <v>0</v>
      </c>
      <c r="AM156" s="855"/>
      <c r="AN156" s="862">
        <f>SUM(AN3:AN155)</f>
        <v>0</v>
      </c>
      <c r="AO156" s="856">
        <f>SUM(AO3:AO155)</f>
        <v>0</v>
      </c>
    </row>
    <row r="157" spans="1:41" x14ac:dyDescent="0.2">
      <c r="A157" s="853"/>
      <c r="B157" s="853"/>
      <c r="C157" s="863">
        <f>C156*$AI156</f>
        <v>0</v>
      </c>
      <c r="D157" s="863">
        <f t="shared" ref="D157:AG157" si="16">D156*$AI156</f>
        <v>0</v>
      </c>
      <c r="E157" s="863">
        <f t="shared" si="16"/>
        <v>0</v>
      </c>
      <c r="F157" s="863">
        <f t="shared" si="16"/>
        <v>0</v>
      </c>
      <c r="G157" s="863">
        <f t="shared" si="16"/>
        <v>0</v>
      </c>
      <c r="H157" s="863">
        <f t="shared" si="16"/>
        <v>0</v>
      </c>
      <c r="I157" s="863">
        <f t="shared" si="16"/>
        <v>0</v>
      </c>
      <c r="J157" s="863">
        <f t="shared" si="16"/>
        <v>0</v>
      </c>
      <c r="K157" s="863">
        <f t="shared" si="16"/>
        <v>0</v>
      </c>
      <c r="L157" s="863">
        <f t="shared" si="16"/>
        <v>0</v>
      </c>
      <c r="M157" s="863">
        <f t="shared" si="16"/>
        <v>0</v>
      </c>
      <c r="N157" s="863">
        <f t="shared" si="16"/>
        <v>0</v>
      </c>
      <c r="O157" s="863">
        <f t="shared" si="16"/>
        <v>0</v>
      </c>
      <c r="P157" s="863">
        <f t="shared" si="16"/>
        <v>0</v>
      </c>
      <c r="Q157" s="863">
        <f t="shared" si="16"/>
        <v>0</v>
      </c>
      <c r="R157" s="863">
        <f t="shared" si="16"/>
        <v>0</v>
      </c>
      <c r="S157" s="863">
        <f t="shared" si="16"/>
        <v>0</v>
      </c>
      <c r="T157" s="863">
        <f t="shared" si="16"/>
        <v>0</v>
      </c>
      <c r="U157" s="863">
        <f t="shared" si="16"/>
        <v>0</v>
      </c>
      <c r="V157" s="863">
        <f t="shared" si="16"/>
        <v>0</v>
      </c>
      <c r="W157" s="863">
        <f t="shared" si="16"/>
        <v>0</v>
      </c>
      <c r="X157" s="863">
        <f t="shared" si="16"/>
        <v>0</v>
      </c>
      <c r="Y157" s="863">
        <f t="shared" si="16"/>
        <v>0</v>
      </c>
      <c r="Z157" s="863">
        <f t="shared" si="16"/>
        <v>0</v>
      </c>
      <c r="AA157" s="863">
        <f t="shared" si="16"/>
        <v>0</v>
      </c>
      <c r="AB157" s="863">
        <f t="shared" si="16"/>
        <v>0</v>
      </c>
      <c r="AC157" s="863">
        <f t="shared" si="16"/>
        <v>0</v>
      </c>
      <c r="AD157" s="863">
        <f t="shared" si="16"/>
        <v>0</v>
      </c>
      <c r="AE157" s="863">
        <f t="shared" si="16"/>
        <v>0</v>
      </c>
      <c r="AF157" s="863">
        <f t="shared" si="16"/>
        <v>0</v>
      </c>
      <c r="AG157" s="863">
        <f t="shared" si="16"/>
        <v>0</v>
      </c>
      <c r="AH157" s="857"/>
      <c r="AI157" s="857"/>
      <c r="AJ157" s="857"/>
      <c r="AK157" s="857"/>
      <c r="AL157" s="857"/>
      <c r="AM157" s="857"/>
      <c r="AN157" s="858"/>
      <c r="AO157" s="853"/>
    </row>
  </sheetData>
  <autoFilter ref="A1:AJ2"/>
  <mergeCells count="190">
    <mergeCell ref="A149:B149"/>
    <mergeCell ref="A150:B150"/>
    <mergeCell ref="A151:B151"/>
    <mergeCell ref="A152:B152"/>
    <mergeCell ref="A155:B155"/>
    <mergeCell ref="A153:B153"/>
    <mergeCell ref="A154:B154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6:B36"/>
    <mergeCell ref="A37:B37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4:B44"/>
    <mergeCell ref="R1:R2"/>
    <mergeCell ref="AO1:AO2"/>
    <mergeCell ref="A3:B3"/>
    <mergeCell ref="A4:B4"/>
    <mergeCell ref="A5:B5"/>
    <mergeCell ref="A6:B6"/>
    <mergeCell ref="A7:B7"/>
    <mergeCell ref="AG1:AG2"/>
    <mergeCell ref="AH1:AH2"/>
    <mergeCell ref="AI1:AI2"/>
    <mergeCell ref="AJ1:AJ2"/>
    <mergeCell ref="AK1:AL1"/>
    <mergeCell ref="AM1:AN1"/>
    <mergeCell ref="AA1:AA2"/>
    <mergeCell ref="AB1:AB2"/>
    <mergeCell ref="AC1:AC2"/>
    <mergeCell ref="AD1:AD2"/>
    <mergeCell ref="AE1:AE2"/>
    <mergeCell ref="AF1:AF2"/>
    <mergeCell ref="X1:X2"/>
    <mergeCell ref="Y1:Y2"/>
    <mergeCell ref="Z1:Z2"/>
    <mergeCell ref="V1:V2"/>
    <mergeCell ref="W1:W2"/>
    <mergeCell ref="P1:P2"/>
    <mergeCell ref="Q1:Q2"/>
    <mergeCell ref="I1:I2"/>
    <mergeCell ref="J1:J2"/>
    <mergeCell ref="K1:K2"/>
    <mergeCell ref="L1:L2"/>
    <mergeCell ref="M1:M2"/>
    <mergeCell ref="N1:N2"/>
    <mergeCell ref="O1:O2"/>
    <mergeCell ref="U1:U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11:B11"/>
    <mergeCell ref="A12:B12"/>
    <mergeCell ref="A13:B13"/>
    <mergeCell ref="A20:B20"/>
    <mergeCell ref="A21:B21"/>
    <mergeCell ref="A22:B22"/>
    <mergeCell ref="S1:S2"/>
    <mergeCell ref="T1:T2"/>
    <mergeCell ref="A8:B8"/>
    <mergeCell ref="A9:B9"/>
    <mergeCell ref="A10:B10"/>
    <mergeCell ref="C1:C2"/>
    <mergeCell ref="D1:D2"/>
    <mergeCell ref="E1:E2"/>
    <mergeCell ref="F1:F2"/>
    <mergeCell ref="G1:G2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AO158"/>
  <sheetViews>
    <sheetView topLeftCell="A123" zoomScale="110" zoomScaleNormal="110" workbookViewId="0">
      <pane xSplit="1" topLeftCell="Q1" activePane="topRight" state="frozen"/>
      <selection pane="topRight" activeCell="AH156" sqref="AH156"/>
    </sheetView>
  </sheetViews>
  <sheetFormatPr defaultRowHeight="12.75" x14ac:dyDescent="0.2"/>
  <cols>
    <col min="1" max="1" width="36.7109375" customWidth="1"/>
    <col min="2" max="2" width="10.7109375" customWidth="1"/>
    <col min="3" max="32" width="4.7109375" customWidth="1"/>
    <col min="33" max="33" width="4.85546875" customWidth="1"/>
    <col min="34" max="35" width="7.7109375" customWidth="1"/>
    <col min="36" max="36" width="10.7109375" customWidth="1"/>
    <col min="38" max="38" width="11.5703125" customWidth="1"/>
    <col min="40" max="40" width="11.5703125" customWidth="1"/>
    <col min="41" max="41" width="12.85546875" customWidth="1"/>
  </cols>
  <sheetData>
    <row r="1" spans="1:41" ht="12" customHeight="1" x14ac:dyDescent="0.2">
      <c r="A1" s="770" t="s">
        <v>154</v>
      </c>
      <c r="B1" s="797" t="s">
        <v>215</v>
      </c>
      <c r="C1" s="1011">
        <v>1</v>
      </c>
      <c r="D1" s="1011">
        <v>2</v>
      </c>
      <c r="E1" s="1011">
        <v>3</v>
      </c>
      <c r="F1" s="1011">
        <v>4</v>
      </c>
      <c r="G1" s="1011">
        <v>5</v>
      </c>
      <c r="H1" s="1011">
        <v>6</v>
      </c>
      <c r="I1" s="1011">
        <v>7</v>
      </c>
      <c r="J1" s="1011">
        <v>8</v>
      </c>
      <c r="K1" s="1011">
        <v>9</v>
      </c>
      <c r="L1" s="1011">
        <v>10</v>
      </c>
      <c r="M1" s="1011">
        <v>11</v>
      </c>
      <c r="N1" s="1011">
        <v>12</v>
      </c>
      <c r="O1" s="1011">
        <v>13</v>
      </c>
      <c r="P1" s="1011">
        <v>14</v>
      </c>
      <c r="Q1" s="1011">
        <v>15</v>
      </c>
      <c r="R1" s="1011">
        <v>16</v>
      </c>
      <c r="S1" s="1011">
        <v>17</v>
      </c>
      <c r="T1" s="1011">
        <v>18</v>
      </c>
      <c r="U1" s="1011">
        <v>19</v>
      </c>
      <c r="V1" s="1011">
        <v>20</v>
      </c>
      <c r="W1" s="1011">
        <v>21</v>
      </c>
      <c r="X1" s="1011">
        <v>22</v>
      </c>
      <c r="Y1" s="1011">
        <v>23</v>
      </c>
      <c r="Z1" s="1011">
        <v>24</v>
      </c>
      <c r="AA1" s="1011">
        <v>25</v>
      </c>
      <c r="AB1" s="1011">
        <v>26</v>
      </c>
      <c r="AC1" s="1011">
        <v>27</v>
      </c>
      <c r="AD1" s="1011">
        <v>28</v>
      </c>
      <c r="AE1" s="1011">
        <v>29</v>
      </c>
      <c r="AF1" s="1011">
        <v>30</v>
      </c>
      <c r="AG1" s="1011">
        <v>31</v>
      </c>
      <c r="AH1" s="1016" t="s">
        <v>3</v>
      </c>
      <c r="AI1" s="1018" t="s">
        <v>4</v>
      </c>
      <c r="AJ1" s="1018" t="s">
        <v>29</v>
      </c>
      <c r="AK1" s="1008" t="s">
        <v>151</v>
      </c>
      <c r="AL1" s="1008"/>
      <c r="AM1" s="1008" t="s">
        <v>152</v>
      </c>
      <c r="AN1" s="1008"/>
      <c r="AO1" s="1014" t="s">
        <v>5</v>
      </c>
    </row>
    <row r="2" spans="1:41" s="42" customFormat="1" ht="12" customHeight="1" x14ac:dyDescent="0.2">
      <c r="A2" s="770" t="s">
        <v>0</v>
      </c>
      <c r="B2" s="771">
        <f>'TOTAL GERAL'!J1</f>
        <v>43252</v>
      </c>
      <c r="C2" s="1011"/>
      <c r="D2" s="1011"/>
      <c r="E2" s="1011"/>
      <c r="F2" s="1011"/>
      <c r="G2" s="1011"/>
      <c r="H2" s="1011"/>
      <c r="I2" s="1011"/>
      <c r="J2" s="1011"/>
      <c r="K2" s="1011"/>
      <c r="L2" s="1011"/>
      <c r="M2" s="1011"/>
      <c r="N2" s="1011"/>
      <c r="O2" s="1011"/>
      <c r="P2" s="1011"/>
      <c r="Q2" s="1011"/>
      <c r="R2" s="1011"/>
      <c r="S2" s="1011"/>
      <c r="T2" s="1011"/>
      <c r="U2" s="1011"/>
      <c r="V2" s="1011"/>
      <c r="W2" s="1011"/>
      <c r="X2" s="1011"/>
      <c r="Y2" s="1011"/>
      <c r="Z2" s="1011"/>
      <c r="AA2" s="1011"/>
      <c r="AB2" s="1011"/>
      <c r="AC2" s="1011"/>
      <c r="AD2" s="1011"/>
      <c r="AE2" s="1011"/>
      <c r="AF2" s="1011"/>
      <c r="AG2" s="1011"/>
      <c r="AH2" s="1017"/>
      <c r="AI2" s="1019"/>
      <c r="AJ2" s="1019"/>
      <c r="AK2" s="847" t="s">
        <v>153</v>
      </c>
      <c r="AL2" s="847" t="s">
        <v>7</v>
      </c>
      <c r="AM2" s="848" t="s">
        <v>153</v>
      </c>
      <c r="AN2" s="848" t="s">
        <v>7</v>
      </c>
      <c r="AO2" s="1015"/>
    </row>
    <row r="3" spans="1:41" ht="12" customHeight="1" x14ac:dyDescent="0.2">
      <c r="A3" s="1012" t="str">
        <f>Tabela6[[#This Row],[CLIENTE]]</f>
        <v>* BONIFICAÇÃO - CAMINO DIVINEIA</v>
      </c>
      <c r="B3" s="10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777">
        <f>SUM(C3:AG3)</f>
        <v>0</v>
      </c>
      <c r="AI3" s="14">
        <f>Tabela6[[#This Row],[PREÇO]]</f>
        <v>0</v>
      </c>
      <c r="AJ3" s="774">
        <f>AH3*AI3</f>
        <v>0</v>
      </c>
      <c r="AK3" s="367">
        <f>Tabela6[[#This Row],[ST ICMS]]</f>
        <v>0</v>
      </c>
      <c r="AL3" s="368">
        <f>(AJ3*AK3)</f>
        <v>0</v>
      </c>
      <c r="AM3" s="367">
        <f>Tabela6[[#This Row],[DESCONTO]]</f>
        <v>0</v>
      </c>
      <c r="AN3" s="368">
        <f>((AJ3+AL3)*AM3)</f>
        <v>0</v>
      </c>
      <c r="AO3" s="778">
        <f>(AJ3+AL3)-AN3</f>
        <v>0</v>
      </c>
    </row>
    <row r="4" spans="1:41" ht="12" customHeight="1" x14ac:dyDescent="0.2">
      <c r="A4" s="1012" t="str">
        <f>Tabela6[[#This Row],[CLIENTE]]</f>
        <v>* BONIFICAÇÃO - CAMINO S.BERNARDO</v>
      </c>
      <c r="B4" s="10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777">
        <f t="shared" ref="AH4:AH67" si="0">SUM(C4:AG4)</f>
        <v>0</v>
      </c>
      <c r="AI4" s="14">
        <f>Tabela6[[#This Row],[PREÇO]]</f>
        <v>0</v>
      </c>
      <c r="AJ4" s="774">
        <f t="shared" ref="AJ4:AJ67" si="1">AH4*AI4</f>
        <v>0</v>
      </c>
      <c r="AK4" s="367">
        <f>Tabela6[[#This Row],[ST ICMS]]</f>
        <v>0</v>
      </c>
      <c r="AL4" s="368">
        <f t="shared" ref="AL4:AL67" si="2">(AJ4*AK4)</f>
        <v>0</v>
      </c>
      <c r="AM4" s="367">
        <f>Tabela6[[#This Row],[DESCONTO]]</f>
        <v>0</v>
      </c>
      <c r="AN4" s="368">
        <f t="shared" ref="AN4:AN67" si="3">((AJ4+AL4)*AM4)</f>
        <v>0</v>
      </c>
      <c r="AO4" s="778">
        <f t="shared" ref="AO4:AO67" si="4">(AJ4+AL4)-AN4</f>
        <v>0</v>
      </c>
    </row>
    <row r="5" spans="1:41" ht="12" customHeight="1" x14ac:dyDescent="0.2">
      <c r="A5" s="1012" t="str">
        <f>Tabela6[[#This Row],[CLIENTE]]</f>
        <v xml:space="preserve">* BONIFICAÇÃO - MATEUS BACANGA </v>
      </c>
      <c r="B5" s="10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777">
        <f t="shared" si="0"/>
        <v>0</v>
      </c>
      <c r="AI5" s="14">
        <f>Tabela6[[#This Row],[PREÇO]]</f>
        <v>0</v>
      </c>
      <c r="AJ5" s="774">
        <f t="shared" si="1"/>
        <v>0</v>
      </c>
      <c r="AK5" s="367">
        <f>Tabela6[[#This Row],[ST ICMS]]</f>
        <v>0</v>
      </c>
      <c r="AL5" s="368">
        <f t="shared" si="2"/>
        <v>0</v>
      </c>
      <c r="AM5" s="367">
        <f>Tabela6[[#This Row],[DESCONTO]]</f>
        <v>0</v>
      </c>
      <c r="AN5" s="368">
        <f t="shared" si="3"/>
        <v>0</v>
      </c>
      <c r="AO5" s="778">
        <f t="shared" si="4"/>
        <v>0</v>
      </c>
    </row>
    <row r="6" spans="1:41" ht="12" customHeight="1" x14ac:dyDescent="0.2">
      <c r="A6" s="1012" t="str">
        <f>Tabela6[[#This Row],[CLIENTE]]</f>
        <v xml:space="preserve">* BONIFICAÇÃO - MATEUS CD.OPERARIA  </v>
      </c>
      <c r="B6" s="10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777">
        <f t="shared" si="0"/>
        <v>0</v>
      </c>
      <c r="AI6" s="14">
        <f>Tabela6[[#This Row],[PREÇO]]</f>
        <v>0</v>
      </c>
      <c r="AJ6" s="774">
        <f t="shared" si="1"/>
        <v>0</v>
      </c>
      <c r="AK6" s="367">
        <f>Tabela6[[#This Row],[ST ICMS]]</f>
        <v>0</v>
      </c>
      <c r="AL6" s="368">
        <f t="shared" si="2"/>
        <v>0</v>
      </c>
      <c r="AM6" s="367">
        <f>Tabela6[[#This Row],[DESCONTO]]</f>
        <v>0</v>
      </c>
      <c r="AN6" s="368">
        <f t="shared" si="3"/>
        <v>0</v>
      </c>
      <c r="AO6" s="778">
        <f t="shared" si="4"/>
        <v>0</v>
      </c>
    </row>
    <row r="7" spans="1:41" ht="12" customHeight="1" x14ac:dyDescent="0.2">
      <c r="A7" s="1012" t="str">
        <f>Tabela6[[#This Row],[CLIENTE]]</f>
        <v xml:space="preserve">* BONIFICAÇÃO - MATEUS COHAB ANIL </v>
      </c>
      <c r="B7" s="10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777">
        <f t="shared" si="0"/>
        <v>0</v>
      </c>
      <c r="AI7" s="14">
        <f>Tabela6[[#This Row],[PREÇO]]</f>
        <v>0</v>
      </c>
      <c r="AJ7" s="774">
        <f t="shared" si="1"/>
        <v>0</v>
      </c>
      <c r="AK7" s="367">
        <f>Tabela6[[#This Row],[ST ICMS]]</f>
        <v>0</v>
      </c>
      <c r="AL7" s="368">
        <f t="shared" si="2"/>
        <v>0</v>
      </c>
      <c r="AM7" s="367">
        <f>Tabela6[[#This Row],[DESCONTO]]</f>
        <v>0</v>
      </c>
      <c r="AN7" s="368">
        <f t="shared" si="3"/>
        <v>0</v>
      </c>
      <c r="AO7" s="778">
        <f t="shared" si="4"/>
        <v>0</v>
      </c>
    </row>
    <row r="8" spans="1:41" ht="12" customHeight="1" x14ac:dyDescent="0.2">
      <c r="A8" s="1012" t="str">
        <f>Tabela6[[#This Row],[CLIENTE]]</f>
        <v xml:space="preserve">* BONIFICAÇÃO - MATEUS COHAMA </v>
      </c>
      <c r="B8" s="10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777">
        <f t="shared" si="0"/>
        <v>0</v>
      </c>
      <c r="AI8" s="14">
        <f>Tabela6[[#This Row],[PREÇO]]</f>
        <v>0</v>
      </c>
      <c r="AJ8" s="774">
        <f t="shared" si="1"/>
        <v>0</v>
      </c>
      <c r="AK8" s="367">
        <f>Tabela6[[#This Row],[ST ICMS]]</f>
        <v>0</v>
      </c>
      <c r="AL8" s="368">
        <f t="shared" si="2"/>
        <v>0</v>
      </c>
      <c r="AM8" s="367">
        <f>Tabela6[[#This Row],[DESCONTO]]</f>
        <v>0</v>
      </c>
      <c r="AN8" s="368">
        <f t="shared" si="3"/>
        <v>0</v>
      </c>
      <c r="AO8" s="778">
        <f t="shared" si="4"/>
        <v>0</v>
      </c>
    </row>
    <row r="9" spans="1:41" ht="12" customHeight="1" x14ac:dyDescent="0.2">
      <c r="A9" s="1012" t="str">
        <f>Tabela6[[#This Row],[CLIENTE]]</f>
        <v xml:space="preserve">* BONIFICAÇÃO - MATEUS COHATRAC </v>
      </c>
      <c r="B9" s="10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777">
        <f t="shared" si="0"/>
        <v>0</v>
      </c>
      <c r="AI9" s="14">
        <f>Tabela6[[#This Row],[PREÇO]]</f>
        <v>0</v>
      </c>
      <c r="AJ9" s="774">
        <f t="shared" si="1"/>
        <v>0</v>
      </c>
      <c r="AK9" s="367">
        <f>Tabela6[[#This Row],[ST ICMS]]</f>
        <v>0</v>
      </c>
      <c r="AL9" s="368">
        <f t="shared" si="2"/>
        <v>0</v>
      </c>
      <c r="AM9" s="367">
        <f>Tabela6[[#This Row],[DESCONTO]]</f>
        <v>0</v>
      </c>
      <c r="AN9" s="368">
        <f t="shared" si="3"/>
        <v>0</v>
      </c>
      <c r="AO9" s="778">
        <f t="shared" si="4"/>
        <v>0</v>
      </c>
    </row>
    <row r="10" spans="1:41" ht="12" customHeight="1" x14ac:dyDescent="0.2">
      <c r="A10" s="1012" t="str">
        <f>Tabela6[[#This Row],[CLIENTE]]</f>
        <v>* BONIFICAÇÃO - MATEUS H.RENASCENÇA</v>
      </c>
      <c r="B10" s="10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777">
        <f t="shared" si="0"/>
        <v>0</v>
      </c>
      <c r="AI10" s="14">
        <f>Tabela6[[#This Row],[PREÇO]]</f>
        <v>0</v>
      </c>
      <c r="AJ10" s="774">
        <f t="shared" si="1"/>
        <v>0</v>
      </c>
      <c r="AK10" s="367">
        <f>Tabela6[[#This Row],[ST ICMS]]</f>
        <v>0</v>
      </c>
      <c r="AL10" s="368">
        <f t="shared" si="2"/>
        <v>0</v>
      </c>
      <c r="AM10" s="367">
        <f>Tabela6[[#This Row],[DESCONTO]]</f>
        <v>0</v>
      </c>
      <c r="AN10" s="368">
        <f t="shared" si="3"/>
        <v>0</v>
      </c>
      <c r="AO10" s="778">
        <f t="shared" si="4"/>
        <v>0</v>
      </c>
    </row>
    <row r="11" spans="1:41" ht="12" customHeight="1" x14ac:dyDescent="0.2">
      <c r="A11" s="1012" t="str">
        <f>Tabela6[[#This Row],[CLIENTE]]</f>
        <v>* BONIFICAÇÃO - MATEUS JD.TROPICAL</v>
      </c>
      <c r="B11" s="10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777">
        <f t="shared" si="0"/>
        <v>0</v>
      </c>
      <c r="AI11" s="14">
        <f>Tabela6[[#This Row],[PREÇO]]</f>
        <v>0</v>
      </c>
      <c r="AJ11" s="774">
        <f t="shared" si="1"/>
        <v>0</v>
      </c>
      <c r="AK11" s="367">
        <f>Tabela6[[#This Row],[ST ICMS]]</f>
        <v>0</v>
      </c>
      <c r="AL11" s="368">
        <f t="shared" si="2"/>
        <v>0</v>
      </c>
      <c r="AM11" s="367">
        <f>Tabela6[[#This Row],[DESCONTO]]</f>
        <v>0</v>
      </c>
      <c r="AN11" s="368">
        <f t="shared" si="3"/>
        <v>0</v>
      </c>
      <c r="AO11" s="778">
        <f t="shared" si="4"/>
        <v>0</v>
      </c>
    </row>
    <row r="12" spans="1:41" ht="12" customHeight="1" x14ac:dyDescent="0.2">
      <c r="A12" s="1012" t="str">
        <f>Tabela6[[#This Row],[CLIENTE]]</f>
        <v>* BONIFICAÇÃO - MATEUS JOÃO PAULO</v>
      </c>
      <c r="B12" s="10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777">
        <f t="shared" si="0"/>
        <v>0</v>
      </c>
      <c r="AI12" s="14">
        <f>Tabela6[[#This Row],[PREÇO]]</f>
        <v>0</v>
      </c>
      <c r="AJ12" s="774">
        <f t="shared" si="1"/>
        <v>0</v>
      </c>
      <c r="AK12" s="367">
        <f>Tabela6[[#This Row],[ST ICMS]]</f>
        <v>0</v>
      </c>
      <c r="AL12" s="368">
        <f t="shared" si="2"/>
        <v>0</v>
      </c>
      <c r="AM12" s="367">
        <f>Tabela6[[#This Row],[DESCONTO]]</f>
        <v>0</v>
      </c>
      <c r="AN12" s="368">
        <f t="shared" si="3"/>
        <v>0</v>
      </c>
      <c r="AO12" s="778">
        <f t="shared" si="4"/>
        <v>0</v>
      </c>
    </row>
    <row r="13" spans="1:41" ht="12" customHeight="1" x14ac:dyDescent="0.2">
      <c r="A13" s="1012" t="str">
        <f>Tabela6[[#This Row],[CLIENTE]]</f>
        <v>* BONIFICAÇÃO - MATEUS MAIOBÃO</v>
      </c>
      <c r="B13" s="10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777">
        <f t="shared" si="0"/>
        <v>0</v>
      </c>
      <c r="AI13" s="14">
        <f>Tabela6[[#This Row],[PREÇO]]</f>
        <v>0</v>
      </c>
      <c r="AJ13" s="774">
        <f t="shared" si="1"/>
        <v>0</v>
      </c>
      <c r="AK13" s="367">
        <f>Tabela6[[#This Row],[ST ICMS]]</f>
        <v>0</v>
      </c>
      <c r="AL13" s="368">
        <f t="shared" si="2"/>
        <v>0</v>
      </c>
      <c r="AM13" s="367">
        <f>Tabela6[[#This Row],[DESCONTO]]</f>
        <v>0</v>
      </c>
      <c r="AN13" s="368">
        <f t="shared" si="3"/>
        <v>0</v>
      </c>
      <c r="AO13" s="778">
        <f t="shared" si="4"/>
        <v>0</v>
      </c>
    </row>
    <row r="14" spans="1:41" ht="12" customHeight="1" x14ac:dyDescent="0.2">
      <c r="A14" s="1012" t="str">
        <f>Tabela6[[#This Row],[CLIENTE]]</f>
        <v xml:space="preserve">* BONIFICAÇÃO - MATEUS SHOP DA ILHA </v>
      </c>
      <c r="B14" s="10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777">
        <f t="shared" si="0"/>
        <v>0</v>
      </c>
      <c r="AI14" s="14">
        <f>Tabela6[[#This Row],[PREÇO]]</f>
        <v>0</v>
      </c>
      <c r="AJ14" s="774">
        <f t="shared" si="1"/>
        <v>0</v>
      </c>
      <c r="AK14" s="367">
        <f>Tabela6[[#This Row],[ST ICMS]]</f>
        <v>0</v>
      </c>
      <c r="AL14" s="368">
        <f t="shared" si="2"/>
        <v>0</v>
      </c>
      <c r="AM14" s="367">
        <f>Tabela6[[#This Row],[DESCONTO]]</f>
        <v>0</v>
      </c>
      <c r="AN14" s="368">
        <f t="shared" si="3"/>
        <v>0</v>
      </c>
      <c r="AO14" s="778">
        <f t="shared" si="4"/>
        <v>0</v>
      </c>
    </row>
    <row r="15" spans="1:41" ht="12" customHeight="1" x14ac:dyDescent="0.2">
      <c r="A15" s="1012" t="str">
        <f>Tabela6[[#This Row],[CLIENTE]]</f>
        <v xml:space="preserve">* BONIFICAÇÃO - MATEUS SHOP DO AUTOMOVEL </v>
      </c>
      <c r="B15" s="10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777">
        <f t="shared" si="0"/>
        <v>0</v>
      </c>
      <c r="AI15" s="14">
        <f>Tabela6[[#This Row],[PREÇO]]</f>
        <v>0</v>
      </c>
      <c r="AJ15" s="774">
        <f t="shared" si="1"/>
        <v>0</v>
      </c>
      <c r="AK15" s="367">
        <f>Tabela6[[#This Row],[ST ICMS]]</f>
        <v>0</v>
      </c>
      <c r="AL15" s="368">
        <f t="shared" si="2"/>
        <v>0</v>
      </c>
      <c r="AM15" s="367">
        <f>Tabela6[[#This Row],[DESCONTO]]</f>
        <v>0</v>
      </c>
      <c r="AN15" s="368">
        <f t="shared" si="3"/>
        <v>0</v>
      </c>
      <c r="AO15" s="778">
        <f t="shared" si="4"/>
        <v>0</v>
      </c>
    </row>
    <row r="16" spans="1:41" ht="12" customHeight="1" x14ac:dyDescent="0.2">
      <c r="A16" s="1012" t="str">
        <f>Tabela6[[#This Row],[CLIENTE]]</f>
        <v>* BONIFICAÇÃO - MATEUS SHOP PATIO NORTE</v>
      </c>
      <c r="B16" s="10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777">
        <f t="shared" si="0"/>
        <v>0</v>
      </c>
      <c r="AI16" s="14">
        <f>Tabela6[[#This Row],[PREÇO]]</f>
        <v>0</v>
      </c>
      <c r="AJ16" s="774">
        <f t="shared" si="1"/>
        <v>0</v>
      </c>
      <c r="AK16" s="367">
        <f>Tabela6[[#This Row],[ST ICMS]]</f>
        <v>0</v>
      </c>
      <c r="AL16" s="368">
        <f t="shared" si="2"/>
        <v>0</v>
      </c>
      <c r="AM16" s="367">
        <f>Tabela6[[#This Row],[DESCONTO]]</f>
        <v>0</v>
      </c>
      <c r="AN16" s="368">
        <f t="shared" si="3"/>
        <v>0</v>
      </c>
      <c r="AO16" s="778">
        <f t="shared" si="4"/>
        <v>0</v>
      </c>
    </row>
    <row r="17" spans="1:41" ht="12" customHeight="1" x14ac:dyDescent="0.2">
      <c r="A17" s="1012" t="str">
        <f>Tabela6[[#This Row],[CLIENTE]]</f>
        <v>* BONIFICAÇÃO - MATEUS SHOP RIO ANIL</v>
      </c>
      <c r="B17" s="10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777">
        <f t="shared" si="0"/>
        <v>0</v>
      </c>
      <c r="AI17" s="14">
        <f>Tabela6[[#This Row],[PREÇO]]</f>
        <v>0</v>
      </c>
      <c r="AJ17" s="774">
        <f t="shared" si="1"/>
        <v>0</v>
      </c>
      <c r="AK17" s="367">
        <f>Tabela6[[#This Row],[ST ICMS]]</f>
        <v>0</v>
      </c>
      <c r="AL17" s="368">
        <f t="shared" si="2"/>
        <v>0</v>
      </c>
      <c r="AM17" s="367">
        <f>Tabela6[[#This Row],[DESCONTO]]</f>
        <v>0</v>
      </c>
      <c r="AN17" s="368">
        <f t="shared" si="3"/>
        <v>0</v>
      </c>
      <c r="AO17" s="778">
        <f t="shared" si="4"/>
        <v>0</v>
      </c>
    </row>
    <row r="18" spans="1:41" ht="12" customHeight="1" x14ac:dyDescent="0.2">
      <c r="A18" s="1012" t="str">
        <f>Tabela6[[#This Row],[CLIENTE]]</f>
        <v xml:space="preserve">* BONIFICAÇAO - MATEUS SUPER CAJAZEIRAS  </v>
      </c>
      <c r="B18" s="10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777">
        <f t="shared" si="0"/>
        <v>0</v>
      </c>
      <c r="AI18" s="14">
        <f>Tabela6[[#This Row],[PREÇO]]</f>
        <v>0</v>
      </c>
      <c r="AJ18" s="774">
        <f t="shared" si="1"/>
        <v>0</v>
      </c>
      <c r="AK18" s="367">
        <f>Tabela6[[#This Row],[ST ICMS]]</f>
        <v>0</v>
      </c>
      <c r="AL18" s="368">
        <f t="shared" si="2"/>
        <v>0</v>
      </c>
      <c r="AM18" s="367">
        <f>Tabela6[[#This Row],[DESCONTO]]</f>
        <v>0</v>
      </c>
      <c r="AN18" s="368">
        <f t="shared" si="3"/>
        <v>0</v>
      </c>
      <c r="AO18" s="778">
        <f t="shared" si="4"/>
        <v>0</v>
      </c>
    </row>
    <row r="19" spans="1:41" ht="12" customHeight="1" x14ac:dyDescent="0.2">
      <c r="A19" s="1012" t="str">
        <f>Tabela6[[#This Row],[CLIENTE]]</f>
        <v>* BONIFICAÇÃO - MATEUS SUPER TURU</v>
      </c>
      <c r="B19" s="10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777">
        <f t="shared" si="0"/>
        <v>0</v>
      </c>
      <c r="AI19" s="14">
        <f>Tabela6[[#This Row],[PREÇO]]</f>
        <v>0</v>
      </c>
      <c r="AJ19" s="774">
        <f t="shared" si="1"/>
        <v>0</v>
      </c>
      <c r="AK19" s="367">
        <f>Tabela6[[#This Row],[ST ICMS]]</f>
        <v>0</v>
      </c>
      <c r="AL19" s="368">
        <f t="shared" si="2"/>
        <v>0</v>
      </c>
      <c r="AM19" s="367">
        <f>Tabela6[[#This Row],[DESCONTO]]</f>
        <v>0</v>
      </c>
      <c r="AN19" s="368">
        <f t="shared" si="3"/>
        <v>0</v>
      </c>
      <c r="AO19" s="778">
        <f t="shared" si="4"/>
        <v>0</v>
      </c>
    </row>
    <row r="20" spans="1:41" ht="12" customHeight="1" x14ac:dyDescent="0.2">
      <c r="A20" s="1012" t="str">
        <f>Tabela6[[#This Row],[CLIENTE]]</f>
        <v xml:space="preserve">* BONIFICAÇÃO - MATEUS TIRIRICAL </v>
      </c>
      <c r="B20" s="10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777">
        <f t="shared" si="0"/>
        <v>0</v>
      </c>
      <c r="AI20" s="14">
        <f>Tabela6[[#This Row],[PREÇO]]</f>
        <v>0</v>
      </c>
      <c r="AJ20" s="774">
        <f t="shared" si="1"/>
        <v>0</v>
      </c>
      <c r="AK20" s="367">
        <f>Tabela6[[#This Row],[ST ICMS]]</f>
        <v>0</v>
      </c>
      <c r="AL20" s="368">
        <f t="shared" si="2"/>
        <v>0</v>
      </c>
      <c r="AM20" s="367">
        <f>Tabela6[[#This Row],[DESCONTO]]</f>
        <v>0</v>
      </c>
      <c r="AN20" s="368">
        <f t="shared" si="3"/>
        <v>0</v>
      </c>
      <c r="AO20" s="778">
        <f t="shared" si="4"/>
        <v>0</v>
      </c>
    </row>
    <row r="21" spans="1:41" ht="12" customHeight="1" x14ac:dyDescent="0.2">
      <c r="A21" s="1012" t="str">
        <f>Tabela6[[#This Row],[CLIENTE]]</f>
        <v xml:space="preserve">* BONIFICAÇÃO - MATEUS TURU </v>
      </c>
      <c r="B21" s="10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777">
        <f t="shared" si="0"/>
        <v>0</v>
      </c>
      <c r="AI21" s="14">
        <f>Tabela6[[#This Row],[PREÇO]]</f>
        <v>0</v>
      </c>
      <c r="AJ21" s="774">
        <f t="shared" si="1"/>
        <v>0</v>
      </c>
      <c r="AK21" s="367">
        <f>Tabela6[[#This Row],[ST ICMS]]</f>
        <v>0</v>
      </c>
      <c r="AL21" s="368">
        <f t="shared" si="2"/>
        <v>0</v>
      </c>
      <c r="AM21" s="367">
        <f>Tabela6[[#This Row],[DESCONTO]]</f>
        <v>0</v>
      </c>
      <c r="AN21" s="368">
        <f t="shared" si="3"/>
        <v>0</v>
      </c>
      <c r="AO21" s="778">
        <f t="shared" si="4"/>
        <v>0</v>
      </c>
    </row>
    <row r="22" spans="1:41" ht="12" customHeight="1" x14ac:dyDescent="0.2">
      <c r="A22" s="1012" t="str">
        <f>Tabela6[[#This Row],[CLIENTE]]</f>
        <v xml:space="preserve">* BONIFICAÇÃO - MATEUS VINHAIS </v>
      </c>
      <c r="B22" s="10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777">
        <f t="shared" si="0"/>
        <v>0</v>
      </c>
      <c r="AI22" s="14">
        <f>Tabela6[[#This Row],[PREÇO]]</f>
        <v>0</v>
      </c>
      <c r="AJ22" s="774">
        <f t="shared" si="1"/>
        <v>0</v>
      </c>
      <c r="AK22" s="367">
        <f>Tabela6[[#This Row],[ST ICMS]]</f>
        <v>0</v>
      </c>
      <c r="AL22" s="368">
        <f t="shared" si="2"/>
        <v>0</v>
      </c>
      <c r="AM22" s="367">
        <f>Tabela6[[#This Row],[DESCONTO]]</f>
        <v>0</v>
      </c>
      <c r="AN22" s="368">
        <f t="shared" si="3"/>
        <v>0</v>
      </c>
      <c r="AO22" s="778">
        <f t="shared" si="4"/>
        <v>0</v>
      </c>
    </row>
    <row r="23" spans="1:41" ht="12" customHeight="1" x14ac:dyDescent="0.2">
      <c r="A23" s="1012" t="str">
        <f>Tabela6[[#This Row],[CLIENTE]]</f>
        <v>1. CORTESIAS</v>
      </c>
      <c r="B23" s="10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777">
        <f t="shared" si="0"/>
        <v>0</v>
      </c>
      <c r="AI23" s="14">
        <f>Tabela6[[#This Row],[PREÇO]]</f>
        <v>0</v>
      </c>
      <c r="AJ23" s="774">
        <f t="shared" si="1"/>
        <v>0</v>
      </c>
      <c r="AK23" s="367">
        <f>Tabela6[[#This Row],[ST ICMS]]</f>
        <v>0</v>
      </c>
      <c r="AL23" s="368">
        <f t="shared" si="2"/>
        <v>0</v>
      </c>
      <c r="AM23" s="367">
        <f>Tabela6[[#This Row],[DESCONTO]]</f>
        <v>0</v>
      </c>
      <c r="AN23" s="368">
        <f t="shared" si="3"/>
        <v>0</v>
      </c>
      <c r="AO23" s="778">
        <f t="shared" si="4"/>
        <v>0</v>
      </c>
    </row>
    <row r="24" spans="1:41" ht="12" customHeight="1" x14ac:dyDescent="0.2">
      <c r="A24" s="1012" t="str">
        <f>Tabela6[[#This Row],[CLIENTE]]</f>
        <v>2. REPOSIÇÃO DE AVARIAS</v>
      </c>
      <c r="B24" s="10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777">
        <f t="shared" si="0"/>
        <v>0</v>
      </c>
      <c r="AI24" s="14">
        <f>Tabela6[[#This Row],[PREÇO]]</f>
        <v>0</v>
      </c>
      <c r="AJ24" s="774">
        <f t="shared" si="1"/>
        <v>0</v>
      </c>
      <c r="AK24" s="367">
        <f>Tabela6[[#This Row],[ST ICMS]]</f>
        <v>0</v>
      </c>
      <c r="AL24" s="368">
        <f t="shared" si="2"/>
        <v>0</v>
      </c>
      <c r="AM24" s="367">
        <f>Tabela6[[#This Row],[DESCONTO]]</f>
        <v>0</v>
      </c>
      <c r="AN24" s="368">
        <f t="shared" si="3"/>
        <v>0</v>
      </c>
      <c r="AO24" s="778">
        <f t="shared" si="4"/>
        <v>0</v>
      </c>
    </row>
    <row r="25" spans="1:41" ht="12" customHeight="1" x14ac:dyDescent="0.2">
      <c r="A25" s="1009" t="str">
        <f>Tabela6[[#This Row],[CLIENTE]]</f>
        <v>ATHENAS   -  (ALTO DO CALHAU)</v>
      </c>
      <c r="B25" s="1010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777">
        <f t="shared" si="0"/>
        <v>0</v>
      </c>
      <c r="AI25" s="14">
        <f>Tabela6[[#This Row],[PREÇO]]</f>
        <v>2</v>
      </c>
      <c r="AJ25" s="774">
        <f t="shared" si="1"/>
        <v>0</v>
      </c>
      <c r="AK25" s="367">
        <f>Tabela6[[#This Row],[ST ICMS]]</f>
        <v>0</v>
      </c>
      <c r="AL25" s="368">
        <f t="shared" si="2"/>
        <v>0</v>
      </c>
      <c r="AM25" s="367">
        <f>Tabela6[[#This Row],[DESCONTO]]</f>
        <v>0</v>
      </c>
      <c r="AN25" s="368">
        <f t="shared" si="3"/>
        <v>0</v>
      </c>
      <c r="AO25" s="778">
        <f t="shared" si="4"/>
        <v>0</v>
      </c>
    </row>
    <row r="26" spans="1:41" ht="12" customHeight="1" x14ac:dyDescent="0.2">
      <c r="A26" s="1009" t="str">
        <f>Tabela6[[#This Row],[CLIENTE]]</f>
        <v>CAMINO  - (S.BERNARDO) - (ICMS)</v>
      </c>
      <c r="B26" s="1010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777">
        <f t="shared" si="0"/>
        <v>0</v>
      </c>
      <c r="AI26" s="14">
        <f>Tabela6[[#This Row],[PREÇO]]</f>
        <v>3</v>
      </c>
      <c r="AJ26" s="774">
        <f t="shared" si="1"/>
        <v>0</v>
      </c>
      <c r="AK26" s="367">
        <f>Tabela6[[#This Row],[ST ICMS]]</f>
        <v>0.18</v>
      </c>
      <c r="AL26" s="368">
        <f t="shared" si="2"/>
        <v>0</v>
      </c>
      <c r="AM26" s="367">
        <f>Tabela6[[#This Row],[DESCONTO]]</f>
        <v>0</v>
      </c>
      <c r="AN26" s="368">
        <f t="shared" si="3"/>
        <v>0</v>
      </c>
      <c r="AO26" s="778">
        <f t="shared" si="4"/>
        <v>0</v>
      </c>
    </row>
    <row r="27" spans="1:41" ht="12" customHeight="1" x14ac:dyDescent="0.2">
      <c r="A27" s="1009" t="str">
        <f>Tabela6[[#This Row],[CLIENTE]]</f>
        <v>SUPERMERCADOS   -  (ICMS)</v>
      </c>
      <c r="B27" s="1010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777">
        <f t="shared" si="0"/>
        <v>0</v>
      </c>
      <c r="AI27" s="14">
        <f>Tabela6[[#This Row],[PREÇO]]</f>
        <v>4</v>
      </c>
      <c r="AJ27" s="774">
        <f t="shared" si="1"/>
        <v>0</v>
      </c>
      <c r="AK27" s="367">
        <f>Tabela6[[#This Row],[ST ICMS]]</f>
        <v>0.18</v>
      </c>
      <c r="AL27" s="368">
        <f t="shared" si="2"/>
        <v>0</v>
      </c>
      <c r="AM27" s="367">
        <f>Tabela6[[#This Row],[DESCONTO]]</f>
        <v>0.05</v>
      </c>
      <c r="AN27" s="368">
        <f t="shared" si="3"/>
        <v>0</v>
      </c>
      <c r="AO27" s="778">
        <f t="shared" si="4"/>
        <v>0</v>
      </c>
    </row>
    <row r="28" spans="1:41" ht="12" customHeight="1" x14ac:dyDescent="0.2">
      <c r="A28" s="1009" t="str">
        <f>Tabela6[[#This Row],[CLIENTE]]</f>
        <v>VENDAS FÁBRICA / EXTERNA</v>
      </c>
      <c r="B28" s="1010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777">
        <f t="shared" si="0"/>
        <v>0</v>
      </c>
      <c r="AI28" s="14">
        <f>Tabela6[[#This Row],[PREÇO]]</f>
        <v>5</v>
      </c>
      <c r="AJ28" s="774">
        <f t="shared" si="1"/>
        <v>0</v>
      </c>
      <c r="AK28" s="367">
        <f>Tabela6[[#This Row],[ST ICMS]]</f>
        <v>0</v>
      </c>
      <c r="AL28" s="368">
        <f t="shared" si="2"/>
        <v>0</v>
      </c>
      <c r="AM28" s="367">
        <f>Tabela6[[#This Row],[DESCONTO]]</f>
        <v>0</v>
      </c>
      <c r="AN28" s="368">
        <f t="shared" si="3"/>
        <v>0</v>
      </c>
      <c r="AO28" s="778">
        <f t="shared" si="4"/>
        <v>0</v>
      </c>
    </row>
    <row r="29" spans="1:41" ht="12" customHeight="1" x14ac:dyDescent="0.2">
      <c r="A29" s="1009">
        <f>Tabela6[[#This Row],[CLIENTE]]</f>
        <v>0</v>
      </c>
      <c r="B29" s="1010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777">
        <f t="shared" si="0"/>
        <v>0</v>
      </c>
      <c r="AI29" s="14">
        <f>Tabela6[[#This Row],[PREÇO]]</f>
        <v>0</v>
      </c>
      <c r="AJ29" s="774">
        <f t="shared" si="1"/>
        <v>0</v>
      </c>
      <c r="AK29" s="367">
        <f>Tabela6[[#This Row],[ST ICMS]]</f>
        <v>0</v>
      </c>
      <c r="AL29" s="368">
        <f t="shared" si="2"/>
        <v>0</v>
      </c>
      <c r="AM29" s="367">
        <f>Tabela6[[#This Row],[DESCONTO]]</f>
        <v>0</v>
      </c>
      <c r="AN29" s="368">
        <f t="shared" si="3"/>
        <v>0</v>
      </c>
      <c r="AO29" s="778">
        <f t="shared" si="4"/>
        <v>0</v>
      </c>
    </row>
    <row r="30" spans="1:41" ht="12" customHeight="1" x14ac:dyDescent="0.2">
      <c r="A30" s="1009">
        <f>Tabela6[[#This Row],[CLIENTE]]</f>
        <v>0</v>
      </c>
      <c r="B30" s="101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777">
        <f t="shared" si="0"/>
        <v>0</v>
      </c>
      <c r="AI30" s="14">
        <f>Tabela6[[#This Row],[PREÇO]]</f>
        <v>0</v>
      </c>
      <c r="AJ30" s="774">
        <f t="shared" si="1"/>
        <v>0</v>
      </c>
      <c r="AK30" s="367">
        <f>Tabela6[[#This Row],[ST ICMS]]</f>
        <v>0</v>
      </c>
      <c r="AL30" s="368">
        <f t="shared" si="2"/>
        <v>0</v>
      </c>
      <c r="AM30" s="367">
        <f>Tabela6[[#This Row],[DESCONTO]]</f>
        <v>0</v>
      </c>
      <c r="AN30" s="368">
        <f t="shared" si="3"/>
        <v>0</v>
      </c>
      <c r="AO30" s="778">
        <f t="shared" si="4"/>
        <v>0</v>
      </c>
    </row>
    <row r="31" spans="1:41" ht="12" customHeight="1" x14ac:dyDescent="0.2">
      <c r="A31" s="1009">
        <f>Tabela6[[#This Row],[CLIENTE]]</f>
        <v>0</v>
      </c>
      <c r="B31" s="1010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777">
        <f t="shared" si="0"/>
        <v>0</v>
      </c>
      <c r="AI31" s="14">
        <f>Tabela6[[#This Row],[PREÇO]]</f>
        <v>0</v>
      </c>
      <c r="AJ31" s="774">
        <f t="shared" si="1"/>
        <v>0</v>
      </c>
      <c r="AK31" s="367">
        <f>Tabela6[[#This Row],[ST ICMS]]</f>
        <v>0</v>
      </c>
      <c r="AL31" s="368">
        <f t="shared" si="2"/>
        <v>0</v>
      </c>
      <c r="AM31" s="367">
        <f>Tabela6[[#This Row],[DESCONTO]]</f>
        <v>0</v>
      </c>
      <c r="AN31" s="368">
        <f t="shared" si="3"/>
        <v>0</v>
      </c>
      <c r="AO31" s="778">
        <f t="shared" si="4"/>
        <v>0</v>
      </c>
    </row>
    <row r="32" spans="1:41" ht="12" customHeight="1" x14ac:dyDescent="0.2">
      <c r="A32" s="1009">
        <f>Tabela6[[#This Row],[CLIENTE]]</f>
        <v>0</v>
      </c>
      <c r="B32" s="101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777">
        <f t="shared" si="0"/>
        <v>0</v>
      </c>
      <c r="AI32" s="14">
        <f>Tabela6[[#This Row],[PREÇO]]</f>
        <v>0</v>
      </c>
      <c r="AJ32" s="774">
        <f t="shared" si="1"/>
        <v>0</v>
      </c>
      <c r="AK32" s="367">
        <f>Tabela6[[#This Row],[ST ICMS]]</f>
        <v>0</v>
      </c>
      <c r="AL32" s="368">
        <f t="shared" si="2"/>
        <v>0</v>
      </c>
      <c r="AM32" s="367">
        <f>Tabela6[[#This Row],[DESCONTO]]</f>
        <v>0</v>
      </c>
      <c r="AN32" s="368">
        <f t="shared" si="3"/>
        <v>0</v>
      </c>
      <c r="AO32" s="778">
        <f t="shared" si="4"/>
        <v>0</v>
      </c>
    </row>
    <row r="33" spans="1:41" ht="12" customHeight="1" x14ac:dyDescent="0.2">
      <c r="A33" s="1009">
        <f>Tabela6[[#This Row],[CLIENTE]]</f>
        <v>0</v>
      </c>
      <c r="B33" s="1010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777">
        <f t="shared" si="0"/>
        <v>0</v>
      </c>
      <c r="AI33" s="14">
        <f>Tabela6[[#This Row],[PREÇO]]</f>
        <v>0</v>
      </c>
      <c r="AJ33" s="774">
        <f t="shared" si="1"/>
        <v>0</v>
      </c>
      <c r="AK33" s="367">
        <f>Tabela6[[#This Row],[ST ICMS]]</f>
        <v>0</v>
      </c>
      <c r="AL33" s="368">
        <f t="shared" si="2"/>
        <v>0</v>
      </c>
      <c r="AM33" s="367">
        <f>Tabela6[[#This Row],[DESCONTO]]</f>
        <v>0</v>
      </c>
      <c r="AN33" s="368">
        <f t="shared" si="3"/>
        <v>0</v>
      </c>
      <c r="AO33" s="778">
        <f t="shared" si="4"/>
        <v>0</v>
      </c>
    </row>
    <row r="34" spans="1:41" ht="12" customHeight="1" x14ac:dyDescent="0.2">
      <c r="A34" s="1009">
        <f>Tabela6[[#This Row],[CLIENTE]]</f>
        <v>0</v>
      </c>
      <c r="B34" s="1010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777">
        <f t="shared" si="0"/>
        <v>0</v>
      </c>
      <c r="AI34" s="14">
        <f>Tabela6[[#This Row],[PREÇO]]</f>
        <v>0</v>
      </c>
      <c r="AJ34" s="774">
        <f t="shared" si="1"/>
        <v>0</v>
      </c>
      <c r="AK34" s="367">
        <f>Tabela6[[#This Row],[ST ICMS]]</f>
        <v>0</v>
      </c>
      <c r="AL34" s="368">
        <f t="shared" si="2"/>
        <v>0</v>
      </c>
      <c r="AM34" s="367">
        <f>Tabela6[[#This Row],[DESCONTO]]</f>
        <v>0</v>
      </c>
      <c r="AN34" s="368">
        <f t="shared" si="3"/>
        <v>0</v>
      </c>
      <c r="AO34" s="778">
        <f t="shared" si="4"/>
        <v>0</v>
      </c>
    </row>
    <row r="35" spans="1:41" ht="12" customHeight="1" x14ac:dyDescent="0.2">
      <c r="A35" s="1009">
        <f>Tabela6[[#This Row],[CLIENTE]]</f>
        <v>0</v>
      </c>
      <c r="B35" s="1010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777">
        <f t="shared" si="0"/>
        <v>0</v>
      </c>
      <c r="AI35" s="14">
        <f>Tabela6[[#This Row],[PREÇO]]</f>
        <v>0</v>
      </c>
      <c r="AJ35" s="774">
        <f t="shared" si="1"/>
        <v>0</v>
      </c>
      <c r="AK35" s="367">
        <f>Tabela6[[#This Row],[ST ICMS]]</f>
        <v>0</v>
      </c>
      <c r="AL35" s="368">
        <f t="shared" si="2"/>
        <v>0</v>
      </c>
      <c r="AM35" s="367">
        <f>Tabela6[[#This Row],[DESCONTO]]</f>
        <v>0</v>
      </c>
      <c r="AN35" s="368">
        <f t="shared" si="3"/>
        <v>0</v>
      </c>
      <c r="AO35" s="778">
        <f t="shared" si="4"/>
        <v>0</v>
      </c>
    </row>
    <row r="36" spans="1:41" ht="12" customHeight="1" x14ac:dyDescent="0.2">
      <c r="A36" s="1009">
        <f>Tabela6[[#This Row],[CLIENTE]]</f>
        <v>0</v>
      </c>
      <c r="B36" s="1010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777">
        <f t="shared" si="0"/>
        <v>0</v>
      </c>
      <c r="AI36" s="14">
        <f>Tabela6[[#This Row],[PREÇO]]</f>
        <v>0</v>
      </c>
      <c r="AJ36" s="774">
        <f t="shared" si="1"/>
        <v>0</v>
      </c>
      <c r="AK36" s="367">
        <f>Tabela6[[#This Row],[ST ICMS]]</f>
        <v>0</v>
      </c>
      <c r="AL36" s="368">
        <f t="shared" si="2"/>
        <v>0</v>
      </c>
      <c r="AM36" s="367">
        <f>Tabela6[[#This Row],[DESCONTO]]</f>
        <v>0</v>
      </c>
      <c r="AN36" s="368">
        <f t="shared" si="3"/>
        <v>0</v>
      </c>
      <c r="AO36" s="778">
        <f t="shared" si="4"/>
        <v>0</v>
      </c>
    </row>
    <row r="37" spans="1:41" ht="12" customHeight="1" x14ac:dyDescent="0.2">
      <c r="A37" s="1009">
        <f>Tabela6[[#This Row],[CLIENTE]]</f>
        <v>0</v>
      </c>
      <c r="B37" s="1010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777">
        <f t="shared" si="0"/>
        <v>0</v>
      </c>
      <c r="AI37" s="14">
        <f>Tabela6[[#This Row],[PREÇO]]</f>
        <v>0</v>
      </c>
      <c r="AJ37" s="774">
        <f t="shared" si="1"/>
        <v>0</v>
      </c>
      <c r="AK37" s="367">
        <f>Tabela6[[#This Row],[ST ICMS]]</f>
        <v>0</v>
      </c>
      <c r="AL37" s="368">
        <f t="shared" si="2"/>
        <v>0</v>
      </c>
      <c r="AM37" s="367">
        <f>Tabela6[[#This Row],[DESCONTO]]</f>
        <v>0</v>
      </c>
      <c r="AN37" s="368">
        <f t="shared" si="3"/>
        <v>0</v>
      </c>
      <c r="AO37" s="778">
        <f t="shared" si="4"/>
        <v>0</v>
      </c>
    </row>
    <row r="38" spans="1:41" ht="12" customHeight="1" x14ac:dyDescent="0.2">
      <c r="A38" s="1009">
        <f>Tabela6[[#This Row],[CLIENTE]]</f>
        <v>0</v>
      </c>
      <c r="B38" s="1010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3"/>
      <c r="AA38" s="13"/>
      <c r="AB38" s="13"/>
      <c r="AC38" s="13"/>
      <c r="AD38" s="13"/>
      <c r="AE38" s="13"/>
      <c r="AF38" s="13"/>
      <c r="AG38" s="13"/>
      <c r="AH38" s="777">
        <f t="shared" si="0"/>
        <v>0</v>
      </c>
      <c r="AI38" s="14">
        <f>Tabela6[[#This Row],[PREÇO]]</f>
        <v>0</v>
      </c>
      <c r="AJ38" s="774">
        <f t="shared" si="1"/>
        <v>0</v>
      </c>
      <c r="AK38" s="367">
        <f>Tabela6[[#This Row],[ST ICMS]]</f>
        <v>0</v>
      </c>
      <c r="AL38" s="368">
        <f t="shared" si="2"/>
        <v>0</v>
      </c>
      <c r="AM38" s="367">
        <f>Tabela6[[#This Row],[DESCONTO]]</f>
        <v>0</v>
      </c>
      <c r="AN38" s="368">
        <f t="shared" si="3"/>
        <v>0</v>
      </c>
      <c r="AO38" s="778">
        <f t="shared" si="4"/>
        <v>0</v>
      </c>
    </row>
    <row r="39" spans="1:41" ht="12" customHeight="1" x14ac:dyDescent="0.2">
      <c r="A39" s="1009">
        <f>Tabela6[[#This Row],[CLIENTE]]</f>
        <v>0</v>
      </c>
      <c r="B39" s="1010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777">
        <f t="shared" si="0"/>
        <v>0</v>
      </c>
      <c r="AI39" s="14">
        <f>Tabela6[[#This Row],[PREÇO]]</f>
        <v>0</v>
      </c>
      <c r="AJ39" s="774">
        <f t="shared" si="1"/>
        <v>0</v>
      </c>
      <c r="AK39" s="367">
        <f>Tabela6[[#This Row],[ST ICMS]]</f>
        <v>0</v>
      </c>
      <c r="AL39" s="368">
        <f t="shared" si="2"/>
        <v>0</v>
      </c>
      <c r="AM39" s="367">
        <f>Tabela6[[#This Row],[DESCONTO]]</f>
        <v>0</v>
      </c>
      <c r="AN39" s="368">
        <f t="shared" si="3"/>
        <v>0</v>
      </c>
      <c r="AO39" s="778">
        <f t="shared" si="4"/>
        <v>0</v>
      </c>
    </row>
    <row r="40" spans="1:41" ht="12" customHeight="1" x14ac:dyDescent="0.2">
      <c r="A40" s="1009">
        <f>Tabela6[[#This Row],[CLIENTE]]</f>
        <v>0</v>
      </c>
      <c r="B40" s="1010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777">
        <f t="shared" si="0"/>
        <v>0</v>
      </c>
      <c r="AI40" s="14">
        <f>Tabela6[[#This Row],[PREÇO]]</f>
        <v>0</v>
      </c>
      <c r="AJ40" s="774">
        <f t="shared" si="1"/>
        <v>0</v>
      </c>
      <c r="AK40" s="367">
        <f>Tabela6[[#This Row],[ST ICMS]]</f>
        <v>0</v>
      </c>
      <c r="AL40" s="368">
        <f t="shared" si="2"/>
        <v>0</v>
      </c>
      <c r="AM40" s="367">
        <f>Tabela6[[#This Row],[DESCONTO]]</f>
        <v>0</v>
      </c>
      <c r="AN40" s="368">
        <f t="shared" si="3"/>
        <v>0</v>
      </c>
      <c r="AO40" s="778">
        <f t="shared" si="4"/>
        <v>0</v>
      </c>
    </row>
    <row r="41" spans="1:41" ht="12" customHeight="1" x14ac:dyDescent="0.2">
      <c r="A41" s="1009">
        <f>Tabela6[[#This Row],[CLIENTE]]</f>
        <v>0</v>
      </c>
      <c r="B41" s="1010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777">
        <f t="shared" si="0"/>
        <v>0</v>
      </c>
      <c r="AI41" s="14">
        <f>Tabela6[[#This Row],[PREÇO]]</f>
        <v>0</v>
      </c>
      <c r="AJ41" s="774">
        <f t="shared" si="1"/>
        <v>0</v>
      </c>
      <c r="AK41" s="367">
        <f>Tabela6[[#This Row],[ST ICMS]]</f>
        <v>0</v>
      </c>
      <c r="AL41" s="368">
        <f t="shared" si="2"/>
        <v>0</v>
      </c>
      <c r="AM41" s="367">
        <f>Tabela6[[#This Row],[DESCONTO]]</f>
        <v>0</v>
      </c>
      <c r="AN41" s="368">
        <f t="shared" si="3"/>
        <v>0</v>
      </c>
      <c r="AO41" s="778">
        <f t="shared" si="4"/>
        <v>0</v>
      </c>
    </row>
    <row r="42" spans="1:41" ht="12" customHeight="1" x14ac:dyDescent="0.2">
      <c r="A42" s="1009">
        <f>Tabela6[[#This Row],[CLIENTE]]</f>
        <v>0</v>
      </c>
      <c r="B42" s="1010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777">
        <f t="shared" si="0"/>
        <v>0</v>
      </c>
      <c r="AI42" s="14">
        <f>Tabela6[[#This Row],[PREÇO]]</f>
        <v>0</v>
      </c>
      <c r="AJ42" s="774">
        <f t="shared" si="1"/>
        <v>0</v>
      </c>
      <c r="AK42" s="367">
        <f>Tabela6[[#This Row],[ST ICMS]]</f>
        <v>0</v>
      </c>
      <c r="AL42" s="368">
        <f t="shared" si="2"/>
        <v>0</v>
      </c>
      <c r="AM42" s="367">
        <f>Tabela6[[#This Row],[DESCONTO]]</f>
        <v>0</v>
      </c>
      <c r="AN42" s="368">
        <f t="shared" si="3"/>
        <v>0</v>
      </c>
      <c r="AO42" s="778">
        <f t="shared" si="4"/>
        <v>0</v>
      </c>
    </row>
    <row r="43" spans="1:41" ht="12" customHeight="1" x14ac:dyDescent="0.2">
      <c r="A43" s="1009">
        <f>Tabela6[[#This Row],[CLIENTE]]</f>
        <v>0</v>
      </c>
      <c r="B43" s="1010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777">
        <f t="shared" si="0"/>
        <v>0</v>
      </c>
      <c r="AI43" s="14">
        <f>Tabela6[[#This Row],[PREÇO]]</f>
        <v>0</v>
      </c>
      <c r="AJ43" s="774">
        <f t="shared" si="1"/>
        <v>0</v>
      </c>
      <c r="AK43" s="367">
        <f>Tabela6[[#This Row],[ST ICMS]]</f>
        <v>0</v>
      </c>
      <c r="AL43" s="368">
        <f t="shared" si="2"/>
        <v>0</v>
      </c>
      <c r="AM43" s="367">
        <f>Tabela6[[#This Row],[DESCONTO]]</f>
        <v>0</v>
      </c>
      <c r="AN43" s="368">
        <f t="shared" si="3"/>
        <v>0</v>
      </c>
      <c r="AO43" s="778">
        <f t="shared" si="4"/>
        <v>0</v>
      </c>
    </row>
    <row r="44" spans="1:41" ht="12" customHeight="1" x14ac:dyDescent="0.2">
      <c r="A44" s="1009">
        <f>Tabela6[[#This Row],[CLIENTE]]</f>
        <v>0</v>
      </c>
      <c r="B44" s="1010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777">
        <f t="shared" si="0"/>
        <v>0</v>
      </c>
      <c r="AI44" s="14">
        <f>Tabela6[[#This Row],[PREÇO]]</f>
        <v>0</v>
      </c>
      <c r="AJ44" s="774">
        <f t="shared" si="1"/>
        <v>0</v>
      </c>
      <c r="AK44" s="367">
        <f>Tabela6[[#This Row],[ST ICMS]]</f>
        <v>0</v>
      </c>
      <c r="AL44" s="368">
        <f t="shared" si="2"/>
        <v>0</v>
      </c>
      <c r="AM44" s="367">
        <f>Tabela6[[#This Row],[DESCONTO]]</f>
        <v>0</v>
      </c>
      <c r="AN44" s="368">
        <f t="shared" si="3"/>
        <v>0</v>
      </c>
      <c r="AO44" s="778">
        <f t="shared" si="4"/>
        <v>0</v>
      </c>
    </row>
    <row r="45" spans="1:41" ht="12" customHeight="1" x14ac:dyDescent="0.2">
      <c r="A45" s="1009">
        <f>Tabela6[[#This Row],[CLIENTE]]</f>
        <v>0</v>
      </c>
      <c r="B45" s="1010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777">
        <f t="shared" si="0"/>
        <v>0</v>
      </c>
      <c r="AI45" s="14">
        <f>Tabela6[[#This Row],[PREÇO]]</f>
        <v>0</v>
      </c>
      <c r="AJ45" s="774">
        <f t="shared" si="1"/>
        <v>0</v>
      </c>
      <c r="AK45" s="367">
        <f>Tabela6[[#This Row],[ST ICMS]]</f>
        <v>0</v>
      </c>
      <c r="AL45" s="368">
        <f t="shared" si="2"/>
        <v>0</v>
      </c>
      <c r="AM45" s="367">
        <f>Tabela6[[#This Row],[DESCONTO]]</f>
        <v>0</v>
      </c>
      <c r="AN45" s="368">
        <f t="shared" si="3"/>
        <v>0</v>
      </c>
      <c r="AO45" s="778">
        <f t="shared" si="4"/>
        <v>0</v>
      </c>
    </row>
    <row r="46" spans="1:41" ht="12" customHeight="1" x14ac:dyDescent="0.2">
      <c r="A46" s="1009">
        <f>Tabela6[[#This Row],[CLIENTE]]</f>
        <v>0</v>
      </c>
      <c r="B46" s="1010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777">
        <f t="shared" si="0"/>
        <v>0</v>
      </c>
      <c r="AI46" s="14">
        <f>Tabela6[[#This Row],[PREÇO]]</f>
        <v>0</v>
      </c>
      <c r="AJ46" s="774">
        <f t="shared" si="1"/>
        <v>0</v>
      </c>
      <c r="AK46" s="367">
        <f>Tabela6[[#This Row],[ST ICMS]]</f>
        <v>0</v>
      </c>
      <c r="AL46" s="368">
        <f t="shared" si="2"/>
        <v>0</v>
      </c>
      <c r="AM46" s="367">
        <f>Tabela6[[#This Row],[DESCONTO]]</f>
        <v>0</v>
      </c>
      <c r="AN46" s="368">
        <f t="shared" si="3"/>
        <v>0</v>
      </c>
      <c r="AO46" s="778">
        <f t="shared" si="4"/>
        <v>0</v>
      </c>
    </row>
    <row r="47" spans="1:41" ht="12" customHeight="1" x14ac:dyDescent="0.2">
      <c r="A47" s="1009">
        <f>Tabela6[[#This Row],[CLIENTE]]</f>
        <v>0</v>
      </c>
      <c r="B47" s="1010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777">
        <f t="shared" si="0"/>
        <v>0</v>
      </c>
      <c r="AI47" s="14">
        <f>Tabela6[[#This Row],[PREÇO]]</f>
        <v>0</v>
      </c>
      <c r="AJ47" s="774">
        <f t="shared" si="1"/>
        <v>0</v>
      </c>
      <c r="AK47" s="367">
        <f>Tabela6[[#This Row],[ST ICMS]]</f>
        <v>0</v>
      </c>
      <c r="AL47" s="368">
        <f t="shared" si="2"/>
        <v>0</v>
      </c>
      <c r="AM47" s="367">
        <f>Tabela6[[#This Row],[DESCONTO]]</f>
        <v>0</v>
      </c>
      <c r="AN47" s="368">
        <f t="shared" si="3"/>
        <v>0</v>
      </c>
      <c r="AO47" s="778">
        <f t="shared" si="4"/>
        <v>0</v>
      </c>
    </row>
    <row r="48" spans="1:41" ht="12" customHeight="1" x14ac:dyDescent="0.2">
      <c r="A48" s="1009">
        <f>Tabela6[[#This Row],[CLIENTE]]</f>
        <v>0</v>
      </c>
      <c r="B48" s="1010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777">
        <f t="shared" si="0"/>
        <v>0</v>
      </c>
      <c r="AI48" s="14">
        <f>Tabela6[[#This Row],[PREÇO]]</f>
        <v>0</v>
      </c>
      <c r="AJ48" s="774">
        <f t="shared" si="1"/>
        <v>0</v>
      </c>
      <c r="AK48" s="367">
        <f>Tabela6[[#This Row],[ST ICMS]]</f>
        <v>0</v>
      </c>
      <c r="AL48" s="368">
        <f t="shared" si="2"/>
        <v>0</v>
      </c>
      <c r="AM48" s="367">
        <f>Tabela6[[#This Row],[DESCONTO]]</f>
        <v>0</v>
      </c>
      <c r="AN48" s="368">
        <f t="shared" si="3"/>
        <v>0</v>
      </c>
      <c r="AO48" s="778">
        <f t="shared" si="4"/>
        <v>0</v>
      </c>
    </row>
    <row r="49" spans="1:41" ht="12" customHeight="1" x14ac:dyDescent="0.2">
      <c r="A49" s="1009">
        <f>Tabela6[[#This Row],[CLIENTE]]</f>
        <v>0</v>
      </c>
      <c r="B49" s="1010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777">
        <f t="shared" si="0"/>
        <v>0</v>
      </c>
      <c r="AI49" s="14">
        <f>Tabela6[[#This Row],[PREÇO]]</f>
        <v>0</v>
      </c>
      <c r="AJ49" s="774">
        <f t="shared" si="1"/>
        <v>0</v>
      </c>
      <c r="AK49" s="367">
        <f>Tabela6[[#This Row],[ST ICMS]]</f>
        <v>0</v>
      </c>
      <c r="AL49" s="368">
        <f t="shared" si="2"/>
        <v>0</v>
      </c>
      <c r="AM49" s="367">
        <f>Tabela6[[#This Row],[DESCONTO]]</f>
        <v>0</v>
      </c>
      <c r="AN49" s="368">
        <f t="shared" si="3"/>
        <v>0</v>
      </c>
      <c r="AO49" s="778">
        <f t="shared" si="4"/>
        <v>0</v>
      </c>
    </row>
    <row r="50" spans="1:41" ht="12" customHeight="1" x14ac:dyDescent="0.2">
      <c r="A50" s="1009">
        <f>Tabela6[[#This Row],[CLIENTE]]</f>
        <v>0</v>
      </c>
      <c r="B50" s="1010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777">
        <f t="shared" si="0"/>
        <v>0</v>
      </c>
      <c r="AI50" s="14">
        <f>Tabela6[[#This Row],[PREÇO]]</f>
        <v>0</v>
      </c>
      <c r="AJ50" s="774">
        <f t="shared" si="1"/>
        <v>0</v>
      </c>
      <c r="AK50" s="367">
        <f>Tabela6[[#This Row],[ST ICMS]]</f>
        <v>0</v>
      </c>
      <c r="AL50" s="368">
        <f t="shared" si="2"/>
        <v>0</v>
      </c>
      <c r="AM50" s="367">
        <f>Tabela6[[#This Row],[DESCONTO]]</f>
        <v>0</v>
      </c>
      <c r="AN50" s="368">
        <f t="shared" si="3"/>
        <v>0</v>
      </c>
      <c r="AO50" s="778">
        <f t="shared" si="4"/>
        <v>0</v>
      </c>
    </row>
    <row r="51" spans="1:41" ht="12" customHeight="1" x14ac:dyDescent="0.2">
      <c r="A51" s="1009">
        <f>Tabela6[[#This Row],[CLIENTE]]</f>
        <v>0</v>
      </c>
      <c r="B51" s="1010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777">
        <f t="shared" si="0"/>
        <v>0</v>
      </c>
      <c r="AI51" s="14">
        <f>Tabela6[[#This Row],[PREÇO]]</f>
        <v>0</v>
      </c>
      <c r="AJ51" s="774">
        <f t="shared" si="1"/>
        <v>0</v>
      </c>
      <c r="AK51" s="367">
        <f>Tabela6[[#This Row],[ST ICMS]]</f>
        <v>0</v>
      </c>
      <c r="AL51" s="368">
        <f t="shared" si="2"/>
        <v>0</v>
      </c>
      <c r="AM51" s="367">
        <f>Tabela6[[#This Row],[DESCONTO]]</f>
        <v>0</v>
      </c>
      <c r="AN51" s="368">
        <f t="shared" si="3"/>
        <v>0</v>
      </c>
      <c r="AO51" s="778">
        <f t="shared" si="4"/>
        <v>0</v>
      </c>
    </row>
    <row r="52" spans="1:41" ht="12" customHeight="1" x14ac:dyDescent="0.2">
      <c r="A52" s="1009">
        <f>Tabela6[[#This Row],[CLIENTE]]</f>
        <v>0</v>
      </c>
      <c r="B52" s="1010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777">
        <f t="shared" si="0"/>
        <v>0</v>
      </c>
      <c r="AI52" s="14">
        <f>Tabela6[[#This Row],[PREÇO]]</f>
        <v>0</v>
      </c>
      <c r="AJ52" s="774">
        <f t="shared" si="1"/>
        <v>0</v>
      </c>
      <c r="AK52" s="367">
        <f>Tabela6[[#This Row],[ST ICMS]]</f>
        <v>0</v>
      </c>
      <c r="AL52" s="368">
        <f t="shared" si="2"/>
        <v>0</v>
      </c>
      <c r="AM52" s="367">
        <f>Tabela6[[#This Row],[DESCONTO]]</f>
        <v>0</v>
      </c>
      <c r="AN52" s="368">
        <f t="shared" si="3"/>
        <v>0</v>
      </c>
      <c r="AO52" s="778">
        <f t="shared" si="4"/>
        <v>0</v>
      </c>
    </row>
    <row r="53" spans="1:41" ht="12" customHeight="1" x14ac:dyDescent="0.2">
      <c r="A53" s="1009">
        <f>Tabela6[[#This Row],[CLIENTE]]</f>
        <v>0</v>
      </c>
      <c r="B53" s="10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777">
        <f t="shared" si="0"/>
        <v>0</v>
      </c>
      <c r="AI53" s="14">
        <f>Tabela6[[#This Row],[PREÇO]]</f>
        <v>0</v>
      </c>
      <c r="AJ53" s="774">
        <f t="shared" si="1"/>
        <v>0</v>
      </c>
      <c r="AK53" s="367">
        <f>Tabela6[[#This Row],[ST ICMS]]</f>
        <v>0</v>
      </c>
      <c r="AL53" s="368">
        <f t="shared" si="2"/>
        <v>0</v>
      </c>
      <c r="AM53" s="367">
        <f>Tabela6[[#This Row],[DESCONTO]]</f>
        <v>0</v>
      </c>
      <c r="AN53" s="368">
        <f t="shared" si="3"/>
        <v>0</v>
      </c>
      <c r="AO53" s="778">
        <f t="shared" si="4"/>
        <v>0</v>
      </c>
    </row>
    <row r="54" spans="1:41" ht="12" customHeight="1" x14ac:dyDescent="0.2">
      <c r="A54" s="1009">
        <f>Tabela6[[#This Row],[CLIENTE]]</f>
        <v>0</v>
      </c>
      <c r="B54" s="1010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777">
        <f t="shared" si="0"/>
        <v>0</v>
      </c>
      <c r="AI54" s="14">
        <f>Tabela6[[#This Row],[PREÇO]]</f>
        <v>0</v>
      </c>
      <c r="AJ54" s="774">
        <f t="shared" si="1"/>
        <v>0</v>
      </c>
      <c r="AK54" s="367">
        <f>Tabela6[[#This Row],[ST ICMS]]</f>
        <v>0</v>
      </c>
      <c r="AL54" s="368">
        <f t="shared" si="2"/>
        <v>0</v>
      </c>
      <c r="AM54" s="367">
        <f>Tabela6[[#This Row],[DESCONTO]]</f>
        <v>0</v>
      </c>
      <c r="AN54" s="368">
        <f t="shared" si="3"/>
        <v>0</v>
      </c>
      <c r="AO54" s="778">
        <f t="shared" si="4"/>
        <v>0</v>
      </c>
    </row>
    <row r="55" spans="1:41" ht="12" customHeight="1" x14ac:dyDescent="0.2">
      <c r="A55" s="1009">
        <f>Tabela6[[#This Row],[CLIENTE]]</f>
        <v>0</v>
      </c>
      <c r="B55" s="1010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777">
        <f t="shared" si="0"/>
        <v>0</v>
      </c>
      <c r="AI55" s="14">
        <f>Tabela6[[#This Row],[PREÇO]]</f>
        <v>0</v>
      </c>
      <c r="AJ55" s="774">
        <f t="shared" si="1"/>
        <v>0</v>
      </c>
      <c r="AK55" s="367">
        <f>Tabela6[[#This Row],[ST ICMS]]</f>
        <v>0</v>
      </c>
      <c r="AL55" s="368">
        <f t="shared" si="2"/>
        <v>0</v>
      </c>
      <c r="AM55" s="367">
        <f>Tabela6[[#This Row],[DESCONTO]]</f>
        <v>0</v>
      </c>
      <c r="AN55" s="368">
        <f t="shared" si="3"/>
        <v>0</v>
      </c>
      <c r="AO55" s="778">
        <f t="shared" si="4"/>
        <v>0</v>
      </c>
    </row>
    <row r="56" spans="1:41" ht="12" customHeight="1" x14ac:dyDescent="0.2">
      <c r="A56" s="1009">
        <f>Tabela6[[#This Row],[CLIENTE]]</f>
        <v>0</v>
      </c>
      <c r="B56" s="1010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777">
        <f t="shared" si="0"/>
        <v>0</v>
      </c>
      <c r="AI56" s="14">
        <f>Tabela6[[#This Row],[PREÇO]]</f>
        <v>0</v>
      </c>
      <c r="AJ56" s="774">
        <f t="shared" si="1"/>
        <v>0</v>
      </c>
      <c r="AK56" s="367">
        <f>Tabela6[[#This Row],[ST ICMS]]</f>
        <v>0</v>
      </c>
      <c r="AL56" s="368">
        <f t="shared" si="2"/>
        <v>0</v>
      </c>
      <c r="AM56" s="367">
        <f>Tabela6[[#This Row],[DESCONTO]]</f>
        <v>0</v>
      </c>
      <c r="AN56" s="368">
        <f t="shared" si="3"/>
        <v>0</v>
      </c>
      <c r="AO56" s="778">
        <f t="shared" si="4"/>
        <v>0</v>
      </c>
    </row>
    <row r="57" spans="1:41" ht="12" customHeight="1" x14ac:dyDescent="0.2">
      <c r="A57" s="1009">
        <f>Tabela6[[#This Row],[CLIENTE]]</f>
        <v>0</v>
      </c>
      <c r="B57" s="1010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777">
        <f t="shared" si="0"/>
        <v>0</v>
      </c>
      <c r="AI57" s="14">
        <f>Tabela6[[#This Row],[PREÇO]]</f>
        <v>0</v>
      </c>
      <c r="AJ57" s="774">
        <f t="shared" si="1"/>
        <v>0</v>
      </c>
      <c r="AK57" s="367">
        <f>Tabela6[[#This Row],[ST ICMS]]</f>
        <v>0</v>
      </c>
      <c r="AL57" s="368">
        <f t="shared" si="2"/>
        <v>0</v>
      </c>
      <c r="AM57" s="367">
        <f>Tabela6[[#This Row],[DESCONTO]]</f>
        <v>0</v>
      </c>
      <c r="AN57" s="368">
        <f t="shared" si="3"/>
        <v>0</v>
      </c>
      <c r="AO57" s="778">
        <f t="shared" si="4"/>
        <v>0</v>
      </c>
    </row>
    <row r="58" spans="1:41" ht="12" customHeight="1" x14ac:dyDescent="0.2">
      <c r="A58" s="1009">
        <f>Tabela6[[#This Row],[CLIENTE]]</f>
        <v>0</v>
      </c>
      <c r="B58" s="1010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777">
        <f t="shared" si="0"/>
        <v>0</v>
      </c>
      <c r="AI58" s="14">
        <f>Tabela6[[#This Row],[PREÇO]]</f>
        <v>0</v>
      </c>
      <c r="AJ58" s="774">
        <f t="shared" si="1"/>
        <v>0</v>
      </c>
      <c r="AK58" s="367">
        <f>Tabela6[[#This Row],[ST ICMS]]</f>
        <v>0</v>
      </c>
      <c r="AL58" s="368">
        <f t="shared" si="2"/>
        <v>0</v>
      </c>
      <c r="AM58" s="367">
        <f>Tabela6[[#This Row],[DESCONTO]]</f>
        <v>0</v>
      </c>
      <c r="AN58" s="368">
        <f t="shared" si="3"/>
        <v>0</v>
      </c>
      <c r="AO58" s="778">
        <f t="shared" si="4"/>
        <v>0</v>
      </c>
    </row>
    <row r="59" spans="1:41" ht="12" customHeight="1" x14ac:dyDescent="0.2">
      <c r="A59" s="1009">
        <f>Tabela6[[#This Row],[CLIENTE]]</f>
        <v>0</v>
      </c>
      <c r="B59" s="1010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777">
        <f t="shared" si="0"/>
        <v>0</v>
      </c>
      <c r="AI59" s="14">
        <f>Tabela6[[#This Row],[PREÇO]]</f>
        <v>0</v>
      </c>
      <c r="AJ59" s="774">
        <f t="shared" si="1"/>
        <v>0</v>
      </c>
      <c r="AK59" s="367">
        <f>Tabela6[[#This Row],[ST ICMS]]</f>
        <v>0</v>
      </c>
      <c r="AL59" s="368">
        <f t="shared" si="2"/>
        <v>0</v>
      </c>
      <c r="AM59" s="367">
        <f>Tabela6[[#This Row],[DESCONTO]]</f>
        <v>0</v>
      </c>
      <c r="AN59" s="368">
        <f t="shared" si="3"/>
        <v>0</v>
      </c>
      <c r="AO59" s="778">
        <f t="shared" si="4"/>
        <v>0</v>
      </c>
    </row>
    <row r="60" spans="1:41" ht="12" customHeight="1" x14ac:dyDescent="0.2">
      <c r="A60" s="1009">
        <f>Tabela6[[#This Row],[CLIENTE]]</f>
        <v>0</v>
      </c>
      <c r="B60" s="1010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777">
        <f t="shared" si="0"/>
        <v>0</v>
      </c>
      <c r="AI60" s="14">
        <f>Tabela6[[#This Row],[PREÇO]]</f>
        <v>0</v>
      </c>
      <c r="AJ60" s="774">
        <f t="shared" si="1"/>
        <v>0</v>
      </c>
      <c r="AK60" s="367">
        <f>Tabela6[[#This Row],[ST ICMS]]</f>
        <v>0</v>
      </c>
      <c r="AL60" s="368">
        <f t="shared" si="2"/>
        <v>0</v>
      </c>
      <c r="AM60" s="367">
        <f>Tabela6[[#This Row],[DESCONTO]]</f>
        <v>0</v>
      </c>
      <c r="AN60" s="368">
        <f t="shared" si="3"/>
        <v>0</v>
      </c>
      <c r="AO60" s="778">
        <f t="shared" si="4"/>
        <v>0</v>
      </c>
    </row>
    <row r="61" spans="1:41" ht="12" customHeight="1" x14ac:dyDescent="0.2">
      <c r="A61" s="1009">
        <f>Tabela6[[#This Row],[CLIENTE]]</f>
        <v>0</v>
      </c>
      <c r="B61" s="10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777">
        <f t="shared" si="0"/>
        <v>0</v>
      </c>
      <c r="AI61" s="14">
        <f>Tabela6[[#This Row],[PREÇO]]</f>
        <v>0</v>
      </c>
      <c r="AJ61" s="774">
        <f t="shared" si="1"/>
        <v>0</v>
      </c>
      <c r="AK61" s="367">
        <f>Tabela6[[#This Row],[ST ICMS]]</f>
        <v>0</v>
      </c>
      <c r="AL61" s="368">
        <f t="shared" si="2"/>
        <v>0</v>
      </c>
      <c r="AM61" s="367">
        <f>Tabela6[[#This Row],[DESCONTO]]</f>
        <v>0</v>
      </c>
      <c r="AN61" s="368">
        <f t="shared" si="3"/>
        <v>0</v>
      </c>
      <c r="AO61" s="778">
        <f t="shared" si="4"/>
        <v>0</v>
      </c>
    </row>
    <row r="62" spans="1:41" ht="12" customHeight="1" x14ac:dyDescent="0.2">
      <c r="A62" s="1009">
        <f>Tabela6[[#This Row],[CLIENTE]]</f>
        <v>0</v>
      </c>
      <c r="B62" s="1010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777">
        <f t="shared" si="0"/>
        <v>0</v>
      </c>
      <c r="AI62" s="14">
        <f>Tabela6[[#This Row],[PREÇO]]</f>
        <v>0</v>
      </c>
      <c r="AJ62" s="774">
        <f t="shared" si="1"/>
        <v>0</v>
      </c>
      <c r="AK62" s="367">
        <f>Tabela6[[#This Row],[ST ICMS]]</f>
        <v>0</v>
      </c>
      <c r="AL62" s="368">
        <f t="shared" si="2"/>
        <v>0</v>
      </c>
      <c r="AM62" s="367">
        <f>Tabela6[[#This Row],[DESCONTO]]</f>
        <v>0</v>
      </c>
      <c r="AN62" s="368">
        <f t="shared" si="3"/>
        <v>0</v>
      </c>
      <c r="AO62" s="778">
        <f t="shared" si="4"/>
        <v>0</v>
      </c>
    </row>
    <row r="63" spans="1:41" ht="12" customHeight="1" x14ac:dyDescent="0.2">
      <c r="A63" s="1009">
        <f>Tabela6[[#This Row],[CLIENTE]]</f>
        <v>0</v>
      </c>
      <c r="B63" s="1010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777">
        <f t="shared" si="0"/>
        <v>0</v>
      </c>
      <c r="AI63" s="14">
        <f>Tabela6[[#This Row],[PREÇO]]</f>
        <v>0</v>
      </c>
      <c r="AJ63" s="774">
        <f t="shared" si="1"/>
        <v>0</v>
      </c>
      <c r="AK63" s="367">
        <f>Tabela6[[#This Row],[ST ICMS]]</f>
        <v>0</v>
      </c>
      <c r="AL63" s="368">
        <f t="shared" si="2"/>
        <v>0</v>
      </c>
      <c r="AM63" s="367">
        <f>Tabela6[[#This Row],[DESCONTO]]</f>
        <v>0</v>
      </c>
      <c r="AN63" s="368">
        <f t="shared" si="3"/>
        <v>0</v>
      </c>
      <c r="AO63" s="778">
        <f t="shared" si="4"/>
        <v>0</v>
      </c>
    </row>
    <row r="64" spans="1:41" ht="12" customHeight="1" x14ac:dyDescent="0.2">
      <c r="A64" s="1009">
        <f>Tabela6[[#This Row],[CLIENTE]]</f>
        <v>0</v>
      </c>
      <c r="B64" s="1010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777">
        <f t="shared" si="0"/>
        <v>0</v>
      </c>
      <c r="AI64" s="14">
        <f>Tabela6[[#This Row],[PREÇO]]</f>
        <v>0</v>
      </c>
      <c r="AJ64" s="774">
        <f t="shared" si="1"/>
        <v>0</v>
      </c>
      <c r="AK64" s="367">
        <f>Tabela6[[#This Row],[ST ICMS]]</f>
        <v>0</v>
      </c>
      <c r="AL64" s="368">
        <f t="shared" si="2"/>
        <v>0</v>
      </c>
      <c r="AM64" s="367">
        <f>Tabela6[[#This Row],[DESCONTO]]</f>
        <v>0</v>
      </c>
      <c r="AN64" s="368">
        <f t="shared" si="3"/>
        <v>0</v>
      </c>
      <c r="AO64" s="778">
        <f t="shared" si="4"/>
        <v>0</v>
      </c>
    </row>
    <row r="65" spans="1:41" ht="12" customHeight="1" x14ac:dyDescent="0.2">
      <c r="A65" s="1009">
        <f>Tabela6[[#This Row],[CLIENTE]]</f>
        <v>0</v>
      </c>
      <c r="B65" s="1010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777">
        <f t="shared" si="0"/>
        <v>0</v>
      </c>
      <c r="AI65" s="14">
        <f>Tabela6[[#This Row],[PREÇO]]</f>
        <v>0</v>
      </c>
      <c r="AJ65" s="774">
        <f t="shared" si="1"/>
        <v>0</v>
      </c>
      <c r="AK65" s="367">
        <f>Tabela6[[#This Row],[ST ICMS]]</f>
        <v>0</v>
      </c>
      <c r="AL65" s="368">
        <f t="shared" si="2"/>
        <v>0</v>
      </c>
      <c r="AM65" s="367">
        <f>Tabela6[[#This Row],[DESCONTO]]</f>
        <v>0</v>
      </c>
      <c r="AN65" s="368">
        <f t="shared" si="3"/>
        <v>0</v>
      </c>
      <c r="AO65" s="778">
        <f t="shared" si="4"/>
        <v>0</v>
      </c>
    </row>
    <row r="66" spans="1:41" ht="12" customHeight="1" x14ac:dyDescent="0.2">
      <c r="A66" s="1009">
        <f>Tabela6[[#This Row],[CLIENTE]]</f>
        <v>0</v>
      </c>
      <c r="B66" s="1010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777">
        <f t="shared" si="0"/>
        <v>0</v>
      </c>
      <c r="AI66" s="14">
        <f>Tabela6[[#This Row],[PREÇO]]</f>
        <v>0</v>
      </c>
      <c r="AJ66" s="774">
        <f t="shared" si="1"/>
        <v>0</v>
      </c>
      <c r="AK66" s="367">
        <f>Tabela6[[#This Row],[ST ICMS]]</f>
        <v>0</v>
      </c>
      <c r="AL66" s="368">
        <f t="shared" si="2"/>
        <v>0</v>
      </c>
      <c r="AM66" s="367">
        <f>Tabela6[[#This Row],[DESCONTO]]</f>
        <v>0</v>
      </c>
      <c r="AN66" s="368">
        <f t="shared" si="3"/>
        <v>0</v>
      </c>
      <c r="AO66" s="778">
        <f t="shared" si="4"/>
        <v>0</v>
      </c>
    </row>
    <row r="67" spans="1:41" ht="12" customHeight="1" x14ac:dyDescent="0.2">
      <c r="A67" s="1009">
        <f>Tabela6[[#This Row],[CLIENTE]]</f>
        <v>0</v>
      </c>
      <c r="B67" s="1010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777">
        <f t="shared" si="0"/>
        <v>0</v>
      </c>
      <c r="AI67" s="14">
        <f>Tabela6[[#This Row],[PREÇO]]</f>
        <v>0</v>
      </c>
      <c r="AJ67" s="774">
        <f t="shared" si="1"/>
        <v>0</v>
      </c>
      <c r="AK67" s="367">
        <f>Tabela6[[#This Row],[ST ICMS]]</f>
        <v>0</v>
      </c>
      <c r="AL67" s="368">
        <f t="shared" si="2"/>
        <v>0</v>
      </c>
      <c r="AM67" s="367">
        <f>Tabela6[[#This Row],[DESCONTO]]</f>
        <v>0</v>
      </c>
      <c r="AN67" s="368">
        <f t="shared" si="3"/>
        <v>0</v>
      </c>
      <c r="AO67" s="778">
        <f t="shared" si="4"/>
        <v>0</v>
      </c>
    </row>
    <row r="68" spans="1:41" ht="12" customHeight="1" x14ac:dyDescent="0.2">
      <c r="A68" s="1009">
        <f>Tabela6[[#This Row],[CLIENTE]]</f>
        <v>0</v>
      </c>
      <c r="B68" s="10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777">
        <f t="shared" ref="AH68:AH131" si="5">SUM(C68:AG68)</f>
        <v>0</v>
      </c>
      <c r="AI68" s="14">
        <f>Tabela6[[#This Row],[PREÇO]]</f>
        <v>0</v>
      </c>
      <c r="AJ68" s="774">
        <f t="shared" ref="AJ68:AJ131" si="6">AH68*AI68</f>
        <v>0</v>
      </c>
      <c r="AK68" s="367">
        <f>Tabela6[[#This Row],[ST ICMS]]</f>
        <v>0</v>
      </c>
      <c r="AL68" s="368">
        <f t="shared" ref="AL68:AL131" si="7">(AJ68*AK68)</f>
        <v>0</v>
      </c>
      <c r="AM68" s="367">
        <f>Tabela6[[#This Row],[DESCONTO]]</f>
        <v>0</v>
      </c>
      <c r="AN68" s="368">
        <f t="shared" ref="AN68:AN131" si="8">((AJ68+AL68)*AM68)</f>
        <v>0</v>
      </c>
      <c r="AO68" s="778">
        <f t="shared" ref="AO68:AO131" si="9">(AJ68+AL68)-AN68</f>
        <v>0</v>
      </c>
    </row>
    <row r="69" spans="1:41" ht="12" customHeight="1" x14ac:dyDescent="0.2">
      <c r="A69" s="1009">
        <f>Tabela6[[#This Row],[CLIENTE]]</f>
        <v>0</v>
      </c>
      <c r="B69" s="1010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777">
        <f t="shared" si="5"/>
        <v>0</v>
      </c>
      <c r="AI69" s="14">
        <f>Tabela6[[#This Row],[PREÇO]]</f>
        <v>0</v>
      </c>
      <c r="AJ69" s="774">
        <f t="shared" si="6"/>
        <v>0</v>
      </c>
      <c r="AK69" s="367">
        <f>Tabela6[[#This Row],[ST ICMS]]</f>
        <v>0</v>
      </c>
      <c r="AL69" s="368">
        <f t="shared" si="7"/>
        <v>0</v>
      </c>
      <c r="AM69" s="367">
        <f>Tabela6[[#This Row],[DESCONTO]]</f>
        <v>0</v>
      </c>
      <c r="AN69" s="368">
        <f t="shared" si="8"/>
        <v>0</v>
      </c>
      <c r="AO69" s="778">
        <f t="shared" si="9"/>
        <v>0</v>
      </c>
    </row>
    <row r="70" spans="1:41" ht="12" customHeight="1" x14ac:dyDescent="0.2">
      <c r="A70" s="1009">
        <f>Tabela6[[#This Row],[CLIENTE]]</f>
        <v>0</v>
      </c>
      <c r="B70" s="1010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777">
        <f t="shared" si="5"/>
        <v>0</v>
      </c>
      <c r="AI70" s="14">
        <f>Tabela6[[#This Row],[PREÇO]]</f>
        <v>0</v>
      </c>
      <c r="AJ70" s="774">
        <f t="shared" si="6"/>
        <v>0</v>
      </c>
      <c r="AK70" s="367">
        <f>Tabela6[[#This Row],[ST ICMS]]</f>
        <v>0</v>
      </c>
      <c r="AL70" s="368">
        <f t="shared" si="7"/>
        <v>0</v>
      </c>
      <c r="AM70" s="367">
        <f>Tabela6[[#This Row],[DESCONTO]]</f>
        <v>0</v>
      </c>
      <c r="AN70" s="368">
        <f t="shared" si="8"/>
        <v>0</v>
      </c>
      <c r="AO70" s="778">
        <f t="shared" si="9"/>
        <v>0</v>
      </c>
    </row>
    <row r="71" spans="1:41" ht="12" customHeight="1" x14ac:dyDescent="0.2">
      <c r="A71" s="1009">
        <f>Tabela6[[#This Row],[CLIENTE]]</f>
        <v>0</v>
      </c>
      <c r="B71" s="1010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777">
        <f t="shared" si="5"/>
        <v>0</v>
      </c>
      <c r="AI71" s="14">
        <f>Tabela6[[#This Row],[PREÇO]]</f>
        <v>0</v>
      </c>
      <c r="AJ71" s="774">
        <f t="shared" si="6"/>
        <v>0</v>
      </c>
      <c r="AK71" s="367">
        <f>Tabela6[[#This Row],[ST ICMS]]</f>
        <v>0</v>
      </c>
      <c r="AL71" s="368">
        <f t="shared" si="7"/>
        <v>0</v>
      </c>
      <c r="AM71" s="367">
        <f>Tabela6[[#This Row],[DESCONTO]]</f>
        <v>0</v>
      </c>
      <c r="AN71" s="368">
        <f t="shared" si="8"/>
        <v>0</v>
      </c>
      <c r="AO71" s="778">
        <f t="shared" si="9"/>
        <v>0</v>
      </c>
    </row>
    <row r="72" spans="1:41" ht="12" customHeight="1" x14ac:dyDescent="0.2">
      <c r="A72" s="1009">
        <f>Tabela6[[#This Row],[CLIENTE]]</f>
        <v>0</v>
      </c>
      <c r="B72" s="1010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777">
        <f t="shared" si="5"/>
        <v>0</v>
      </c>
      <c r="AI72" s="14">
        <f>Tabela6[[#This Row],[PREÇO]]</f>
        <v>0</v>
      </c>
      <c r="AJ72" s="774">
        <f t="shared" si="6"/>
        <v>0</v>
      </c>
      <c r="AK72" s="367">
        <f>Tabela6[[#This Row],[ST ICMS]]</f>
        <v>0</v>
      </c>
      <c r="AL72" s="368">
        <f t="shared" si="7"/>
        <v>0</v>
      </c>
      <c r="AM72" s="367">
        <f>Tabela6[[#This Row],[DESCONTO]]</f>
        <v>0</v>
      </c>
      <c r="AN72" s="368">
        <f t="shared" si="8"/>
        <v>0</v>
      </c>
      <c r="AO72" s="778">
        <f t="shared" si="9"/>
        <v>0</v>
      </c>
    </row>
    <row r="73" spans="1:41" ht="12" customHeight="1" x14ac:dyDescent="0.2">
      <c r="A73" s="1009">
        <f>Tabela6[[#This Row],[CLIENTE]]</f>
        <v>0</v>
      </c>
      <c r="B73" s="101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777">
        <f t="shared" si="5"/>
        <v>0</v>
      </c>
      <c r="AI73" s="14">
        <f>Tabela6[[#This Row],[PREÇO]]</f>
        <v>0</v>
      </c>
      <c r="AJ73" s="774">
        <f t="shared" si="6"/>
        <v>0</v>
      </c>
      <c r="AK73" s="367">
        <f>Tabela6[[#This Row],[ST ICMS]]</f>
        <v>0</v>
      </c>
      <c r="AL73" s="368">
        <f t="shared" si="7"/>
        <v>0</v>
      </c>
      <c r="AM73" s="367">
        <f>Tabela6[[#This Row],[DESCONTO]]</f>
        <v>0</v>
      </c>
      <c r="AN73" s="368">
        <f t="shared" si="8"/>
        <v>0</v>
      </c>
      <c r="AO73" s="778">
        <f t="shared" si="9"/>
        <v>0</v>
      </c>
    </row>
    <row r="74" spans="1:41" ht="12" customHeight="1" x14ac:dyDescent="0.2">
      <c r="A74" s="1009">
        <f>Tabela6[[#This Row],[CLIENTE]]</f>
        <v>0</v>
      </c>
      <c r="B74" s="1010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777">
        <f t="shared" si="5"/>
        <v>0</v>
      </c>
      <c r="AI74" s="14">
        <f>Tabela6[[#This Row],[PREÇO]]</f>
        <v>0</v>
      </c>
      <c r="AJ74" s="774">
        <f t="shared" si="6"/>
        <v>0</v>
      </c>
      <c r="AK74" s="367">
        <f>Tabela6[[#This Row],[ST ICMS]]</f>
        <v>0</v>
      </c>
      <c r="AL74" s="368">
        <f t="shared" si="7"/>
        <v>0</v>
      </c>
      <c r="AM74" s="367">
        <f>Tabela6[[#This Row],[DESCONTO]]</f>
        <v>0</v>
      </c>
      <c r="AN74" s="368">
        <f t="shared" si="8"/>
        <v>0</v>
      </c>
      <c r="AO74" s="778">
        <f t="shared" si="9"/>
        <v>0</v>
      </c>
    </row>
    <row r="75" spans="1:41" ht="12" customHeight="1" x14ac:dyDescent="0.2">
      <c r="A75" s="1009">
        <f>Tabela6[[#This Row],[CLIENTE]]</f>
        <v>0</v>
      </c>
      <c r="B75" s="1010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777">
        <f t="shared" si="5"/>
        <v>0</v>
      </c>
      <c r="AI75" s="14">
        <f>Tabela6[[#This Row],[PREÇO]]</f>
        <v>0</v>
      </c>
      <c r="AJ75" s="774">
        <f t="shared" si="6"/>
        <v>0</v>
      </c>
      <c r="AK75" s="367">
        <f>Tabela6[[#This Row],[ST ICMS]]</f>
        <v>0</v>
      </c>
      <c r="AL75" s="368">
        <f t="shared" si="7"/>
        <v>0</v>
      </c>
      <c r="AM75" s="367">
        <f>Tabela6[[#This Row],[DESCONTO]]</f>
        <v>0</v>
      </c>
      <c r="AN75" s="368">
        <f t="shared" si="8"/>
        <v>0</v>
      </c>
      <c r="AO75" s="778">
        <f t="shared" si="9"/>
        <v>0</v>
      </c>
    </row>
    <row r="76" spans="1:41" ht="12" customHeight="1" x14ac:dyDescent="0.2">
      <c r="A76" s="1009">
        <f>Tabela6[[#This Row],[CLIENTE]]</f>
        <v>0</v>
      </c>
      <c r="B76" s="1010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777">
        <f t="shared" si="5"/>
        <v>0</v>
      </c>
      <c r="AI76" s="14">
        <f>Tabela6[[#This Row],[PREÇO]]</f>
        <v>0</v>
      </c>
      <c r="AJ76" s="774">
        <f t="shared" si="6"/>
        <v>0</v>
      </c>
      <c r="AK76" s="367">
        <f>Tabela6[[#This Row],[ST ICMS]]</f>
        <v>0</v>
      </c>
      <c r="AL76" s="368">
        <f t="shared" si="7"/>
        <v>0</v>
      </c>
      <c r="AM76" s="367">
        <f>Tabela6[[#This Row],[DESCONTO]]</f>
        <v>0</v>
      </c>
      <c r="AN76" s="368">
        <f t="shared" si="8"/>
        <v>0</v>
      </c>
      <c r="AO76" s="778">
        <f t="shared" si="9"/>
        <v>0</v>
      </c>
    </row>
    <row r="77" spans="1:41" ht="12" customHeight="1" x14ac:dyDescent="0.2">
      <c r="A77" s="1009">
        <f>Tabela6[[#This Row],[CLIENTE]]</f>
        <v>0</v>
      </c>
      <c r="B77" s="10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777">
        <f t="shared" si="5"/>
        <v>0</v>
      </c>
      <c r="AI77" s="14">
        <f>Tabela6[[#This Row],[PREÇO]]</f>
        <v>0</v>
      </c>
      <c r="AJ77" s="774">
        <f t="shared" si="6"/>
        <v>0</v>
      </c>
      <c r="AK77" s="367">
        <f>Tabela6[[#This Row],[ST ICMS]]</f>
        <v>0</v>
      </c>
      <c r="AL77" s="368">
        <f t="shared" si="7"/>
        <v>0</v>
      </c>
      <c r="AM77" s="367">
        <f>Tabela6[[#This Row],[DESCONTO]]</f>
        <v>0</v>
      </c>
      <c r="AN77" s="368">
        <f t="shared" si="8"/>
        <v>0</v>
      </c>
      <c r="AO77" s="778">
        <f t="shared" si="9"/>
        <v>0</v>
      </c>
    </row>
    <row r="78" spans="1:41" ht="12" customHeight="1" x14ac:dyDescent="0.2">
      <c r="A78" s="1009">
        <f>Tabela6[[#This Row],[CLIENTE]]</f>
        <v>0</v>
      </c>
      <c r="B78" s="1010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777">
        <f t="shared" si="5"/>
        <v>0</v>
      </c>
      <c r="AI78" s="14">
        <f>Tabela6[[#This Row],[PREÇO]]</f>
        <v>0</v>
      </c>
      <c r="AJ78" s="774">
        <f t="shared" si="6"/>
        <v>0</v>
      </c>
      <c r="AK78" s="367">
        <f>Tabela6[[#This Row],[ST ICMS]]</f>
        <v>0</v>
      </c>
      <c r="AL78" s="368">
        <f t="shared" si="7"/>
        <v>0</v>
      </c>
      <c r="AM78" s="367">
        <f>Tabela6[[#This Row],[DESCONTO]]</f>
        <v>0</v>
      </c>
      <c r="AN78" s="368">
        <f t="shared" si="8"/>
        <v>0</v>
      </c>
      <c r="AO78" s="778">
        <f t="shared" si="9"/>
        <v>0</v>
      </c>
    </row>
    <row r="79" spans="1:41" ht="12" customHeight="1" x14ac:dyDescent="0.2">
      <c r="A79" s="1009">
        <f>Tabela6[[#This Row],[CLIENTE]]</f>
        <v>0</v>
      </c>
      <c r="B79" s="101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777">
        <f t="shared" si="5"/>
        <v>0</v>
      </c>
      <c r="AI79" s="14">
        <f>Tabela6[[#This Row],[PREÇO]]</f>
        <v>0</v>
      </c>
      <c r="AJ79" s="774">
        <f t="shared" si="6"/>
        <v>0</v>
      </c>
      <c r="AK79" s="367">
        <f>Tabela6[[#This Row],[ST ICMS]]</f>
        <v>0</v>
      </c>
      <c r="AL79" s="368">
        <f t="shared" si="7"/>
        <v>0</v>
      </c>
      <c r="AM79" s="367">
        <f>Tabela6[[#This Row],[DESCONTO]]</f>
        <v>0</v>
      </c>
      <c r="AN79" s="368">
        <f t="shared" si="8"/>
        <v>0</v>
      </c>
      <c r="AO79" s="778">
        <f t="shared" si="9"/>
        <v>0</v>
      </c>
    </row>
    <row r="80" spans="1:41" ht="12" customHeight="1" x14ac:dyDescent="0.2">
      <c r="A80" s="1009">
        <f>Tabela6[[#This Row],[CLIENTE]]</f>
        <v>0</v>
      </c>
      <c r="B80" s="1010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777">
        <f t="shared" si="5"/>
        <v>0</v>
      </c>
      <c r="AI80" s="14">
        <f>Tabela6[[#This Row],[PREÇO]]</f>
        <v>0</v>
      </c>
      <c r="AJ80" s="774">
        <f t="shared" si="6"/>
        <v>0</v>
      </c>
      <c r="AK80" s="367">
        <f>Tabela6[[#This Row],[ST ICMS]]</f>
        <v>0</v>
      </c>
      <c r="AL80" s="368">
        <f t="shared" si="7"/>
        <v>0</v>
      </c>
      <c r="AM80" s="367">
        <f>Tabela6[[#This Row],[DESCONTO]]</f>
        <v>0</v>
      </c>
      <c r="AN80" s="368">
        <f t="shared" si="8"/>
        <v>0</v>
      </c>
      <c r="AO80" s="778">
        <f t="shared" si="9"/>
        <v>0</v>
      </c>
    </row>
    <row r="81" spans="1:41" ht="12" customHeight="1" x14ac:dyDescent="0.2">
      <c r="A81" s="1009">
        <f>Tabela6[[#This Row],[CLIENTE]]</f>
        <v>0</v>
      </c>
      <c r="B81" s="1010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777">
        <f t="shared" si="5"/>
        <v>0</v>
      </c>
      <c r="AI81" s="14">
        <f>Tabela6[[#This Row],[PREÇO]]</f>
        <v>0</v>
      </c>
      <c r="AJ81" s="774">
        <f t="shared" si="6"/>
        <v>0</v>
      </c>
      <c r="AK81" s="367">
        <f>Tabela6[[#This Row],[ST ICMS]]</f>
        <v>0</v>
      </c>
      <c r="AL81" s="368">
        <f t="shared" si="7"/>
        <v>0</v>
      </c>
      <c r="AM81" s="367">
        <f>Tabela6[[#This Row],[DESCONTO]]</f>
        <v>0</v>
      </c>
      <c r="AN81" s="368">
        <f t="shared" si="8"/>
        <v>0</v>
      </c>
      <c r="AO81" s="778">
        <f t="shared" si="9"/>
        <v>0</v>
      </c>
    </row>
    <row r="82" spans="1:41" ht="12" customHeight="1" x14ac:dyDescent="0.2">
      <c r="A82" s="1009">
        <f>Tabela6[[#This Row],[CLIENTE]]</f>
        <v>0</v>
      </c>
      <c r="B82" s="1010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777">
        <f t="shared" si="5"/>
        <v>0</v>
      </c>
      <c r="AI82" s="14">
        <f>Tabela6[[#This Row],[PREÇO]]</f>
        <v>0</v>
      </c>
      <c r="AJ82" s="774">
        <f t="shared" si="6"/>
        <v>0</v>
      </c>
      <c r="AK82" s="367">
        <f>Tabela6[[#This Row],[ST ICMS]]</f>
        <v>0</v>
      </c>
      <c r="AL82" s="368">
        <f t="shared" si="7"/>
        <v>0</v>
      </c>
      <c r="AM82" s="367">
        <f>Tabela6[[#This Row],[DESCONTO]]</f>
        <v>0</v>
      </c>
      <c r="AN82" s="368">
        <f t="shared" si="8"/>
        <v>0</v>
      </c>
      <c r="AO82" s="778">
        <f t="shared" si="9"/>
        <v>0</v>
      </c>
    </row>
    <row r="83" spans="1:41" ht="12" customHeight="1" x14ac:dyDescent="0.2">
      <c r="A83" s="1009">
        <f>Tabela6[[#This Row],[CLIENTE]]</f>
        <v>0</v>
      </c>
      <c r="B83" s="1010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777">
        <f t="shared" si="5"/>
        <v>0</v>
      </c>
      <c r="AI83" s="14">
        <f>Tabela6[[#This Row],[PREÇO]]</f>
        <v>0</v>
      </c>
      <c r="AJ83" s="774">
        <f t="shared" si="6"/>
        <v>0</v>
      </c>
      <c r="AK83" s="367">
        <f>Tabela6[[#This Row],[ST ICMS]]</f>
        <v>0</v>
      </c>
      <c r="AL83" s="368">
        <f t="shared" si="7"/>
        <v>0</v>
      </c>
      <c r="AM83" s="367">
        <f>Tabela6[[#This Row],[DESCONTO]]</f>
        <v>0</v>
      </c>
      <c r="AN83" s="368">
        <f t="shared" si="8"/>
        <v>0</v>
      </c>
      <c r="AO83" s="778">
        <f t="shared" si="9"/>
        <v>0</v>
      </c>
    </row>
    <row r="84" spans="1:41" ht="12" customHeight="1" x14ac:dyDescent="0.2">
      <c r="A84" s="1009">
        <f>Tabela6[[#This Row],[CLIENTE]]</f>
        <v>0</v>
      </c>
      <c r="B84" s="101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777">
        <f t="shared" si="5"/>
        <v>0</v>
      </c>
      <c r="AI84" s="14">
        <f>Tabela6[[#This Row],[PREÇO]]</f>
        <v>0</v>
      </c>
      <c r="AJ84" s="774">
        <f t="shared" si="6"/>
        <v>0</v>
      </c>
      <c r="AK84" s="367">
        <f>Tabela6[[#This Row],[ST ICMS]]</f>
        <v>0</v>
      </c>
      <c r="AL84" s="368">
        <f t="shared" si="7"/>
        <v>0</v>
      </c>
      <c r="AM84" s="367">
        <f>Tabela6[[#This Row],[DESCONTO]]</f>
        <v>0</v>
      </c>
      <c r="AN84" s="368">
        <f t="shared" si="8"/>
        <v>0</v>
      </c>
      <c r="AO84" s="778">
        <f t="shared" si="9"/>
        <v>0</v>
      </c>
    </row>
    <row r="85" spans="1:41" ht="12" customHeight="1" x14ac:dyDescent="0.2">
      <c r="A85" s="1009">
        <f>Tabela6[[#This Row],[CLIENTE]]</f>
        <v>0</v>
      </c>
      <c r="B85" s="101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777">
        <f t="shared" si="5"/>
        <v>0</v>
      </c>
      <c r="AI85" s="14">
        <f>Tabela6[[#This Row],[PREÇO]]</f>
        <v>0</v>
      </c>
      <c r="AJ85" s="774">
        <f t="shared" si="6"/>
        <v>0</v>
      </c>
      <c r="AK85" s="367">
        <f>Tabela6[[#This Row],[ST ICMS]]</f>
        <v>0</v>
      </c>
      <c r="AL85" s="368">
        <f t="shared" si="7"/>
        <v>0</v>
      </c>
      <c r="AM85" s="367">
        <f>Tabela6[[#This Row],[DESCONTO]]</f>
        <v>0</v>
      </c>
      <c r="AN85" s="368">
        <f t="shared" si="8"/>
        <v>0</v>
      </c>
      <c r="AO85" s="778">
        <f t="shared" si="9"/>
        <v>0</v>
      </c>
    </row>
    <row r="86" spans="1:41" ht="12" customHeight="1" x14ac:dyDescent="0.2">
      <c r="A86" s="1009">
        <f>Tabela6[[#This Row],[CLIENTE]]</f>
        <v>0</v>
      </c>
      <c r="B86" s="101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777">
        <f t="shared" si="5"/>
        <v>0</v>
      </c>
      <c r="AI86" s="14">
        <f>Tabela6[[#This Row],[PREÇO]]</f>
        <v>0</v>
      </c>
      <c r="AJ86" s="774">
        <f t="shared" si="6"/>
        <v>0</v>
      </c>
      <c r="AK86" s="367">
        <f>Tabela6[[#This Row],[ST ICMS]]</f>
        <v>0</v>
      </c>
      <c r="AL86" s="368">
        <f t="shared" si="7"/>
        <v>0</v>
      </c>
      <c r="AM86" s="367">
        <f>Tabela6[[#This Row],[DESCONTO]]</f>
        <v>0</v>
      </c>
      <c r="AN86" s="368">
        <f t="shared" si="8"/>
        <v>0</v>
      </c>
      <c r="AO86" s="778">
        <f t="shared" si="9"/>
        <v>0</v>
      </c>
    </row>
    <row r="87" spans="1:41" ht="12" customHeight="1" x14ac:dyDescent="0.2">
      <c r="A87" s="1009">
        <f>Tabela6[[#This Row],[CLIENTE]]</f>
        <v>0</v>
      </c>
      <c r="B87" s="101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777">
        <f t="shared" si="5"/>
        <v>0</v>
      </c>
      <c r="AI87" s="14">
        <f>Tabela6[[#This Row],[PREÇO]]</f>
        <v>0</v>
      </c>
      <c r="AJ87" s="774">
        <f t="shared" si="6"/>
        <v>0</v>
      </c>
      <c r="AK87" s="367">
        <f>Tabela6[[#This Row],[ST ICMS]]</f>
        <v>0</v>
      </c>
      <c r="AL87" s="368">
        <f t="shared" si="7"/>
        <v>0</v>
      </c>
      <c r="AM87" s="367">
        <f>Tabela6[[#This Row],[DESCONTO]]</f>
        <v>0</v>
      </c>
      <c r="AN87" s="368">
        <f t="shared" si="8"/>
        <v>0</v>
      </c>
      <c r="AO87" s="778">
        <f t="shared" si="9"/>
        <v>0</v>
      </c>
    </row>
    <row r="88" spans="1:41" ht="12" customHeight="1" x14ac:dyDescent="0.2">
      <c r="A88" s="1009">
        <f>Tabela6[[#This Row],[CLIENTE]]</f>
        <v>0</v>
      </c>
      <c r="B88" s="101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777">
        <f t="shared" si="5"/>
        <v>0</v>
      </c>
      <c r="AI88" s="14">
        <f>Tabela6[[#This Row],[PREÇO]]</f>
        <v>0</v>
      </c>
      <c r="AJ88" s="774">
        <f t="shared" si="6"/>
        <v>0</v>
      </c>
      <c r="AK88" s="367">
        <f>Tabela6[[#This Row],[ST ICMS]]</f>
        <v>0</v>
      </c>
      <c r="AL88" s="368">
        <f t="shared" si="7"/>
        <v>0</v>
      </c>
      <c r="AM88" s="367">
        <f>Tabela6[[#This Row],[DESCONTO]]</f>
        <v>0</v>
      </c>
      <c r="AN88" s="368">
        <f t="shared" si="8"/>
        <v>0</v>
      </c>
      <c r="AO88" s="778">
        <f t="shared" si="9"/>
        <v>0</v>
      </c>
    </row>
    <row r="89" spans="1:41" ht="12" customHeight="1" x14ac:dyDescent="0.2">
      <c r="A89" s="1009">
        <f>Tabela6[[#This Row],[CLIENTE]]</f>
        <v>0</v>
      </c>
      <c r="B89" s="1010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777">
        <f t="shared" si="5"/>
        <v>0</v>
      </c>
      <c r="AI89" s="14">
        <f>Tabela6[[#This Row],[PREÇO]]</f>
        <v>0</v>
      </c>
      <c r="AJ89" s="774">
        <f t="shared" si="6"/>
        <v>0</v>
      </c>
      <c r="AK89" s="367">
        <f>Tabela6[[#This Row],[ST ICMS]]</f>
        <v>0</v>
      </c>
      <c r="AL89" s="368">
        <f t="shared" si="7"/>
        <v>0</v>
      </c>
      <c r="AM89" s="367">
        <f>Tabela6[[#This Row],[DESCONTO]]</f>
        <v>0</v>
      </c>
      <c r="AN89" s="368">
        <f t="shared" si="8"/>
        <v>0</v>
      </c>
      <c r="AO89" s="778">
        <f t="shared" si="9"/>
        <v>0</v>
      </c>
    </row>
    <row r="90" spans="1:41" ht="12" customHeight="1" x14ac:dyDescent="0.2">
      <c r="A90" s="1009">
        <f>Tabela6[[#This Row],[CLIENTE]]</f>
        <v>0</v>
      </c>
      <c r="B90" s="1010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777">
        <f t="shared" si="5"/>
        <v>0</v>
      </c>
      <c r="AI90" s="14">
        <f>Tabela6[[#This Row],[PREÇO]]</f>
        <v>0</v>
      </c>
      <c r="AJ90" s="774">
        <f t="shared" si="6"/>
        <v>0</v>
      </c>
      <c r="AK90" s="367">
        <f>Tabela6[[#This Row],[ST ICMS]]</f>
        <v>0</v>
      </c>
      <c r="AL90" s="368">
        <f t="shared" si="7"/>
        <v>0</v>
      </c>
      <c r="AM90" s="367">
        <f>Tabela6[[#This Row],[DESCONTO]]</f>
        <v>0</v>
      </c>
      <c r="AN90" s="368">
        <f t="shared" si="8"/>
        <v>0</v>
      </c>
      <c r="AO90" s="778">
        <f t="shared" si="9"/>
        <v>0</v>
      </c>
    </row>
    <row r="91" spans="1:41" ht="12" customHeight="1" x14ac:dyDescent="0.2">
      <c r="A91" s="1009">
        <f>Tabela6[[#This Row],[CLIENTE]]</f>
        <v>0</v>
      </c>
      <c r="B91" s="1010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777">
        <f t="shared" si="5"/>
        <v>0</v>
      </c>
      <c r="AI91" s="14">
        <f>Tabela6[[#This Row],[PREÇO]]</f>
        <v>0</v>
      </c>
      <c r="AJ91" s="774">
        <f t="shared" si="6"/>
        <v>0</v>
      </c>
      <c r="AK91" s="367">
        <f>Tabela6[[#This Row],[ST ICMS]]</f>
        <v>0</v>
      </c>
      <c r="AL91" s="368">
        <f t="shared" si="7"/>
        <v>0</v>
      </c>
      <c r="AM91" s="367">
        <f>Tabela6[[#This Row],[DESCONTO]]</f>
        <v>0</v>
      </c>
      <c r="AN91" s="368">
        <f t="shared" si="8"/>
        <v>0</v>
      </c>
      <c r="AO91" s="778">
        <f t="shared" si="9"/>
        <v>0</v>
      </c>
    </row>
    <row r="92" spans="1:41" ht="12" customHeight="1" x14ac:dyDescent="0.2">
      <c r="A92" s="1009">
        <f>Tabela6[[#This Row],[CLIENTE]]</f>
        <v>0</v>
      </c>
      <c r="B92" s="1010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777">
        <f t="shared" si="5"/>
        <v>0</v>
      </c>
      <c r="AI92" s="14">
        <f>Tabela6[[#This Row],[PREÇO]]</f>
        <v>0</v>
      </c>
      <c r="AJ92" s="774">
        <f t="shared" si="6"/>
        <v>0</v>
      </c>
      <c r="AK92" s="367">
        <f>Tabela6[[#This Row],[ST ICMS]]</f>
        <v>0</v>
      </c>
      <c r="AL92" s="368">
        <f t="shared" si="7"/>
        <v>0</v>
      </c>
      <c r="AM92" s="367">
        <f>Tabela6[[#This Row],[DESCONTO]]</f>
        <v>0</v>
      </c>
      <c r="AN92" s="368">
        <f t="shared" si="8"/>
        <v>0</v>
      </c>
      <c r="AO92" s="778">
        <f t="shared" si="9"/>
        <v>0</v>
      </c>
    </row>
    <row r="93" spans="1:41" ht="12" customHeight="1" x14ac:dyDescent="0.2">
      <c r="A93" s="1009">
        <f>Tabela6[[#This Row],[CLIENTE]]</f>
        <v>0</v>
      </c>
      <c r="B93" s="1010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777">
        <f t="shared" si="5"/>
        <v>0</v>
      </c>
      <c r="AI93" s="14">
        <f>Tabela6[[#This Row],[PREÇO]]</f>
        <v>0</v>
      </c>
      <c r="AJ93" s="774">
        <f t="shared" si="6"/>
        <v>0</v>
      </c>
      <c r="AK93" s="367">
        <f>Tabela6[[#This Row],[ST ICMS]]</f>
        <v>0</v>
      </c>
      <c r="AL93" s="368">
        <f t="shared" si="7"/>
        <v>0</v>
      </c>
      <c r="AM93" s="367">
        <f>Tabela6[[#This Row],[DESCONTO]]</f>
        <v>0</v>
      </c>
      <c r="AN93" s="368">
        <f t="shared" si="8"/>
        <v>0</v>
      </c>
      <c r="AO93" s="778">
        <f t="shared" si="9"/>
        <v>0</v>
      </c>
    </row>
    <row r="94" spans="1:41" ht="12" customHeight="1" x14ac:dyDescent="0.2">
      <c r="A94" s="1009">
        <f>Tabela6[[#This Row],[CLIENTE]]</f>
        <v>0</v>
      </c>
      <c r="B94" s="1010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777">
        <f t="shared" si="5"/>
        <v>0</v>
      </c>
      <c r="AI94" s="14">
        <f>Tabela6[[#This Row],[PREÇO]]</f>
        <v>0</v>
      </c>
      <c r="AJ94" s="774">
        <f t="shared" si="6"/>
        <v>0</v>
      </c>
      <c r="AK94" s="367">
        <f>Tabela6[[#This Row],[ST ICMS]]</f>
        <v>0</v>
      </c>
      <c r="AL94" s="368">
        <f t="shared" si="7"/>
        <v>0</v>
      </c>
      <c r="AM94" s="367">
        <f>Tabela6[[#This Row],[DESCONTO]]</f>
        <v>0</v>
      </c>
      <c r="AN94" s="368">
        <f t="shared" si="8"/>
        <v>0</v>
      </c>
      <c r="AO94" s="778">
        <f t="shared" si="9"/>
        <v>0</v>
      </c>
    </row>
    <row r="95" spans="1:41" ht="12" customHeight="1" x14ac:dyDescent="0.2">
      <c r="A95" s="1009">
        <f>Tabela6[[#This Row],[CLIENTE]]</f>
        <v>0</v>
      </c>
      <c r="B95" s="1010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777">
        <f t="shared" si="5"/>
        <v>0</v>
      </c>
      <c r="AI95" s="14">
        <f>Tabela6[[#This Row],[PREÇO]]</f>
        <v>0</v>
      </c>
      <c r="AJ95" s="774">
        <f t="shared" si="6"/>
        <v>0</v>
      </c>
      <c r="AK95" s="367">
        <f>Tabela6[[#This Row],[ST ICMS]]</f>
        <v>0</v>
      </c>
      <c r="AL95" s="368">
        <f t="shared" si="7"/>
        <v>0</v>
      </c>
      <c r="AM95" s="367">
        <f>Tabela6[[#This Row],[DESCONTO]]</f>
        <v>0</v>
      </c>
      <c r="AN95" s="368">
        <f t="shared" si="8"/>
        <v>0</v>
      </c>
      <c r="AO95" s="778">
        <f t="shared" si="9"/>
        <v>0</v>
      </c>
    </row>
    <row r="96" spans="1:41" ht="12" customHeight="1" x14ac:dyDescent="0.2">
      <c r="A96" s="1009">
        <f>Tabela6[[#This Row],[CLIENTE]]</f>
        <v>0</v>
      </c>
      <c r="B96" s="1010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777">
        <f t="shared" si="5"/>
        <v>0</v>
      </c>
      <c r="AI96" s="14">
        <f>Tabela6[[#This Row],[PREÇO]]</f>
        <v>0</v>
      </c>
      <c r="AJ96" s="774">
        <f t="shared" si="6"/>
        <v>0</v>
      </c>
      <c r="AK96" s="367">
        <f>Tabela6[[#This Row],[ST ICMS]]</f>
        <v>0</v>
      </c>
      <c r="AL96" s="368">
        <f t="shared" si="7"/>
        <v>0</v>
      </c>
      <c r="AM96" s="367">
        <f>Tabela6[[#This Row],[DESCONTO]]</f>
        <v>0</v>
      </c>
      <c r="AN96" s="368">
        <f t="shared" si="8"/>
        <v>0</v>
      </c>
      <c r="AO96" s="778">
        <f t="shared" si="9"/>
        <v>0</v>
      </c>
    </row>
    <row r="97" spans="1:41" ht="12" customHeight="1" x14ac:dyDescent="0.2">
      <c r="A97" s="1009">
        <f>Tabela6[[#This Row],[CLIENTE]]</f>
        <v>0</v>
      </c>
      <c r="B97" s="1010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777">
        <f t="shared" si="5"/>
        <v>0</v>
      </c>
      <c r="AI97" s="14">
        <f>Tabela6[[#This Row],[PREÇO]]</f>
        <v>0</v>
      </c>
      <c r="AJ97" s="774">
        <f t="shared" si="6"/>
        <v>0</v>
      </c>
      <c r="AK97" s="367">
        <f>Tabela6[[#This Row],[ST ICMS]]</f>
        <v>0</v>
      </c>
      <c r="AL97" s="368">
        <f t="shared" si="7"/>
        <v>0</v>
      </c>
      <c r="AM97" s="367">
        <f>Tabela6[[#This Row],[DESCONTO]]</f>
        <v>0</v>
      </c>
      <c r="AN97" s="368">
        <f t="shared" si="8"/>
        <v>0</v>
      </c>
      <c r="AO97" s="778">
        <f t="shared" si="9"/>
        <v>0</v>
      </c>
    </row>
    <row r="98" spans="1:41" ht="12" customHeight="1" x14ac:dyDescent="0.2">
      <c r="A98" s="1009">
        <f>Tabela6[[#This Row],[CLIENTE]]</f>
        <v>0</v>
      </c>
      <c r="B98" s="1010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777">
        <f t="shared" si="5"/>
        <v>0</v>
      </c>
      <c r="AI98" s="14">
        <f>Tabela6[[#This Row],[PREÇO]]</f>
        <v>0</v>
      </c>
      <c r="AJ98" s="774">
        <f t="shared" si="6"/>
        <v>0</v>
      </c>
      <c r="AK98" s="367">
        <f>Tabela6[[#This Row],[ST ICMS]]</f>
        <v>0</v>
      </c>
      <c r="AL98" s="368">
        <f t="shared" si="7"/>
        <v>0</v>
      </c>
      <c r="AM98" s="367">
        <f>Tabela6[[#This Row],[DESCONTO]]</f>
        <v>0</v>
      </c>
      <c r="AN98" s="368">
        <f t="shared" si="8"/>
        <v>0</v>
      </c>
      <c r="AO98" s="778">
        <f t="shared" si="9"/>
        <v>0</v>
      </c>
    </row>
    <row r="99" spans="1:41" ht="12" customHeight="1" x14ac:dyDescent="0.2">
      <c r="A99" s="1009">
        <f>Tabela6[[#This Row],[CLIENTE]]</f>
        <v>0</v>
      </c>
      <c r="B99" s="1010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777">
        <f t="shared" si="5"/>
        <v>0</v>
      </c>
      <c r="AI99" s="14">
        <f>Tabela6[[#This Row],[PREÇO]]</f>
        <v>0</v>
      </c>
      <c r="AJ99" s="774">
        <f t="shared" si="6"/>
        <v>0</v>
      </c>
      <c r="AK99" s="367">
        <f>Tabela6[[#This Row],[ST ICMS]]</f>
        <v>0</v>
      </c>
      <c r="AL99" s="368">
        <f t="shared" si="7"/>
        <v>0</v>
      </c>
      <c r="AM99" s="367">
        <f>Tabela6[[#This Row],[DESCONTO]]</f>
        <v>0</v>
      </c>
      <c r="AN99" s="368">
        <f t="shared" si="8"/>
        <v>0</v>
      </c>
      <c r="AO99" s="778">
        <f t="shared" si="9"/>
        <v>0</v>
      </c>
    </row>
    <row r="100" spans="1:41" ht="12" customHeight="1" x14ac:dyDescent="0.2">
      <c r="A100" s="1009">
        <f>Tabela6[[#This Row],[CLIENTE]]</f>
        <v>0</v>
      </c>
      <c r="B100" s="1010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777">
        <f t="shared" si="5"/>
        <v>0</v>
      </c>
      <c r="AI100" s="14">
        <f>Tabela6[[#This Row],[PREÇO]]</f>
        <v>0</v>
      </c>
      <c r="AJ100" s="774">
        <f t="shared" si="6"/>
        <v>0</v>
      </c>
      <c r="AK100" s="367">
        <f>Tabela6[[#This Row],[ST ICMS]]</f>
        <v>0</v>
      </c>
      <c r="AL100" s="368">
        <f t="shared" si="7"/>
        <v>0</v>
      </c>
      <c r="AM100" s="367">
        <f>Tabela6[[#This Row],[DESCONTO]]</f>
        <v>0</v>
      </c>
      <c r="AN100" s="368">
        <f t="shared" si="8"/>
        <v>0</v>
      </c>
      <c r="AO100" s="778">
        <f t="shared" si="9"/>
        <v>0</v>
      </c>
    </row>
    <row r="101" spans="1:41" ht="12" customHeight="1" x14ac:dyDescent="0.2">
      <c r="A101" s="1009">
        <f>Tabela6[[#This Row],[CLIENTE]]</f>
        <v>0</v>
      </c>
      <c r="B101" s="1010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777">
        <f t="shared" si="5"/>
        <v>0</v>
      </c>
      <c r="AI101" s="14">
        <f>Tabela6[[#This Row],[PREÇO]]</f>
        <v>0</v>
      </c>
      <c r="AJ101" s="774">
        <f t="shared" si="6"/>
        <v>0</v>
      </c>
      <c r="AK101" s="367">
        <f>Tabela6[[#This Row],[ST ICMS]]</f>
        <v>0</v>
      </c>
      <c r="AL101" s="368">
        <f t="shared" si="7"/>
        <v>0</v>
      </c>
      <c r="AM101" s="367">
        <f>Tabela6[[#This Row],[DESCONTO]]</f>
        <v>0</v>
      </c>
      <c r="AN101" s="368">
        <f t="shared" si="8"/>
        <v>0</v>
      </c>
      <c r="AO101" s="778">
        <f t="shared" si="9"/>
        <v>0</v>
      </c>
    </row>
    <row r="102" spans="1:41" ht="12" customHeight="1" x14ac:dyDescent="0.2">
      <c r="A102" s="1009">
        <f>Tabela6[[#This Row],[CLIENTE]]</f>
        <v>0</v>
      </c>
      <c r="B102" s="1010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777">
        <f t="shared" si="5"/>
        <v>0</v>
      </c>
      <c r="AI102" s="14">
        <f>Tabela6[[#This Row],[PREÇO]]</f>
        <v>0</v>
      </c>
      <c r="AJ102" s="774">
        <f t="shared" si="6"/>
        <v>0</v>
      </c>
      <c r="AK102" s="367">
        <f>Tabela6[[#This Row],[ST ICMS]]</f>
        <v>0</v>
      </c>
      <c r="AL102" s="368">
        <f t="shared" si="7"/>
        <v>0</v>
      </c>
      <c r="AM102" s="367">
        <f>Tabela6[[#This Row],[DESCONTO]]</f>
        <v>0</v>
      </c>
      <c r="AN102" s="368">
        <f t="shared" si="8"/>
        <v>0</v>
      </c>
      <c r="AO102" s="778">
        <f t="shared" si="9"/>
        <v>0</v>
      </c>
    </row>
    <row r="103" spans="1:41" ht="12" customHeight="1" x14ac:dyDescent="0.2">
      <c r="A103" s="1009">
        <f>Tabela6[[#This Row],[CLIENTE]]</f>
        <v>0</v>
      </c>
      <c r="B103" s="10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777">
        <f t="shared" si="5"/>
        <v>0</v>
      </c>
      <c r="AI103" s="14">
        <f>Tabela6[[#This Row],[PREÇO]]</f>
        <v>0</v>
      </c>
      <c r="AJ103" s="774">
        <f t="shared" si="6"/>
        <v>0</v>
      </c>
      <c r="AK103" s="367">
        <f>Tabela6[[#This Row],[ST ICMS]]</f>
        <v>0</v>
      </c>
      <c r="AL103" s="368">
        <f t="shared" si="7"/>
        <v>0</v>
      </c>
      <c r="AM103" s="367">
        <f>Tabela6[[#This Row],[DESCONTO]]</f>
        <v>0</v>
      </c>
      <c r="AN103" s="368">
        <f t="shared" si="8"/>
        <v>0</v>
      </c>
      <c r="AO103" s="778">
        <f t="shared" si="9"/>
        <v>0</v>
      </c>
    </row>
    <row r="104" spans="1:41" ht="12" customHeight="1" x14ac:dyDescent="0.2">
      <c r="A104" s="1009">
        <f>Tabela6[[#This Row],[CLIENTE]]</f>
        <v>0</v>
      </c>
      <c r="B104" s="1010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777">
        <f t="shared" si="5"/>
        <v>0</v>
      </c>
      <c r="AI104" s="14">
        <f>Tabela6[[#This Row],[PREÇO]]</f>
        <v>0</v>
      </c>
      <c r="AJ104" s="774">
        <f t="shared" si="6"/>
        <v>0</v>
      </c>
      <c r="AK104" s="367">
        <f>Tabela6[[#This Row],[ST ICMS]]</f>
        <v>0</v>
      </c>
      <c r="AL104" s="368">
        <f t="shared" si="7"/>
        <v>0</v>
      </c>
      <c r="AM104" s="367">
        <f>Tabela6[[#This Row],[DESCONTO]]</f>
        <v>0</v>
      </c>
      <c r="AN104" s="368">
        <f t="shared" si="8"/>
        <v>0</v>
      </c>
      <c r="AO104" s="778">
        <f t="shared" si="9"/>
        <v>0</v>
      </c>
    </row>
    <row r="105" spans="1:41" ht="12" customHeight="1" x14ac:dyDescent="0.2">
      <c r="A105" s="1009">
        <f>Tabela6[[#This Row],[CLIENTE]]</f>
        <v>0</v>
      </c>
      <c r="B105" s="1010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777">
        <f t="shared" si="5"/>
        <v>0</v>
      </c>
      <c r="AI105" s="14">
        <f>Tabela6[[#This Row],[PREÇO]]</f>
        <v>0</v>
      </c>
      <c r="AJ105" s="774">
        <f t="shared" si="6"/>
        <v>0</v>
      </c>
      <c r="AK105" s="367">
        <f>Tabela6[[#This Row],[ST ICMS]]</f>
        <v>0</v>
      </c>
      <c r="AL105" s="368">
        <f t="shared" si="7"/>
        <v>0</v>
      </c>
      <c r="AM105" s="367">
        <f>Tabela6[[#This Row],[DESCONTO]]</f>
        <v>0</v>
      </c>
      <c r="AN105" s="368">
        <f t="shared" si="8"/>
        <v>0</v>
      </c>
      <c r="AO105" s="778">
        <f t="shared" si="9"/>
        <v>0</v>
      </c>
    </row>
    <row r="106" spans="1:41" ht="12" customHeight="1" x14ac:dyDescent="0.2">
      <c r="A106" s="1009">
        <f>Tabela6[[#This Row],[CLIENTE]]</f>
        <v>0</v>
      </c>
      <c r="B106" s="1010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777">
        <f t="shared" si="5"/>
        <v>0</v>
      </c>
      <c r="AI106" s="14">
        <f>Tabela6[[#This Row],[PREÇO]]</f>
        <v>0</v>
      </c>
      <c r="AJ106" s="774">
        <f t="shared" si="6"/>
        <v>0</v>
      </c>
      <c r="AK106" s="367">
        <f>Tabela6[[#This Row],[ST ICMS]]</f>
        <v>0</v>
      </c>
      <c r="AL106" s="368">
        <f t="shared" si="7"/>
        <v>0</v>
      </c>
      <c r="AM106" s="367">
        <f>Tabela6[[#This Row],[DESCONTO]]</f>
        <v>0</v>
      </c>
      <c r="AN106" s="368">
        <f t="shared" si="8"/>
        <v>0</v>
      </c>
      <c r="AO106" s="778">
        <f t="shared" si="9"/>
        <v>0</v>
      </c>
    </row>
    <row r="107" spans="1:41" ht="12" customHeight="1" x14ac:dyDescent="0.2">
      <c r="A107" s="1009">
        <f>Tabela6[[#This Row],[CLIENTE]]</f>
        <v>0</v>
      </c>
      <c r="B107" s="1010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777">
        <f t="shared" si="5"/>
        <v>0</v>
      </c>
      <c r="AI107" s="14">
        <f>Tabela6[[#This Row],[PREÇO]]</f>
        <v>0</v>
      </c>
      <c r="AJ107" s="774">
        <f t="shared" si="6"/>
        <v>0</v>
      </c>
      <c r="AK107" s="367">
        <f>Tabela6[[#This Row],[ST ICMS]]</f>
        <v>0</v>
      </c>
      <c r="AL107" s="368">
        <f t="shared" si="7"/>
        <v>0</v>
      </c>
      <c r="AM107" s="367">
        <f>Tabela6[[#This Row],[DESCONTO]]</f>
        <v>0</v>
      </c>
      <c r="AN107" s="368">
        <f t="shared" si="8"/>
        <v>0</v>
      </c>
      <c r="AO107" s="778">
        <f t="shared" si="9"/>
        <v>0</v>
      </c>
    </row>
    <row r="108" spans="1:41" ht="12" customHeight="1" x14ac:dyDescent="0.2">
      <c r="A108" s="1009">
        <f>Tabela6[[#This Row],[CLIENTE]]</f>
        <v>0</v>
      </c>
      <c r="B108" s="1010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777">
        <f t="shared" si="5"/>
        <v>0</v>
      </c>
      <c r="AI108" s="14">
        <f>Tabela6[[#This Row],[PREÇO]]</f>
        <v>0</v>
      </c>
      <c r="AJ108" s="774">
        <f t="shared" si="6"/>
        <v>0</v>
      </c>
      <c r="AK108" s="367">
        <f>Tabela6[[#This Row],[ST ICMS]]</f>
        <v>0</v>
      </c>
      <c r="AL108" s="368">
        <f t="shared" si="7"/>
        <v>0</v>
      </c>
      <c r="AM108" s="367">
        <f>Tabela6[[#This Row],[DESCONTO]]</f>
        <v>0</v>
      </c>
      <c r="AN108" s="368">
        <f t="shared" si="8"/>
        <v>0</v>
      </c>
      <c r="AO108" s="778">
        <f t="shared" si="9"/>
        <v>0</v>
      </c>
    </row>
    <row r="109" spans="1:41" ht="12" customHeight="1" x14ac:dyDescent="0.2">
      <c r="A109" s="1009">
        <f>Tabela6[[#This Row],[CLIENTE]]</f>
        <v>0</v>
      </c>
      <c r="B109" s="1010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777">
        <f t="shared" si="5"/>
        <v>0</v>
      </c>
      <c r="AI109" s="14">
        <f>Tabela6[[#This Row],[PREÇO]]</f>
        <v>0</v>
      </c>
      <c r="AJ109" s="774">
        <f t="shared" si="6"/>
        <v>0</v>
      </c>
      <c r="AK109" s="367">
        <f>Tabela6[[#This Row],[ST ICMS]]</f>
        <v>0</v>
      </c>
      <c r="AL109" s="368">
        <f t="shared" si="7"/>
        <v>0</v>
      </c>
      <c r="AM109" s="367">
        <f>Tabela6[[#This Row],[DESCONTO]]</f>
        <v>0</v>
      </c>
      <c r="AN109" s="368">
        <f t="shared" si="8"/>
        <v>0</v>
      </c>
      <c r="AO109" s="778">
        <f t="shared" si="9"/>
        <v>0</v>
      </c>
    </row>
    <row r="110" spans="1:41" ht="12" customHeight="1" x14ac:dyDescent="0.2">
      <c r="A110" s="1009">
        <f>Tabela6[[#This Row],[CLIENTE]]</f>
        <v>0</v>
      </c>
      <c r="B110" s="1010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777">
        <f t="shared" si="5"/>
        <v>0</v>
      </c>
      <c r="AI110" s="14">
        <f>Tabela6[[#This Row],[PREÇO]]</f>
        <v>0</v>
      </c>
      <c r="AJ110" s="774">
        <f t="shared" si="6"/>
        <v>0</v>
      </c>
      <c r="AK110" s="367">
        <f>Tabela6[[#This Row],[ST ICMS]]</f>
        <v>0</v>
      </c>
      <c r="AL110" s="368">
        <f t="shared" si="7"/>
        <v>0</v>
      </c>
      <c r="AM110" s="367">
        <f>Tabela6[[#This Row],[DESCONTO]]</f>
        <v>0</v>
      </c>
      <c r="AN110" s="368">
        <f t="shared" si="8"/>
        <v>0</v>
      </c>
      <c r="AO110" s="778">
        <f t="shared" si="9"/>
        <v>0</v>
      </c>
    </row>
    <row r="111" spans="1:41" ht="12" customHeight="1" x14ac:dyDescent="0.2">
      <c r="A111" s="1009">
        <f>Tabela6[[#This Row],[CLIENTE]]</f>
        <v>0</v>
      </c>
      <c r="B111" s="1010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777">
        <f t="shared" si="5"/>
        <v>0</v>
      </c>
      <c r="AI111" s="14">
        <f>Tabela6[[#This Row],[PREÇO]]</f>
        <v>0</v>
      </c>
      <c r="AJ111" s="774">
        <f t="shared" si="6"/>
        <v>0</v>
      </c>
      <c r="AK111" s="367">
        <f>Tabela6[[#This Row],[ST ICMS]]</f>
        <v>0</v>
      </c>
      <c r="AL111" s="368">
        <f t="shared" si="7"/>
        <v>0</v>
      </c>
      <c r="AM111" s="367">
        <f>Tabela6[[#This Row],[DESCONTO]]</f>
        <v>0</v>
      </c>
      <c r="AN111" s="368">
        <f t="shared" si="8"/>
        <v>0</v>
      </c>
      <c r="AO111" s="778">
        <f t="shared" si="9"/>
        <v>0</v>
      </c>
    </row>
    <row r="112" spans="1:41" ht="12" customHeight="1" x14ac:dyDescent="0.2">
      <c r="A112" s="1009">
        <f>Tabela6[[#This Row],[CLIENTE]]</f>
        <v>0</v>
      </c>
      <c r="B112" s="1010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777">
        <f t="shared" si="5"/>
        <v>0</v>
      </c>
      <c r="AI112" s="14">
        <f>Tabela6[[#This Row],[PREÇO]]</f>
        <v>0</v>
      </c>
      <c r="AJ112" s="774">
        <f t="shared" si="6"/>
        <v>0</v>
      </c>
      <c r="AK112" s="367">
        <f>Tabela6[[#This Row],[ST ICMS]]</f>
        <v>0</v>
      </c>
      <c r="AL112" s="368">
        <f t="shared" si="7"/>
        <v>0</v>
      </c>
      <c r="AM112" s="367">
        <f>Tabela6[[#This Row],[DESCONTO]]</f>
        <v>0</v>
      </c>
      <c r="AN112" s="368">
        <f t="shared" si="8"/>
        <v>0</v>
      </c>
      <c r="AO112" s="778">
        <f t="shared" si="9"/>
        <v>0</v>
      </c>
    </row>
    <row r="113" spans="1:41" ht="12" customHeight="1" x14ac:dyDescent="0.2">
      <c r="A113" s="1009">
        <f>Tabela6[[#This Row],[CLIENTE]]</f>
        <v>0</v>
      </c>
      <c r="B113" s="1010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777">
        <f t="shared" si="5"/>
        <v>0</v>
      </c>
      <c r="AI113" s="14">
        <f>Tabela6[[#This Row],[PREÇO]]</f>
        <v>0</v>
      </c>
      <c r="AJ113" s="774">
        <f t="shared" si="6"/>
        <v>0</v>
      </c>
      <c r="AK113" s="367">
        <f>Tabela6[[#This Row],[ST ICMS]]</f>
        <v>0</v>
      </c>
      <c r="AL113" s="368">
        <f t="shared" si="7"/>
        <v>0</v>
      </c>
      <c r="AM113" s="367">
        <f>Tabela6[[#This Row],[DESCONTO]]</f>
        <v>0</v>
      </c>
      <c r="AN113" s="368">
        <f t="shared" si="8"/>
        <v>0</v>
      </c>
      <c r="AO113" s="778">
        <f t="shared" si="9"/>
        <v>0</v>
      </c>
    </row>
    <row r="114" spans="1:41" ht="12" customHeight="1" x14ac:dyDescent="0.2">
      <c r="A114" s="1009">
        <f>Tabela6[[#This Row],[CLIENTE]]</f>
        <v>0</v>
      </c>
      <c r="B114" s="1010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777">
        <f t="shared" si="5"/>
        <v>0</v>
      </c>
      <c r="AI114" s="14">
        <f>Tabela6[[#This Row],[PREÇO]]</f>
        <v>0</v>
      </c>
      <c r="AJ114" s="774">
        <f t="shared" si="6"/>
        <v>0</v>
      </c>
      <c r="AK114" s="367">
        <f>Tabela6[[#This Row],[ST ICMS]]</f>
        <v>0</v>
      </c>
      <c r="AL114" s="368">
        <f t="shared" si="7"/>
        <v>0</v>
      </c>
      <c r="AM114" s="367">
        <f>Tabela6[[#This Row],[DESCONTO]]</f>
        <v>0</v>
      </c>
      <c r="AN114" s="368">
        <f t="shared" si="8"/>
        <v>0</v>
      </c>
      <c r="AO114" s="778">
        <f t="shared" si="9"/>
        <v>0</v>
      </c>
    </row>
    <row r="115" spans="1:41" ht="12" customHeight="1" x14ac:dyDescent="0.2">
      <c r="A115" s="1009">
        <f>Tabela6[[#This Row],[CLIENTE]]</f>
        <v>0</v>
      </c>
      <c r="B115" s="1010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777">
        <f t="shared" si="5"/>
        <v>0</v>
      </c>
      <c r="AI115" s="14">
        <f>Tabela6[[#This Row],[PREÇO]]</f>
        <v>0</v>
      </c>
      <c r="AJ115" s="774">
        <f t="shared" si="6"/>
        <v>0</v>
      </c>
      <c r="AK115" s="367">
        <f>Tabela6[[#This Row],[ST ICMS]]</f>
        <v>0</v>
      </c>
      <c r="AL115" s="368">
        <f t="shared" si="7"/>
        <v>0</v>
      </c>
      <c r="AM115" s="367">
        <f>Tabela6[[#This Row],[DESCONTO]]</f>
        <v>0</v>
      </c>
      <c r="AN115" s="368">
        <f t="shared" si="8"/>
        <v>0</v>
      </c>
      <c r="AO115" s="778">
        <f t="shared" si="9"/>
        <v>0</v>
      </c>
    </row>
    <row r="116" spans="1:41" ht="12" customHeight="1" x14ac:dyDescent="0.2">
      <c r="A116" s="1009">
        <f>Tabela6[[#This Row],[CLIENTE]]</f>
        <v>0</v>
      </c>
      <c r="B116" s="1010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777">
        <f t="shared" si="5"/>
        <v>0</v>
      </c>
      <c r="AI116" s="14">
        <f>Tabela6[[#This Row],[PREÇO]]</f>
        <v>0</v>
      </c>
      <c r="AJ116" s="774">
        <f t="shared" si="6"/>
        <v>0</v>
      </c>
      <c r="AK116" s="367">
        <f>Tabela6[[#This Row],[ST ICMS]]</f>
        <v>0</v>
      </c>
      <c r="AL116" s="368">
        <f t="shared" si="7"/>
        <v>0</v>
      </c>
      <c r="AM116" s="367">
        <f>Tabela6[[#This Row],[DESCONTO]]</f>
        <v>0</v>
      </c>
      <c r="AN116" s="368">
        <f t="shared" si="8"/>
        <v>0</v>
      </c>
      <c r="AO116" s="778">
        <f t="shared" si="9"/>
        <v>0</v>
      </c>
    </row>
    <row r="117" spans="1:41" ht="12" customHeight="1" x14ac:dyDescent="0.2">
      <c r="A117" s="1009">
        <f>Tabela6[[#This Row],[CLIENTE]]</f>
        <v>0</v>
      </c>
      <c r="B117" s="1010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8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777">
        <f t="shared" si="5"/>
        <v>0</v>
      </c>
      <c r="AI117" s="14">
        <f>Tabela6[[#This Row],[PREÇO]]</f>
        <v>0</v>
      </c>
      <c r="AJ117" s="774">
        <f t="shared" si="6"/>
        <v>0</v>
      </c>
      <c r="AK117" s="367">
        <f>Tabela6[[#This Row],[ST ICMS]]</f>
        <v>0</v>
      </c>
      <c r="AL117" s="368">
        <f t="shared" si="7"/>
        <v>0</v>
      </c>
      <c r="AM117" s="367">
        <f>Tabela6[[#This Row],[DESCONTO]]</f>
        <v>0</v>
      </c>
      <c r="AN117" s="368">
        <f t="shared" si="8"/>
        <v>0</v>
      </c>
      <c r="AO117" s="778">
        <f t="shared" si="9"/>
        <v>0</v>
      </c>
    </row>
    <row r="118" spans="1:41" ht="12" customHeight="1" x14ac:dyDescent="0.2">
      <c r="A118" s="1009">
        <f>Tabela6[[#This Row],[CLIENTE]]</f>
        <v>0</v>
      </c>
      <c r="B118" s="1010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777">
        <f t="shared" si="5"/>
        <v>0</v>
      </c>
      <c r="AI118" s="14">
        <f>Tabela6[[#This Row],[PREÇO]]</f>
        <v>0</v>
      </c>
      <c r="AJ118" s="774">
        <f t="shared" si="6"/>
        <v>0</v>
      </c>
      <c r="AK118" s="367">
        <f>Tabela6[[#This Row],[ST ICMS]]</f>
        <v>0</v>
      </c>
      <c r="AL118" s="368">
        <f t="shared" si="7"/>
        <v>0</v>
      </c>
      <c r="AM118" s="367">
        <f>Tabela6[[#This Row],[DESCONTO]]</f>
        <v>0</v>
      </c>
      <c r="AN118" s="368">
        <f t="shared" si="8"/>
        <v>0</v>
      </c>
      <c r="AO118" s="778">
        <f t="shared" si="9"/>
        <v>0</v>
      </c>
    </row>
    <row r="119" spans="1:41" ht="12" customHeight="1" x14ac:dyDescent="0.2">
      <c r="A119" s="1009">
        <f>Tabela6[[#This Row],[CLIENTE]]</f>
        <v>0</v>
      </c>
      <c r="B119" s="1010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777">
        <f t="shared" si="5"/>
        <v>0</v>
      </c>
      <c r="AI119" s="14">
        <f>Tabela6[[#This Row],[PREÇO]]</f>
        <v>0</v>
      </c>
      <c r="AJ119" s="774">
        <f t="shared" si="6"/>
        <v>0</v>
      </c>
      <c r="AK119" s="367">
        <f>Tabela6[[#This Row],[ST ICMS]]</f>
        <v>0</v>
      </c>
      <c r="AL119" s="368">
        <f t="shared" si="7"/>
        <v>0</v>
      </c>
      <c r="AM119" s="367">
        <f>Tabela6[[#This Row],[DESCONTO]]</f>
        <v>0</v>
      </c>
      <c r="AN119" s="368">
        <f t="shared" si="8"/>
        <v>0</v>
      </c>
      <c r="AO119" s="778">
        <f t="shared" si="9"/>
        <v>0</v>
      </c>
    </row>
    <row r="120" spans="1:41" ht="12" customHeight="1" x14ac:dyDescent="0.2">
      <c r="A120" s="1009">
        <f>Tabela6[[#This Row],[CLIENTE]]</f>
        <v>0</v>
      </c>
      <c r="B120" s="1010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777">
        <f t="shared" si="5"/>
        <v>0</v>
      </c>
      <c r="AI120" s="14">
        <f>Tabela6[[#This Row],[PREÇO]]</f>
        <v>0</v>
      </c>
      <c r="AJ120" s="774">
        <f t="shared" si="6"/>
        <v>0</v>
      </c>
      <c r="AK120" s="367">
        <f>Tabela6[[#This Row],[ST ICMS]]</f>
        <v>0</v>
      </c>
      <c r="AL120" s="368">
        <f t="shared" si="7"/>
        <v>0</v>
      </c>
      <c r="AM120" s="367">
        <f>Tabela6[[#This Row],[DESCONTO]]</f>
        <v>0</v>
      </c>
      <c r="AN120" s="368">
        <f t="shared" si="8"/>
        <v>0</v>
      </c>
      <c r="AO120" s="778">
        <f t="shared" si="9"/>
        <v>0</v>
      </c>
    </row>
    <row r="121" spans="1:41" ht="12" customHeight="1" x14ac:dyDescent="0.2">
      <c r="A121" s="1009">
        <f>Tabela6[[#This Row],[CLIENTE]]</f>
        <v>0</v>
      </c>
      <c r="B121" s="1010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777">
        <f t="shared" si="5"/>
        <v>0</v>
      </c>
      <c r="AI121" s="14">
        <f>Tabela6[[#This Row],[PREÇO]]</f>
        <v>0</v>
      </c>
      <c r="AJ121" s="774">
        <f t="shared" si="6"/>
        <v>0</v>
      </c>
      <c r="AK121" s="367">
        <f>Tabela6[[#This Row],[ST ICMS]]</f>
        <v>0</v>
      </c>
      <c r="AL121" s="368">
        <f t="shared" si="7"/>
        <v>0</v>
      </c>
      <c r="AM121" s="367">
        <f>Tabela6[[#This Row],[DESCONTO]]</f>
        <v>0</v>
      </c>
      <c r="AN121" s="368">
        <f t="shared" si="8"/>
        <v>0</v>
      </c>
      <c r="AO121" s="778">
        <f t="shared" si="9"/>
        <v>0</v>
      </c>
    </row>
    <row r="122" spans="1:41" ht="12" customHeight="1" x14ac:dyDescent="0.2">
      <c r="A122" s="1009">
        <f>Tabela6[[#This Row],[CLIENTE]]</f>
        <v>0</v>
      </c>
      <c r="B122" s="1010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777">
        <f t="shared" si="5"/>
        <v>0</v>
      </c>
      <c r="AI122" s="14">
        <f>Tabela6[[#This Row],[PREÇO]]</f>
        <v>0</v>
      </c>
      <c r="AJ122" s="774">
        <f t="shared" si="6"/>
        <v>0</v>
      </c>
      <c r="AK122" s="367">
        <f>Tabela6[[#This Row],[ST ICMS]]</f>
        <v>0</v>
      </c>
      <c r="AL122" s="368">
        <f t="shared" si="7"/>
        <v>0</v>
      </c>
      <c r="AM122" s="367">
        <f>Tabela6[[#This Row],[DESCONTO]]</f>
        <v>0</v>
      </c>
      <c r="AN122" s="368">
        <f t="shared" si="8"/>
        <v>0</v>
      </c>
      <c r="AO122" s="778">
        <f t="shared" si="9"/>
        <v>0</v>
      </c>
    </row>
    <row r="123" spans="1:41" ht="12" customHeight="1" x14ac:dyDescent="0.2">
      <c r="A123" s="1009">
        <f>Tabela6[[#This Row],[CLIENTE]]</f>
        <v>0</v>
      </c>
      <c r="B123" s="1010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5"/>
      <c r="AA123" s="13"/>
      <c r="AB123" s="13"/>
      <c r="AC123" s="13"/>
      <c r="AD123" s="13"/>
      <c r="AE123" s="13"/>
      <c r="AF123" s="13"/>
      <c r="AG123" s="13"/>
      <c r="AH123" s="777">
        <f t="shared" si="5"/>
        <v>0</v>
      </c>
      <c r="AI123" s="14">
        <f>Tabela6[[#This Row],[PREÇO]]</f>
        <v>0</v>
      </c>
      <c r="AJ123" s="774">
        <f t="shared" si="6"/>
        <v>0</v>
      </c>
      <c r="AK123" s="367">
        <f>Tabela6[[#This Row],[ST ICMS]]</f>
        <v>0</v>
      </c>
      <c r="AL123" s="368">
        <f t="shared" si="7"/>
        <v>0</v>
      </c>
      <c r="AM123" s="367">
        <f>Tabela6[[#This Row],[DESCONTO]]</f>
        <v>0</v>
      </c>
      <c r="AN123" s="368">
        <f t="shared" si="8"/>
        <v>0</v>
      </c>
      <c r="AO123" s="778">
        <f t="shared" si="9"/>
        <v>0</v>
      </c>
    </row>
    <row r="124" spans="1:41" ht="12" customHeight="1" x14ac:dyDescent="0.2">
      <c r="A124" s="1009">
        <f>Tabela6[[#This Row],[CLIENTE]]</f>
        <v>0</v>
      </c>
      <c r="B124" s="1010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777">
        <f t="shared" si="5"/>
        <v>0</v>
      </c>
      <c r="AI124" s="14">
        <f>Tabela6[[#This Row],[PREÇO]]</f>
        <v>0</v>
      </c>
      <c r="AJ124" s="774">
        <f t="shared" si="6"/>
        <v>0</v>
      </c>
      <c r="AK124" s="367">
        <f>Tabela6[[#This Row],[ST ICMS]]</f>
        <v>0</v>
      </c>
      <c r="AL124" s="368">
        <f t="shared" si="7"/>
        <v>0</v>
      </c>
      <c r="AM124" s="367">
        <f>Tabela6[[#This Row],[DESCONTO]]</f>
        <v>0</v>
      </c>
      <c r="AN124" s="368">
        <f t="shared" si="8"/>
        <v>0</v>
      </c>
      <c r="AO124" s="778">
        <f t="shared" si="9"/>
        <v>0</v>
      </c>
    </row>
    <row r="125" spans="1:41" ht="12" customHeight="1" x14ac:dyDescent="0.2">
      <c r="A125" s="1009">
        <f>Tabela6[[#This Row],[CLIENTE]]</f>
        <v>0</v>
      </c>
      <c r="B125" s="1010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777">
        <f t="shared" si="5"/>
        <v>0</v>
      </c>
      <c r="AI125" s="14">
        <f>Tabela6[[#This Row],[PREÇO]]</f>
        <v>0</v>
      </c>
      <c r="AJ125" s="774">
        <f t="shared" si="6"/>
        <v>0</v>
      </c>
      <c r="AK125" s="367">
        <f>Tabela6[[#This Row],[ST ICMS]]</f>
        <v>0</v>
      </c>
      <c r="AL125" s="368">
        <f t="shared" si="7"/>
        <v>0</v>
      </c>
      <c r="AM125" s="367">
        <f>Tabela6[[#This Row],[DESCONTO]]</f>
        <v>0</v>
      </c>
      <c r="AN125" s="368">
        <f t="shared" si="8"/>
        <v>0</v>
      </c>
      <c r="AO125" s="778">
        <f t="shared" si="9"/>
        <v>0</v>
      </c>
    </row>
    <row r="126" spans="1:41" ht="12" customHeight="1" x14ac:dyDescent="0.2">
      <c r="A126" s="1009">
        <f>Tabela6[[#This Row],[CLIENTE]]</f>
        <v>0</v>
      </c>
      <c r="B126" s="1010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777">
        <f t="shared" si="5"/>
        <v>0</v>
      </c>
      <c r="AI126" s="14">
        <f>Tabela6[[#This Row],[PREÇO]]</f>
        <v>0</v>
      </c>
      <c r="AJ126" s="774">
        <f t="shared" si="6"/>
        <v>0</v>
      </c>
      <c r="AK126" s="367">
        <f>Tabela6[[#This Row],[ST ICMS]]</f>
        <v>0</v>
      </c>
      <c r="AL126" s="368">
        <f t="shared" si="7"/>
        <v>0</v>
      </c>
      <c r="AM126" s="367">
        <f>Tabela6[[#This Row],[DESCONTO]]</f>
        <v>0</v>
      </c>
      <c r="AN126" s="368">
        <f t="shared" si="8"/>
        <v>0</v>
      </c>
      <c r="AO126" s="778">
        <f t="shared" si="9"/>
        <v>0</v>
      </c>
    </row>
    <row r="127" spans="1:41" ht="12" customHeight="1" x14ac:dyDescent="0.2">
      <c r="A127" s="1009">
        <f>Tabela6[[#This Row],[CLIENTE]]</f>
        <v>0</v>
      </c>
      <c r="B127" s="1010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777">
        <f t="shared" si="5"/>
        <v>0</v>
      </c>
      <c r="AI127" s="14">
        <f>Tabela6[[#This Row],[PREÇO]]</f>
        <v>0</v>
      </c>
      <c r="AJ127" s="774">
        <f t="shared" si="6"/>
        <v>0</v>
      </c>
      <c r="AK127" s="367">
        <f>Tabela6[[#This Row],[ST ICMS]]</f>
        <v>0</v>
      </c>
      <c r="AL127" s="368">
        <f t="shared" si="7"/>
        <v>0</v>
      </c>
      <c r="AM127" s="367">
        <f>Tabela6[[#This Row],[DESCONTO]]</f>
        <v>0</v>
      </c>
      <c r="AN127" s="368">
        <f t="shared" si="8"/>
        <v>0</v>
      </c>
      <c r="AO127" s="778">
        <f t="shared" si="9"/>
        <v>0</v>
      </c>
    </row>
    <row r="128" spans="1:41" ht="12" customHeight="1" x14ac:dyDescent="0.2">
      <c r="A128" s="1009">
        <f>Tabela6[[#This Row],[CLIENTE]]</f>
        <v>0</v>
      </c>
      <c r="B128" s="1010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777">
        <f t="shared" si="5"/>
        <v>0</v>
      </c>
      <c r="AI128" s="14">
        <f>Tabela6[[#This Row],[PREÇO]]</f>
        <v>0</v>
      </c>
      <c r="AJ128" s="774">
        <f t="shared" si="6"/>
        <v>0</v>
      </c>
      <c r="AK128" s="367">
        <f>Tabela6[[#This Row],[ST ICMS]]</f>
        <v>0</v>
      </c>
      <c r="AL128" s="368">
        <f t="shared" si="7"/>
        <v>0</v>
      </c>
      <c r="AM128" s="367">
        <f>Tabela6[[#This Row],[DESCONTO]]</f>
        <v>0</v>
      </c>
      <c r="AN128" s="368">
        <f t="shared" si="8"/>
        <v>0</v>
      </c>
      <c r="AO128" s="778">
        <f t="shared" si="9"/>
        <v>0</v>
      </c>
    </row>
    <row r="129" spans="1:41" ht="12" customHeight="1" x14ac:dyDescent="0.2">
      <c r="A129" s="1009">
        <f>Tabela6[[#This Row],[CLIENTE]]</f>
        <v>0</v>
      </c>
      <c r="B129" s="1010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777">
        <f t="shared" si="5"/>
        <v>0</v>
      </c>
      <c r="AI129" s="14">
        <f>Tabela6[[#This Row],[PREÇO]]</f>
        <v>0</v>
      </c>
      <c r="AJ129" s="774">
        <f t="shared" si="6"/>
        <v>0</v>
      </c>
      <c r="AK129" s="367">
        <f>Tabela6[[#This Row],[ST ICMS]]</f>
        <v>0</v>
      </c>
      <c r="AL129" s="368">
        <f t="shared" si="7"/>
        <v>0</v>
      </c>
      <c r="AM129" s="367">
        <f>Tabela6[[#This Row],[DESCONTO]]</f>
        <v>0</v>
      </c>
      <c r="AN129" s="368">
        <f t="shared" si="8"/>
        <v>0</v>
      </c>
      <c r="AO129" s="778">
        <f t="shared" si="9"/>
        <v>0</v>
      </c>
    </row>
    <row r="130" spans="1:41" ht="12" customHeight="1" x14ac:dyDescent="0.2">
      <c r="A130" s="1009">
        <f>Tabela6[[#This Row],[CLIENTE]]</f>
        <v>0</v>
      </c>
      <c r="B130" s="1010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777">
        <f t="shared" si="5"/>
        <v>0</v>
      </c>
      <c r="AI130" s="14">
        <f>Tabela6[[#This Row],[PREÇO]]</f>
        <v>0</v>
      </c>
      <c r="AJ130" s="774">
        <f t="shared" si="6"/>
        <v>0</v>
      </c>
      <c r="AK130" s="367">
        <f>Tabela6[[#This Row],[ST ICMS]]</f>
        <v>0</v>
      </c>
      <c r="AL130" s="368">
        <f t="shared" si="7"/>
        <v>0</v>
      </c>
      <c r="AM130" s="367">
        <f>Tabela6[[#This Row],[DESCONTO]]</f>
        <v>0</v>
      </c>
      <c r="AN130" s="368">
        <f t="shared" si="8"/>
        <v>0</v>
      </c>
      <c r="AO130" s="778">
        <f t="shared" si="9"/>
        <v>0</v>
      </c>
    </row>
    <row r="131" spans="1:41" ht="12" customHeight="1" x14ac:dyDescent="0.2">
      <c r="A131" s="1009">
        <f>Tabela6[[#This Row],[CLIENTE]]</f>
        <v>0</v>
      </c>
      <c r="B131" s="1010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777">
        <f t="shared" si="5"/>
        <v>0</v>
      </c>
      <c r="AI131" s="14">
        <f>Tabela6[[#This Row],[PREÇO]]</f>
        <v>0</v>
      </c>
      <c r="AJ131" s="774">
        <f t="shared" si="6"/>
        <v>0</v>
      </c>
      <c r="AK131" s="367">
        <f>Tabela6[[#This Row],[ST ICMS]]</f>
        <v>0</v>
      </c>
      <c r="AL131" s="368">
        <f t="shared" si="7"/>
        <v>0</v>
      </c>
      <c r="AM131" s="367">
        <f>Tabela6[[#This Row],[DESCONTO]]</f>
        <v>0</v>
      </c>
      <c r="AN131" s="368">
        <f t="shared" si="8"/>
        <v>0</v>
      </c>
      <c r="AO131" s="778">
        <f t="shared" si="9"/>
        <v>0</v>
      </c>
    </row>
    <row r="132" spans="1:41" ht="12" customHeight="1" x14ac:dyDescent="0.2">
      <c r="A132" s="1009">
        <f>Tabela6[[#This Row],[CLIENTE]]</f>
        <v>0</v>
      </c>
      <c r="B132" s="1010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777">
        <f t="shared" ref="AH132:AH155" si="10">SUM(C132:AG132)</f>
        <v>0</v>
      </c>
      <c r="AI132" s="14">
        <f>Tabela6[[#This Row],[PREÇO]]</f>
        <v>0</v>
      </c>
      <c r="AJ132" s="774">
        <f t="shared" ref="AJ132:AJ155" si="11">AH132*AI132</f>
        <v>0</v>
      </c>
      <c r="AK132" s="367">
        <f>Tabela6[[#This Row],[ST ICMS]]</f>
        <v>0</v>
      </c>
      <c r="AL132" s="368">
        <f t="shared" ref="AL132:AL155" si="12">(AJ132*AK132)</f>
        <v>0</v>
      </c>
      <c r="AM132" s="367">
        <f>Tabela6[[#This Row],[DESCONTO]]</f>
        <v>0</v>
      </c>
      <c r="AN132" s="368">
        <f t="shared" ref="AN132:AN155" si="13">((AJ132+AL132)*AM132)</f>
        <v>0</v>
      </c>
      <c r="AO132" s="778">
        <f t="shared" ref="AO132:AO155" si="14">(AJ132+AL132)-AN132</f>
        <v>0</v>
      </c>
    </row>
    <row r="133" spans="1:41" ht="12" customHeight="1" x14ac:dyDescent="0.2">
      <c r="A133" s="1009">
        <f>Tabela6[[#This Row],[CLIENTE]]</f>
        <v>0</v>
      </c>
      <c r="B133" s="1010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777">
        <f t="shared" si="10"/>
        <v>0</v>
      </c>
      <c r="AI133" s="14">
        <f>Tabela6[[#This Row],[PREÇO]]</f>
        <v>0</v>
      </c>
      <c r="AJ133" s="774">
        <f t="shared" si="11"/>
        <v>0</v>
      </c>
      <c r="AK133" s="367">
        <f>Tabela6[[#This Row],[ST ICMS]]</f>
        <v>0</v>
      </c>
      <c r="AL133" s="368">
        <f t="shared" si="12"/>
        <v>0</v>
      </c>
      <c r="AM133" s="367">
        <f>Tabela6[[#This Row],[DESCONTO]]</f>
        <v>0</v>
      </c>
      <c r="AN133" s="368">
        <f t="shared" si="13"/>
        <v>0</v>
      </c>
      <c r="AO133" s="778">
        <f t="shared" si="14"/>
        <v>0</v>
      </c>
    </row>
    <row r="134" spans="1:41" ht="12" customHeight="1" x14ac:dyDescent="0.2">
      <c r="A134" s="1009">
        <f>Tabela6[[#This Row],[CLIENTE]]</f>
        <v>0</v>
      </c>
      <c r="B134" s="1010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777">
        <f t="shared" si="10"/>
        <v>0</v>
      </c>
      <c r="AI134" s="14">
        <f>Tabela6[[#This Row],[PREÇO]]</f>
        <v>0</v>
      </c>
      <c r="AJ134" s="774">
        <f t="shared" si="11"/>
        <v>0</v>
      </c>
      <c r="AK134" s="367">
        <f>Tabela6[[#This Row],[ST ICMS]]</f>
        <v>0</v>
      </c>
      <c r="AL134" s="368">
        <f t="shared" si="12"/>
        <v>0</v>
      </c>
      <c r="AM134" s="367">
        <f>Tabela6[[#This Row],[DESCONTO]]</f>
        <v>0</v>
      </c>
      <c r="AN134" s="368">
        <f t="shared" si="13"/>
        <v>0</v>
      </c>
      <c r="AO134" s="778">
        <f t="shared" si="14"/>
        <v>0</v>
      </c>
    </row>
    <row r="135" spans="1:41" ht="12" customHeight="1" x14ac:dyDescent="0.2">
      <c r="A135" s="1009">
        <f>Tabela6[[#This Row],[CLIENTE]]</f>
        <v>0</v>
      </c>
      <c r="B135" s="1010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777">
        <f t="shared" si="10"/>
        <v>0</v>
      </c>
      <c r="AI135" s="14">
        <f>Tabela6[[#This Row],[PREÇO]]</f>
        <v>0</v>
      </c>
      <c r="AJ135" s="774">
        <f t="shared" si="11"/>
        <v>0</v>
      </c>
      <c r="AK135" s="367">
        <f>Tabela6[[#This Row],[ST ICMS]]</f>
        <v>0</v>
      </c>
      <c r="AL135" s="368">
        <f t="shared" si="12"/>
        <v>0</v>
      </c>
      <c r="AM135" s="367">
        <f>Tabela6[[#This Row],[DESCONTO]]</f>
        <v>0</v>
      </c>
      <c r="AN135" s="368">
        <f t="shared" si="13"/>
        <v>0</v>
      </c>
      <c r="AO135" s="778">
        <f t="shared" si="14"/>
        <v>0</v>
      </c>
    </row>
    <row r="136" spans="1:41" ht="12" customHeight="1" x14ac:dyDescent="0.2">
      <c r="A136" s="1009">
        <f>Tabela6[[#This Row],[CLIENTE]]</f>
        <v>0</v>
      </c>
      <c r="B136" s="1010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777">
        <f t="shared" si="10"/>
        <v>0</v>
      </c>
      <c r="AI136" s="14">
        <f>Tabela6[[#This Row],[PREÇO]]</f>
        <v>0</v>
      </c>
      <c r="AJ136" s="774">
        <f t="shared" si="11"/>
        <v>0</v>
      </c>
      <c r="AK136" s="367">
        <f>Tabela6[[#This Row],[ST ICMS]]</f>
        <v>0</v>
      </c>
      <c r="AL136" s="368">
        <f t="shared" si="12"/>
        <v>0</v>
      </c>
      <c r="AM136" s="367">
        <f>Tabela6[[#This Row],[DESCONTO]]</f>
        <v>0</v>
      </c>
      <c r="AN136" s="368">
        <f t="shared" si="13"/>
        <v>0</v>
      </c>
      <c r="AO136" s="778">
        <f t="shared" si="14"/>
        <v>0</v>
      </c>
    </row>
    <row r="137" spans="1:41" ht="12" customHeight="1" x14ac:dyDescent="0.2">
      <c r="A137" s="1009">
        <f>Tabela6[[#This Row],[CLIENTE]]</f>
        <v>0</v>
      </c>
      <c r="B137" s="1010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777">
        <f t="shared" si="10"/>
        <v>0</v>
      </c>
      <c r="AI137" s="14">
        <f>Tabela6[[#This Row],[PREÇO]]</f>
        <v>0</v>
      </c>
      <c r="AJ137" s="774">
        <f t="shared" si="11"/>
        <v>0</v>
      </c>
      <c r="AK137" s="367">
        <f>Tabela6[[#This Row],[ST ICMS]]</f>
        <v>0</v>
      </c>
      <c r="AL137" s="368">
        <f t="shared" si="12"/>
        <v>0</v>
      </c>
      <c r="AM137" s="367">
        <f>Tabela6[[#This Row],[DESCONTO]]</f>
        <v>0</v>
      </c>
      <c r="AN137" s="368">
        <f t="shared" si="13"/>
        <v>0</v>
      </c>
      <c r="AO137" s="778">
        <f t="shared" si="14"/>
        <v>0</v>
      </c>
    </row>
    <row r="138" spans="1:41" ht="12" customHeight="1" x14ac:dyDescent="0.2">
      <c r="A138" s="1009">
        <f>Tabela6[[#This Row],[CLIENTE]]</f>
        <v>0</v>
      </c>
      <c r="B138" s="1010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777">
        <f t="shared" si="10"/>
        <v>0</v>
      </c>
      <c r="AI138" s="14">
        <f>Tabela6[[#This Row],[PREÇO]]</f>
        <v>0</v>
      </c>
      <c r="AJ138" s="774">
        <f t="shared" si="11"/>
        <v>0</v>
      </c>
      <c r="AK138" s="367">
        <f>Tabela6[[#This Row],[ST ICMS]]</f>
        <v>0</v>
      </c>
      <c r="AL138" s="368">
        <f t="shared" si="12"/>
        <v>0</v>
      </c>
      <c r="AM138" s="367">
        <f>Tabela6[[#This Row],[DESCONTO]]</f>
        <v>0</v>
      </c>
      <c r="AN138" s="368">
        <f t="shared" si="13"/>
        <v>0</v>
      </c>
      <c r="AO138" s="778">
        <f t="shared" si="14"/>
        <v>0</v>
      </c>
    </row>
    <row r="139" spans="1:41" ht="12" customHeight="1" x14ac:dyDescent="0.2">
      <c r="A139" s="1009">
        <f>Tabela6[[#This Row],[CLIENTE]]</f>
        <v>0</v>
      </c>
      <c r="B139" s="1010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777">
        <f t="shared" si="10"/>
        <v>0</v>
      </c>
      <c r="AI139" s="14">
        <f>Tabela6[[#This Row],[PREÇO]]</f>
        <v>0</v>
      </c>
      <c r="AJ139" s="774">
        <f t="shared" si="11"/>
        <v>0</v>
      </c>
      <c r="AK139" s="367">
        <f>Tabela6[[#This Row],[ST ICMS]]</f>
        <v>0</v>
      </c>
      <c r="AL139" s="368">
        <f t="shared" si="12"/>
        <v>0</v>
      </c>
      <c r="AM139" s="367">
        <f>Tabela6[[#This Row],[DESCONTO]]</f>
        <v>0</v>
      </c>
      <c r="AN139" s="368">
        <f t="shared" si="13"/>
        <v>0</v>
      </c>
      <c r="AO139" s="778">
        <f t="shared" si="14"/>
        <v>0</v>
      </c>
    </row>
    <row r="140" spans="1:41" ht="12" customHeight="1" x14ac:dyDescent="0.2">
      <c r="A140" s="1009">
        <f>Tabela6[[#This Row],[CLIENTE]]</f>
        <v>0</v>
      </c>
      <c r="B140" s="1010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777">
        <f t="shared" si="10"/>
        <v>0</v>
      </c>
      <c r="AI140" s="14">
        <f>Tabela6[[#This Row],[PREÇO]]</f>
        <v>0</v>
      </c>
      <c r="AJ140" s="774">
        <f t="shared" si="11"/>
        <v>0</v>
      </c>
      <c r="AK140" s="367">
        <f>Tabela6[[#This Row],[ST ICMS]]</f>
        <v>0</v>
      </c>
      <c r="AL140" s="368">
        <f t="shared" si="12"/>
        <v>0</v>
      </c>
      <c r="AM140" s="367">
        <f>Tabela6[[#This Row],[DESCONTO]]</f>
        <v>0</v>
      </c>
      <c r="AN140" s="368">
        <f t="shared" si="13"/>
        <v>0</v>
      </c>
      <c r="AO140" s="778">
        <f t="shared" si="14"/>
        <v>0</v>
      </c>
    </row>
    <row r="141" spans="1:41" ht="12" customHeight="1" x14ac:dyDescent="0.2">
      <c r="A141" s="1009">
        <f>Tabela6[[#This Row],[CLIENTE]]</f>
        <v>0</v>
      </c>
      <c r="B141" s="1010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777">
        <f t="shared" si="10"/>
        <v>0</v>
      </c>
      <c r="AI141" s="14">
        <f>Tabela6[[#This Row],[PREÇO]]</f>
        <v>0</v>
      </c>
      <c r="AJ141" s="774">
        <f t="shared" si="11"/>
        <v>0</v>
      </c>
      <c r="AK141" s="367">
        <f>Tabela6[[#This Row],[ST ICMS]]</f>
        <v>0</v>
      </c>
      <c r="AL141" s="368">
        <f t="shared" si="12"/>
        <v>0</v>
      </c>
      <c r="AM141" s="367">
        <f>Tabela6[[#This Row],[DESCONTO]]</f>
        <v>0</v>
      </c>
      <c r="AN141" s="368">
        <f t="shared" si="13"/>
        <v>0</v>
      </c>
      <c r="AO141" s="778">
        <f t="shared" si="14"/>
        <v>0</v>
      </c>
    </row>
    <row r="142" spans="1:41" ht="12" customHeight="1" x14ac:dyDescent="0.2">
      <c r="A142" s="1009">
        <f>Tabela6[[#This Row],[CLIENTE]]</f>
        <v>0</v>
      </c>
      <c r="B142" s="1010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777">
        <f t="shared" si="10"/>
        <v>0</v>
      </c>
      <c r="AI142" s="14">
        <f>Tabela6[[#This Row],[PREÇO]]</f>
        <v>0</v>
      </c>
      <c r="AJ142" s="774">
        <f t="shared" si="11"/>
        <v>0</v>
      </c>
      <c r="AK142" s="367">
        <f>Tabela6[[#This Row],[ST ICMS]]</f>
        <v>0</v>
      </c>
      <c r="AL142" s="368">
        <f t="shared" si="12"/>
        <v>0</v>
      </c>
      <c r="AM142" s="367">
        <f>Tabela6[[#This Row],[DESCONTO]]</f>
        <v>0</v>
      </c>
      <c r="AN142" s="368">
        <f t="shared" si="13"/>
        <v>0</v>
      </c>
      <c r="AO142" s="778">
        <f t="shared" si="14"/>
        <v>0</v>
      </c>
    </row>
    <row r="143" spans="1:41" ht="12" customHeight="1" x14ac:dyDescent="0.2">
      <c r="A143" s="1009">
        <f>Tabela6[[#This Row],[CLIENTE]]</f>
        <v>0</v>
      </c>
      <c r="B143" s="1010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777">
        <f t="shared" si="10"/>
        <v>0</v>
      </c>
      <c r="AI143" s="14">
        <f>Tabela6[[#This Row],[PREÇO]]</f>
        <v>0</v>
      </c>
      <c r="AJ143" s="774">
        <f t="shared" si="11"/>
        <v>0</v>
      </c>
      <c r="AK143" s="367">
        <f>Tabela6[[#This Row],[ST ICMS]]</f>
        <v>0</v>
      </c>
      <c r="AL143" s="368">
        <f t="shared" si="12"/>
        <v>0</v>
      </c>
      <c r="AM143" s="367">
        <f>Tabela6[[#This Row],[DESCONTO]]</f>
        <v>0</v>
      </c>
      <c r="AN143" s="368">
        <f t="shared" si="13"/>
        <v>0</v>
      </c>
      <c r="AO143" s="778">
        <f t="shared" si="14"/>
        <v>0</v>
      </c>
    </row>
    <row r="144" spans="1:41" ht="12" customHeight="1" x14ac:dyDescent="0.2">
      <c r="A144" s="1009">
        <f>Tabela6[[#This Row],[CLIENTE]]</f>
        <v>0</v>
      </c>
      <c r="B144" s="1010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777">
        <f t="shared" si="10"/>
        <v>0</v>
      </c>
      <c r="AI144" s="14">
        <f>Tabela6[[#This Row],[PREÇO]]</f>
        <v>0</v>
      </c>
      <c r="AJ144" s="774">
        <f t="shared" si="11"/>
        <v>0</v>
      </c>
      <c r="AK144" s="367">
        <f>Tabela6[[#This Row],[ST ICMS]]</f>
        <v>0</v>
      </c>
      <c r="AL144" s="368">
        <f t="shared" si="12"/>
        <v>0</v>
      </c>
      <c r="AM144" s="367">
        <f>Tabela6[[#This Row],[DESCONTO]]</f>
        <v>0</v>
      </c>
      <c r="AN144" s="368">
        <f t="shared" si="13"/>
        <v>0</v>
      </c>
      <c r="AO144" s="778">
        <f t="shared" si="14"/>
        <v>0</v>
      </c>
    </row>
    <row r="145" spans="1:41" ht="12" customHeight="1" x14ac:dyDescent="0.2">
      <c r="A145" s="1009">
        <f>Tabela6[[#This Row],[CLIENTE]]</f>
        <v>0</v>
      </c>
      <c r="B145" s="1010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777">
        <f t="shared" si="10"/>
        <v>0</v>
      </c>
      <c r="AI145" s="14">
        <f>Tabela6[[#This Row],[PREÇO]]</f>
        <v>0</v>
      </c>
      <c r="AJ145" s="774">
        <f t="shared" si="11"/>
        <v>0</v>
      </c>
      <c r="AK145" s="367">
        <f>Tabela6[[#This Row],[ST ICMS]]</f>
        <v>0</v>
      </c>
      <c r="AL145" s="368">
        <f t="shared" si="12"/>
        <v>0</v>
      </c>
      <c r="AM145" s="367">
        <f>Tabela6[[#This Row],[DESCONTO]]</f>
        <v>0</v>
      </c>
      <c r="AN145" s="368">
        <f t="shared" si="13"/>
        <v>0</v>
      </c>
      <c r="AO145" s="778">
        <f t="shared" si="14"/>
        <v>0</v>
      </c>
    </row>
    <row r="146" spans="1:41" ht="12" customHeight="1" x14ac:dyDescent="0.2">
      <c r="A146" s="1009">
        <f>Tabela6[[#This Row],[CLIENTE]]</f>
        <v>0</v>
      </c>
      <c r="B146" s="1010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777">
        <f t="shared" si="10"/>
        <v>0</v>
      </c>
      <c r="AI146" s="14">
        <f>Tabela6[[#This Row],[PREÇO]]</f>
        <v>0</v>
      </c>
      <c r="AJ146" s="774">
        <f t="shared" si="11"/>
        <v>0</v>
      </c>
      <c r="AK146" s="367">
        <f>Tabela6[[#This Row],[ST ICMS]]</f>
        <v>0</v>
      </c>
      <c r="AL146" s="368">
        <f t="shared" si="12"/>
        <v>0</v>
      </c>
      <c r="AM146" s="367">
        <f>Tabela6[[#This Row],[DESCONTO]]</f>
        <v>0</v>
      </c>
      <c r="AN146" s="368">
        <f t="shared" si="13"/>
        <v>0</v>
      </c>
      <c r="AO146" s="778">
        <f t="shared" si="14"/>
        <v>0</v>
      </c>
    </row>
    <row r="147" spans="1:41" ht="12" customHeight="1" x14ac:dyDescent="0.2">
      <c r="A147" s="1009">
        <f>Tabela6[[#This Row],[CLIENTE]]</f>
        <v>0</v>
      </c>
      <c r="B147" s="1010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777">
        <f t="shared" si="10"/>
        <v>0</v>
      </c>
      <c r="AI147" s="14">
        <f>Tabela6[[#This Row],[PREÇO]]</f>
        <v>0</v>
      </c>
      <c r="AJ147" s="774">
        <f t="shared" si="11"/>
        <v>0</v>
      </c>
      <c r="AK147" s="367">
        <f>Tabela6[[#This Row],[ST ICMS]]</f>
        <v>0</v>
      </c>
      <c r="AL147" s="368">
        <f t="shared" si="12"/>
        <v>0</v>
      </c>
      <c r="AM147" s="367">
        <f>Tabela6[[#This Row],[DESCONTO]]</f>
        <v>0</v>
      </c>
      <c r="AN147" s="368">
        <f t="shared" si="13"/>
        <v>0</v>
      </c>
      <c r="AO147" s="778">
        <f t="shared" si="14"/>
        <v>0</v>
      </c>
    </row>
    <row r="148" spans="1:41" ht="12" customHeight="1" x14ac:dyDescent="0.2">
      <c r="A148" s="1009">
        <f>Tabela6[[#This Row],[CLIENTE]]</f>
        <v>0</v>
      </c>
      <c r="B148" s="1010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777">
        <f t="shared" si="10"/>
        <v>0</v>
      </c>
      <c r="AI148" s="14">
        <f>Tabela6[[#This Row],[PREÇO]]</f>
        <v>0</v>
      </c>
      <c r="AJ148" s="774">
        <f t="shared" si="11"/>
        <v>0</v>
      </c>
      <c r="AK148" s="367">
        <f>Tabela6[[#This Row],[ST ICMS]]</f>
        <v>0</v>
      </c>
      <c r="AL148" s="368">
        <f t="shared" si="12"/>
        <v>0</v>
      </c>
      <c r="AM148" s="367">
        <f>Tabela6[[#This Row],[DESCONTO]]</f>
        <v>0</v>
      </c>
      <c r="AN148" s="368">
        <f t="shared" si="13"/>
        <v>0</v>
      </c>
      <c r="AO148" s="778">
        <f t="shared" si="14"/>
        <v>0</v>
      </c>
    </row>
    <row r="149" spans="1:41" ht="12" customHeight="1" x14ac:dyDescent="0.2">
      <c r="A149" s="1009">
        <f>Tabela6[[#This Row],[CLIENTE]]</f>
        <v>0</v>
      </c>
      <c r="B149" s="1010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777">
        <f t="shared" si="10"/>
        <v>0</v>
      </c>
      <c r="AI149" s="14">
        <f>Tabela6[[#This Row],[PREÇO]]</f>
        <v>0</v>
      </c>
      <c r="AJ149" s="774">
        <f t="shared" si="11"/>
        <v>0</v>
      </c>
      <c r="AK149" s="367">
        <f>Tabela6[[#This Row],[ST ICMS]]</f>
        <v>0</v>
      </c>
      <c r="AL149" s="368">
        <f t="shared" si="12"/>
        <v>0</v>
      </c>
      <c r="AM149" s="367">
        <f>Tabela6[[#This Row],[DESCONTO]]</f>
        <v>0</v>
      </c>
      <c r="AN149" s="368">
        <f t="shared" si="13"/>
        <v>0</v>
      </c>
      <c r="AO149" s="778">
        <f t="shared" si="14"/>
        <v>0</v>
      </c>
    </row>
    <row r="150" spans="1:41" ht="12" customHeight="1" x14ac:dyDescent="0.2">
      <c r="A150" s="1009">
        <f>Tabela6[[#This Row],[CLIENTE]]</f>
        <v>0</v>
      </c>
      <c r="B150" s="1010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777">
        <f t="shared" si="10"/>
        <v>0</v>
      </c>
      <c r="AI150" s="14">
        <f>Tabela6[[#This Row],[PREÇO]]</f>
        <v>0</v>
      </c>
      <c r="AJ150" s="774">
        <f t="shared" si="11"/>
        <v>0</v>
      </c>
      <c r="AK150" s="367">
        <f>Tabela6[[#This Row],[ST ICMS]]</f>
        <v>0</v>
      </c>
      <c r="AL150" s="368">
        <f t="shared" si="12"/>
        <v>0</v>
      </c>
      <c r="AM150" s="367">
        <f>Tabela6[[#This Row],[DESCONTO]]</f>
        <v>0</v>
      </c>
      <c r="AN150" s="368">
        <f t="shared" si="13"/>
        <v>0</v>
      </c>
      <c r="AO150" s="778">
        <f t="shared" si="14"/>
        <v>0</v>
      </c>
    </row>
    <row r="151" spans="1:41" ht="12" customHeight="1" x14ac:dyDescent="0.2">
      <c r="A151" s="1009">
        <f>Tabela6[[#This Row],[CLIENTE]]</f>
        <v>0</v>
      </c>
      <c r="B151" s="1010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777">
        <f t="shared" si="10"/>
        <v>0</v>
      </c>
      <c r="AI151" s="14">
        <f>Tabela6[[#This Row],[PREÇO]]</f>
        <v>0</v>
      </c>
      <c r="AJ151" s="774">
        <f t="shared" si="11"/>
        <v>0</v>
      </c>
      <c r="AK151" s="367">
        <f>Tabela6[[#This Row],[ST ICMS]]</f>
        <v>0</v>
      </c>
      <c r="AL151" s="368">
        <f t="shared" si="12"/>
        <v>0</v>
      </c>
      <c r="AM151" s="367">
        <f>Tabela6[[#This Row],[DESCONTO]]</f>
        <v>0</v>
      </c>
      <c r="AN151" s="368">
        <f t="shared" si="13"/>
        <v>0</v>
      </c>
      <c r="AO151" s="778">
        <f t="shared" si="14"/>
        <v>0</v>
      </c>
    </row>
    <row r="152" spans="1:41" ht="12" customHeight="1" x14ac:dyDescent="0.2">
      <c r="A152" s="1009">
        <f>Tabela6[[#This Row],[CLIENTE]]</f>
        <v>0</v>
      </c>
      <c r="B152" s="1010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777">
        <f t="shared" si="10"/>
        <v>0</v>
      </c>
      <c r="AI152" s="14">
        <f>Tabela6[[#This Row],[PREÇO]]</f>
        <v>0</v>
      </c>
      <c r="AJ152" s="774">
        <f t="shared" si="11"/>
        <v>0</v>
      </c>
      <c r="AK152" s="367">
        <f>Tabela6[[#This Row],[ST ICMS]]</f>
        <v>0</v>
      </c>
      <c r="AL152" s="368">
        <f t="shared" si="12"/>
        <v>0</v>
      </c>
      <c r="AM152" s="367">
        <f>Tabela6[[#This Row],[DESCONTO]]</f>
        <v>0</v>
      </c>
      <c r="AN152" s="368">
        <f t="shared" si="13"/>
        <v>0</v>
      </c>
      <c r="AO152" s="778">
        <f t="shared" si="14"/>
        <v>0</v>
      </c>
    </row>
    <row r="153" spans="1:41" ht="12" customHeight="1" x14ac:dyDescent="0.2">
      <c r="A153" s="1009">
        <f>Tabela6[[#This Row],[CLIENTE]]</f>
        <v>0</v>
      </c>
      <c r="B153" s="1010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777">
        <f t="shared" si="10"/>
        <v>0</v>
      </c>
      <c r="AI153" s="14">
        <f>Tabela6[[#This Row],[PREÇO]]</f>
        <v>0</v>
      </c>
      <c r="AJ153" s="774">
        <f t="shared" si="11"/>
        <v>0</v>
      </c>
      <c r="AK153" s="367">
        <f>Tabela6[[#This Row],[ST ICMS]]</f>
        <v>0</v>
      </c>
      <c r="AL153" s="368">
        <f t="shared" si="12"/>
        <v>0</v>
      </c>
      <c r="AM153" s="367">
        <f>Tabela6[[#This Row],[DESCONTO]]</f>
        <v>0</v>
      </c>
      <c r="AN153" s="368">
        <f t="shared" si="13"/>
        <v>0</v>
      </c>
      <c r="AO153" s="778">
        <f t="shared" si="14"/>
        <v>0</v>
      </c>
    </row>
    <row r="154" spans="1:41" ht="12" customHeight="1" x14ac:dyDescent="0.2">
      <c r="A154" s="1009">
        <f>Tabela6[[#This Row],[CLIENTE]]</f>
        <v>0</v>
      </c>
      <c r="B154" s="1010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777">
        <f t="shared" si="10"/>
        <v>0</v>
      </c>
      <c r="AI154" s="14">
        <f>Tabela6[[#This Row],[PREÇO]]</f>
        <v>0</v>
      </c>
      <c r="AJ154" s="774">
        <f t="shared" si="11"/>
        <v>0</v>
      </c>
      <c r="AK154" s="367">
        <f>Tabela6[[#This Row],[ST ICMS]]</f>
        <v>0</v>
      </c>
      <c r="AL154" s="368">
        <f t="shared" si="12"/>
        <v>0</v>
      </c>
      <c r="AM154" s="367">
        <f>Tabela6[[#This Row],[DESCONTO]]</f>
        <v>0</v>
      </c>
      <c r="AN154" s="368">
        <f t="shared" si="13"/>
        <v>0</v>
      </c>
      <c r="AO154" s="778">
        <f t="shared" si="14"/>
        <v>0</v>
      </c>
    </row>
    <row r="155" spans="1:41" ht="12" customHeight="1" x14ac:dyDescent="0.2">
      <c r="A155" s="1009">
        <f>Tabela6[[#This Row],[CLIENTE]]</f>
        <v>0</v>
      </c>
      <c r="B155" s="1010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777">
        <f t="shared" si="10"/>
        <v>0</v>
      </c>
      <c r="AI155" s="14">
        <f>Tabela6[[#This Row],[PREÇO]]</f>
        <v>0</v>
      </c>
      <c r="AJ155" s="774">
        <f t="shared" si="11"/>
        <v>0</v>
      </c>
      <c r="AK155" s="367">
        <f>Tabela6[[#This Row],[ST ICMS]]</f>
        <v>0</v>
      </c>
      <c r="AL155" s="368">
        <f t="shared" si="12"/>
        <v>0</v>
      </c>
      <c r="AM155" s="367">
        <f>Tabela6[[#This Row],[DESCONTO]]</f>
        <v>0</v>
      </c>
      <c r="AN155" s="368">
        <f t="shared" si="13"/>
        <v>0</v>
      </c>
      <c r="AO155" s="778">
        <f t="shared" si="14"/>
        <v>0</v>
      </c>
    </row>
    <row r="156" spans="1:41" x14ac:dyDescent="0.2">
      <c r="A156" s="770" t="s">
        <v>1</v>
      </c>
      <c r="B156" s="772"/>
      <c r="C156" s="770">
        <f t="shared" ref="C156:AH156" si="15">SUM(C3:C155)</f>
        <v>0</v>
      </c>
      <c r="D156" s="770">
        <f t="shared" si="15"/>
        <v>0</v>
      </c>
      <c r="E156" s="770">
        <f t="shared" si="15"/>
        <v>0</v>
      </c>
      <c r="F156" s="770">
        <f t="shared" si="15"/>
        <v>0</v>
      </c>
      <c r="G156" s="770">
        <f t="shared" si="15"/>
        <v>0</v>
      </c>
      <c r="H156" s="770">
        <f t="shared" si="15"/>
        <v>0</v>
      </c>
      <c r="I156" s="770">
        <f t="shared" si="15"/>
        <v>0</v>
      </c>
      <c r="J156" s="770">
        <f t="shared" si="15"/>
        <v>0</v>
      </c>
      <c r="K156" s="770">
        <f t="shared" si="15"/>
        <v>0</v>
      </c>
      <c r="L156" s="770">
        <f t="shared" si="15"/>
        <v>0</v>
      </c>
      <c r="M156" s="770">
        <f t="shared" si="15"/>
        <v>0</v>
      </c>
      <c r="N156" s="770">
        <f t="shared" si="15"/>
        <v>0</v>
      </c>
      <c r="O156" s="770">
        <f t="shared" si="15"/>
        <v>0</v>
      </c>
      <c r="P156" s="770">
        <f t="shared" si="15"/>
        <v>0</v>
      </c>
      <c r="Q156" s="770">
        <f t="shared" si="15"/>
        <v>0</v>
      </c>
      <c r="R156" s="770">
        <f t="shared" si="15"/>
        <v>0</v>
      </c>
      <c r="S156" s="770">
        <f t="shared" si="15"/>
        <v>0</v>
      </c>
      <c r="T156" s="770">
        <f t="shared" si="15"/>
        <v>0</v>
      </c>
      <c r="U156" s="770">
        <f t="shared" si="15"/>
        <v>0</v>
      </c>
      <c r="V156" s="770">
        <f t="shared" si="15"/>
        <v>0</v>
      </c>
      <c r="W156" s="770">
        <f t="shared" si="15"/>
        <v>0</v>
      </c>
      <c r="X156" s="770">
        <f t="shared" si="15"/>
        <v>0</v>
      </c>
      <c r="Y156" s="770">
        <f t="shared" si="15"/>
        <v>0</v>
      </c>
      <c r="Z156" s="770">
        <f t="shared" si="15"/>
        <v>0</v>
      </c>
      <c r="AA156" s="770">
        <f t="shared" si="15"/>
        <v>0</v>
      </c>
      <c r="AB156" s="770">
        <f t="shared" si="15"/>
        <v>0</v>
      </c>
      <c r="AC156" s="770">
        <f t="shared" si="15"/>
        <v>0</v>
      </c>
      <c r="AD156" s="770">
        <f t="shared" si="15"/>
        <v>0</v>
      </c>
      <c r="AE156" s="770">
        <f t="shared" si="15"/>
        <v>0</v>
      </c>
      <c r="AF156" s="770">
        <f t="shared" si="15"/>
        <v>0</v>
      </c>
      <c r="AG156" s="770">
        <f t="shared" si="15"/>
        <v>0</v>
      </c>
      <c r="AH156" s="770">
        <f t="shared" si="15"/>
        <v>0</v>
      </c>
      <c r="AI156" s="780"/>
      <c r="AJ156" s="775">
        <f>SUM(AJ3:AJ155)</f>
        <v>0</v>
      </c>
      <c r="AK156" s="775"/>
      <c r="AL156" s="849">
        <f>SUM(AL3:AL155)</f>
        <v>0</v>
      </c>
      <c r="AM156" s="775"/>
      <c r="AN156" s="849">
        <f>SUM(AN3:AN155)</f>
        <v>0</v>
      </c>
      <c r="AO156" s="779">
        <f>SUM(AO3:AO155)</f>
        <v>0</v>
      </c>
    </row>
    <row r="157" spans="1:41" x14ac:dyDescent="0.2">
      <c r="A157" s="773"/>
      <c r="B157" s="773"/>
      <c r="C157" s="791">
        <f>C156*$AI156</f>
        <v>0</v>
      </c>
      <c r="D157" s="791">
        <f t="shared" ref="D157:AG157" si="16">D156*$AI156</f>
        <v>0</v>
      </c>
      <c r="E157" s="791">
        <f t="shared" si="16"/>
        <v>0</v>
      </c>
      <c r="F157" s="791">
        <f t="shared" si="16"/>
        <v>0</v>
      </c>
      <c r="G157" s="791">
        <f t="shared" si="16"/>
        <v>0</v>
      </c>
      <c r="H157" s="791">
        <f t="shared" si="16"/>
        <v>0</v>
      </c>
      <c r="I157" s="791">
        <f t="shared" si="16"/>
        <v>0</v>
      </c>
      <c r="J157" s="791">
        <f t="shared" si="16"/>
        <v>0</v>
      </c>
      <c r="K157" s="791">
        <f t="shared" si="16"/>
        <v>0</v>
      </c>
      <c r="L157" s="791">
        <f t="shared" si="16"/>
        <v>0</v>
      </c>
      <c r="M157" s="791">
        <f t="shared" si="16"/>
        <v>0</v>
      </c>
      <c r="N157" s="791">
        <f t="shared" si="16"/>
        <v>0</v>
      </c>
      <c r="O157" s="791">
        <f t="shared" si="16"/>
        <v>0</v>
      </c>
      <c r="P157" s="791">
        <f t="shared" si="16"/>
        <v>0</v>
      </c>
      <c r="Q157" s="791">
        <f t="shared" si="16"/>
        <v>0</v>
      </c>
      <c r="R157" s="791">
        <f t="shared" si="16"/>
        <v>0</v>
      </c>
      <c r="S157" s="791">
        <f t="shared" si="16"/>
        <v>0</v>
      </c>
      <c r="T157" s="791">
        <f t="shared" si="16"/>
        <v>0</v>
      </c>
      <c r="U157" s="791">
        <f t="shared" si="16"/>
        <v>0</v>
      </c>
      <c r="V157" s="791">
        <f t="shared" si="16"/>
        <v>0</v>
      </c>
      <c r="W157" s="791">
        <f t="shared" si="16"/>
        <v>0</v>
      </c>
      <c r="X157" s="791">
        <f t="shared" si="16"/>
        <v>0</v>
      </c>
      <c r="Y157" s="791">
        <f t="shared" si="16"/>
        <v>0</v>
      </c>
      <c r="Z157" s="791">
        <f t="shared" si="16"/>
        <v>0</v>
      </c>
      <c r="AA157" s="791">
        <f t="shared" si="16"/>
        <v>0</v>
      </c>
      <c r="AB157" s="791">
        <f t="shared" si="16"/>
        <v>0</v>
      </c>
      <c r="AC157" s="791">
        <f t="shared" si="16"/>
        <v>0</v>
      </c>
      <c r="AD157" s="791">
        <f t="shared" si="16"/>
        <v>0</v>
      </c>
      <c r="AE157" s="791">
        <f t="shared" si="16"/>
        <v>0</v>
      </c>
      <c r="AF157" s="791">
        <f t="shared" si="16"/>
        <v>0</v>
      </c>
      <c r="AG157" s="791">
        <f t="shared" si="16"/>
        <v>0</v>
      </c>
      <c r="AH157" s="776"/>
      <c r="AI157" s="776"/>
      <c r="AJ157" s="776"/>
      <c r="AK157" s="776"/>
      <c r="AL157" s="776"/>
      <c r="AM157" s="776"/>
      <c r="AN157" s="781">
        <f>SUM(C157:AI157)</f>
        <v>0</v>
      </c>
      <c r="AO157" s="773"/>
    </row>
    <row r="158" spans="1:41" x14ac:dyDescent="0.2">
      <c r="A158" s="9"/>
    </row>
  </sheetData>
  <autoFilter ref="A1:AJ2"/>
  <mergeCells count="190">
    <mergeCell ref="A147:B147"/>
    <mergeCell ref="A148:B148"/>
    <mergeCell ref="A149:B149"/>
    <mergeCell ref="A146:B146"/>
    <mergeCell ref="A150:B150"/>
    <mergeCell ref="A151:B151"/>
    <mergeCell ref="A152:B152"/>
    <mergeCell ref="A155:B155"/>
    <mergeCell ref="A153:B153"/>
    <mergeCell ref="A154:B154"/>
    <mergeCell ref="A129:B129"/>
    <mergeCell ref="A130:B130"/>
    <mergeCell ref="A131:B131"/>
    <mergeCell ref="A143:B143"/>
    <mergeCell ref="A144:B144"/>
    <mergeCell ref="A145:B145"/>
    <mergeCell ref="A136:B136"/>
    <mergeCell ref="A139:B139"/>
    <mergeCell ref="A140:B140"/>
    <mergeCell ref="A141:B141"/>
    <mergeCell ref="A142:B142"/>
    <mergeCell ref="A137:B137"/>
    <mergeCell ref="A138:B138"/>
    <mergeCell ref="A135:B135"/>
    <mergeCell ref="A127:B127"/>
    <mergeCell ref="A132:B132"/>
    <mergeCell ref="A133:B133"/>
    <mergeCell ref="A134:B134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23:B123"/>
    <mergeCell ref="A124:B124"/>
    <mergeCell ref="A125:B125"/>
    <mergeCell ref="A126:B126"/>
    <mergeCell ref="A118:B118"/>
    <mergeCell ref="A119:B119"/>
    <mergeCell ref="A120:B120"/>
    <mergeCell ref="A121:B121"/>
    <mergeCell ref="A122:B122"/>
    <mergeCell ref="A128:B128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3:B3"/>
    <mergeCell ref="A4:B4"/>
    <mergeCell ref="A5:B5"/>
    <mergeCell ref="A6:B6"/>
    <mergeCell ref="A8:B8"/>
    <mergeCell ref="A48:B48"/>
    <mergeCell ref="A49:B49"/>
    <mergeCell ref="A50:B50"/>
    <mergeCell ref="A51:B51"/>
    <mergeCell ref="A43:B43"/>
    <mergeCell ref="A44:B44"/>
    <mergeCell ref="A45:B45"/>
    <mergeCell ref="A46:B46"/>
    <mergeCell ref="A47:B47"/>
    <mergeCell ref="A14:B14"/>
    <mergeCell ref="A15:B15"/>
    <mergeCell ref="A16:B16"/>
    <mergeCell ref="A17:B17"/>
    <mergeCell ref="A38:B38"/>
    <mergeCell ref="A28:B28"/>
    <mergeCell ref="A29:B29"/>
    <mergeCell ref="A30:B30"/>
    <mergeCell ref="A24:B24"/>
    <mergeCell ref="A25:B25"/>
    <mergeCell ref="AK1:AL1"/>
    <mergeCell ref="AM1:AN1"/>
    <mergeCell ref="AO1:AO2"/>
    <mergeCell ref="AH1:AH2"/>
    <mergeCell ref="AI1:AI2"/>
    <mergeCell ref="AJ1:AJ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AB1:AB2"/>
    <mergeCell ref="AF1:AF2"/>
    <mergeCell ref="AG1:AG2"/>
    <mergeCell ref="AA1:AA2"/>
    <mergeCell ref="V1:V2"/>
    <mergeCell ref="W1:W2"/>
    <mergeCell ref="X1:X2"/>
    <mergeCell ref="Y1:Y2"/>
    <mergeCell ref="Z1:Z2"/>
    <mergeCell ref="C1:C2"/>
    <mergeCell ref="D1:D2"/>
    <mergeCell ref="E1:E2"/>
    <mergeCell ref="F1:F2"/>
    <mergeCell ref="S1:S2"/>
    <mergeCell ref="AC1:AC2"/>
    <mergeCell ref="AD1:AD2"/>
    <mergeCell ref="AE1:AE2"/>
    <mergeCell ref="T1:T2"/>
    <mergeCell ref="U1:U2"/>
    <mergeCell ref="A39:B39"/>
    <mergeCell ref="A40:B40"/>
    <mergeCell ref="A41:B41"/>
    <mergeCell ref="A42:B42"/>
    <mergeCell ref="A33:B33"/>
    <mergeCell ref="A34:B34"/>
    <mergeCell ref="A35:B35"/>
    <mergeCell ref="A36:B36"/>
    <mergeCell ref="A7:B7"/>
    <mergeCell ref="A9:B9"/>
    <mergeCell ref="A10:B10"/>
    <mergeCell ref="A11:B11"/>
    <mergeCell ref="A12:B12"/>
    <mergeCell ref="A18:B18"/>
    <mergeCell ref="A19:B19"/>
    <mergeCell ref="A20:B20"/>
    <mergeCell ref="A21:B21"/>
    <mergeCell ref="A22:B22"/>
    <mergeCell ref="A23:B23"/>
    <mergeCell ref="A13:B13"/>
    <mergeCell ref="A57:B57"/>
    <mergeCell ref="A52:B52"/>
    <mergeCell ref="A63:B63"/>
    <mergeCell ref="A64:B64"/>
    <mergeCell ref="A65:B65"/>
    <mergeCell ref="A66:B66"/>
    <mergeCell ref="A67:B67"/>
    <mergeCell ref="A58:B58"/>
    <mergeCell ref="A26:B26"/>
    <mergeCell ref="A27:B27"/>
    <mergeCell ref="A37:B37"/>
    <mergeCell ref="A31:B31"/>
    <mergeCell ref="A32:B32"/>
    <mergeCell ref="A53:B53"/>
    <mergeCell ref="A54:B54"/>
    <mergeCell ref="A55:B55"/>
    <mergeCell ref="A56:B56"/>
    <mergeCell ref="A59:B59"/>
    <mergeCell ref="A60:B60"/>
    <mergeCell ref="A61:B61"/>
    <mergeCell ref="A62:B6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O164"/>
  <sheetViews>
    <sheetView topLeftCell="A124" zoomScale="110" zoomScaleNormal="110" workbookViewId="0">
      <pane xSplit="1" topLeftCell="B1" activePane="topRight" state="frozen"/>
      <selection pane="topRight" activeCell="C3" sqref="C3:AG154"/>
    </sheetView>
  </sheetViews>
  <sheetFormatPr defaultRowHeight="12.75" x14ac:dyDescent="0.2"/>
  <cols>
    <col min="1" max="1" width="36.7109375" customWidth="1"/>
    <col min="2" max="2" width="10.7109375" customWidth="1"/>
    <col min="3" max="5" width="4.85546875" style="12" customWidth="1"/>
    <col min="6" max="6" width="4.85546875" customWidth="1"/>
    <col min="7" max="7" width="5" customWidth="1"/>
    <col min="8" max="11" width="4.85546875" customWidth="1"/>
    <col min="12" max="12" width="5" style="9" customWidth="1"/>
    <col min="13" max="16" width="4.85546875" style="9" customWidth="1"/>
    <col min="17" max="17" width="5" customWidth="1"/>
    <col min="18" max="29" width="4.85546875" customWidth="1"/>
    <col min="30" max="30" width="5.140625" customWidth="1"/>
    <col min="31" max="33" width="4.85546875" customWidth="1"/>
    <col min="34" max="35" width="7.7109375" customWidth="1"/>
    <col min="36" max="36" width="12.7109375" bestFit="1" customWidth="1"/>
    <col min="38" max="38" width="11.5703125" customWidth="1"/>
    <col min="40" max="40" width="11.5703125" customWidth="1"/>
    <col min="41" max="41" width="12.85546875" bestFit="1" customWidth="1"/>
  </cols>
  <sheetData>
    <row r="1" spans="1:41" ht="12" customHeight="1" x14ac:dyDescent="0.2">
      <c r="A1" s="407" t="s">
        <v>154</v>
      </c>
      <c r="B1" s="619" t="s">
        <v>246</v>
      </c>
      <c r="C1" s="1026">
        <v>1</v>
      </c>
      <c r="D1" s="1026">
        <v>2</v>
      </c>
      <c r="E1" s="1026">
        <v>3</v>
      </c>
      <c r="F1" s="1026">
        <v>4</v>
      </c>
      <c r="G1" s="1026">
        <v>5</v>
      </c>
      <c r="H1" s="1026">
        <v>6</v>
      </c>
      <c r="I1" s="1026">
        <v>7</v>
      </c>
      <c r="J1" s="1026">
        <v>8</v>
      </c>
      <c r="K1" s="1026">
        <v>9</v>
      </c>
      <c r="L1" s="1026">
        <v>10</v>
      </c>
      <c r="M1" s="1027">
        <v>11</v>
      </c>
      <c r="N1" s="1027">
        <v>12</v>
      </c>
      <c r="O1" s="1026">
        <v>13</v>
      </c>
      <c r="P1" s="1026">
        <v>14</v>
      </c>
      <c r="Q1" s="1026">
        <v>15</v>
      </c>
      <c r="R1" s="1026">
        <v>16</v>
      </c>
      <c r="S1" s="1026">
        <v>17</v>
      </c>
      <c r="T1" s="1026">
        <v>18</v>
      </c>
      <c r="U1" s="1026">
        <v>19</v>
      </c>
      <c r="V1" s="1026">
        <v>20</v>
      </c>
      <c r="W1" s="1026">
        <v>21</v>
      </c>
      <c r="X1" s="1026">
        <v>22</v>
      </c>
      <c r="Y1" s="1026">
        <v>23</v>
      </c>
      <c r="Z1" s="1026">
        <v>24</v>
      </c>
      <c r="AA1" s="1026">
        <v>25</v>
      </c>
      <c r="AB1" s="1026">
        <v>26</v>
      </c>
      <c r="AC1" s="1026">
        <v>27</v>
      </c>
      <c r="AD1" s="1026">
        <v>28</v>
      </c>
      <c r="AE1" s="1026">
        <v>29</v>
      </c>
      <c r="AF1" s="1026">
        <v>30</v>
      </c>
      <c r="AG1" s="1026">
        <v>31</v>
      </c>
      <c r="AH1" s="1032" t="s">
        <v>3</v>
      </c>
      <c r="AI1" s="1034" t="s">
        <v>4</v>
      </c>
      <c r="AJ1" s="1030" t="s">
        <v>29</v>
      </c>
      <c r="AK1" s="1029" t="s">
        <v>151</v>
      </c>
      <c r="AL1" s="1029"/>
      <c r="AM1" s="1029" t="s">
        <v>152</v>
      </c>
      <c r="AN1" s="1029"/>
      <c r="AO1" s="1024" t="s">
        <v>5</v>
      </c>
    </row>
    <row r="2" spans="1:41" s="42" customFormat="1" ht="12" customHeight="1" x14ac:dyDescent="0.2">
      <c r="A2" s="407" t="s">
        <v>0</v>
      </c>
      <c r="B2" s="408">
        <f>'TOTAL GERAL'!J1</f>
        <v>43252</v>
      </c>
      <c r="C2" s="1026"/>
      <c r="D2" s="1026"/>
      <c r="E2" s="1026"/>
      <c r="F2" s="1026"/>
      <c r="G2" s="1026"/>
      <c r="H2" s="1026"/>
      <c r="I2" s="1026"/>
      <c r="J2" s="1026"/>
      <c r="K2" s="1026"/>
      <c r="L2" s="1026"/>
      <c r="M2" s="1028"/>
      <c r="N2" s="1028"/>
      <c r="O2" s="1026"/>
      <c r="P2" s="1026"/>
      <c r="Q2" s="1026"/>
      <c r="R2" s="1026"/>
      <c r="S2" s="1026"/>
      <c r="T2" s="1026"/>
      <c r="U2" s="1026"/>
      <c r="V2" s="1026"/>
      <c r="W2" s="1026"/>
      <c r="X2" s="1026"/>
      <c r="Y2" s="1026"/>
      <c r="Z2" s="1026"/>
      <c r="AA2" s="1026"/>
      <c r="AB2" s="1026"/>
      <c r="AC2" s="1026"/>
      <c r="AD2" s="1026"/>
      <c r="AE2" s="1026"/>
      <c r="AF2" s="1026"/>
      <c r="AG2" s="1026"/>
      <c r="AH2" s="1033"/>
      <c r="AI2" s="1035"/>
      <c r="AJ2" s="1031"/>
      <c r="AK2" s="370" t="s">
        <v>153</v>
      </c>
      <c r="AL2" s="370" t="s">
        <v>7</v>
      </c>
      <c r="AM2" s="369" t="s">
        <v>153</v>
      </c>
      <c r="AN2" s="369" t="s">
        <v>7</v>
      </c>
      <c r="AO2" s="1025"/>
    </row>
    <row r="3" spans="1:41" ht="12" customHeight="1" x14ac:dyDescent="0.2">
      <c r="A3" s="1022" t="str">
        <f>Tabela6[[#This Row],[CLIENTE]]</f>
        <v>* BONIFICAÇÃO - CAMINO DIVINEIA</v>
      </c>
      <c r="B3" s="1023"/>
      <c r="C3" s="39"/>
      <c r="D3" s="13"/>
      <c r="E3" s="13"/>
      <c r="F3" s="29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78"/>
      <c r="AB3" s="13"/>
      <c r="AC3" s="13"/>
      <c r="AD3" s="13"/>
      <c r="AE3" s="13"/>
      <c r="AF3" s="13"/>
      <c r="AG3" s="13"/>
      <c r="AH3" s="390">
        <f>SUM(C3:AG3)</f>
        <v>0</v>
      </c>
      <c r="AI3" s="14">
        <f>Tabela6[[#This Row],[PREÇO]]</f>
        <v>0</v>
      </c>
      <c r="AJ3" s="385">
        <f>AH3*AI3</f>
        <v>0</v>
      </c>
      <c r="AK3" s="367">
        <f>Tabela6[[#This Row],[ST ICMS]]</f>
        <v>0</v>
      </c>
      <c r="AL3" s="368">
        <f>(AJ3*AK3)</f>
        <v>0</v>
      </c>
      <c r="AM3" s="367">
        <f>Tabela6[[#This Row],[DESCONTO]]</f>
        <v>0</v>
      </c>
      <c r="AN3" s="368">
        <f>((AJ3+AL3)*AM3)</f>
        <v>0</v>
      </c>
      <c r="AO3" s="394">
        <f>(AJ3+AL3)-AN3</f>
        <v>0</v>
      </c>
    </row>
    <row r="4" spans="1:41" ht="12" customHeight="1" x14ac:dyDescent="0.2">
      <c r="A4" s="1022" t="str">
        <f>Tabela6[[#This Row],[CLIENTE]]</f>
        <v>* BONIFICAÇÃO - CAMINO S.BERNARDO</v>
      </c>
      <c r="B4" s="1023"/>
      <c r="C4" s="39"/>
      <c r="D4" s="13"/>
      <c r="E4" s="13"/>
      <c r="F4" s="29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78"/>
      <c r="AB4" s="13"/>
      <c r="AC4" s="13"/>
      <c r="AD4" s="13"/>
      <c r="AE4" s="13"/>
      <c r="AF4" s="13"/>
      <c r="AG4" s="13"/>
      <c r="AH4" s="390">
        <f t="shared" ref="AH4:AH67" si="0">SUM(C4:AG4)</f>
        <v>0</v>
      </c>
      <c r="AI4" s="14">
        <f>Tabela6[[#This Row],[PREÇO]]</f>
        <v>0</v>
      </c>
      <c r="AJ4" s="385">
        <f t="shared" ref="AJ4:AJ67" si="1">AH4*AI4</f>
        <v>0</v>
      </c>
      <c r="AK4" s="367">
        <f>Tabela6[[#This Row],[ST ICMS]]</f>
        <v>0</v>
      </c>
      <c r="AL4" s="368">
        <f t="shared" ref="AL4:AL67" si="2">(AJ4*AK4)</f>
        <v>0</v>
      </c>
      <c r="AM4" s="367">
        <f>Tabela6[[#This Row],[DESCONTO]]</f>
        <v>0</v>
      </c>
      <c r="AN4" s="368">
        <f t="shared" ref="AN4:AN67" si="3">((AJ4+AL4)*AM4)</f>
        <v>0</v>
      </c>
      <c r="AO4" s="394">
        <f t="shared" ref="AO4:AO67" si="4">(AJ4+AL4)-AN4</f>
        <v>0</v>
      </c>
    </row>
    <row r="5" spans="1:41" ht="12" customHeight="1" x14ac:dyDescent="0.2">
      <c r="A5" s="1022" t="str">
        <f>Tabela6[[#This Row],[CLIENTE]]</f>
        <v xml:space="preserve">* BONIFICAÇÃO - MATEUS BACANGA </v>
      </c>
      <c r="B5" s="1023"/>
      <c r="C5" s="39"/>
      <c r="D5" s="13"/>
      <c r="E5" s="13"/>
      <c r="F5" s="29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78"/>
      <c r="AB5" s="13"/>
      <c r="AC5" s="13"/>
      <c r="AD5" s="13"/>
      <c r="AE5" s="13"/>
      <c r="AF5" s="13"/>
      <c r="AG5" s="13"/>
      <c r="AH5" s="390">
        <f t="shared" si="0"/>
        <v>0</v>
      </c>
      <c r="AI5" s="14">
        <f>Tabela6[[#This Row],[PREÇO]]</f>
        <v>0</v>
      </c>
      <c r="AJ5" s="385">
        <f t="shared" si="1"/>
        <v>0</v>
      </c>
      <c r="AK5" s="367">
        <f>Tabela6[[#This Row],[ST ICMS]]</f>
        <v>0</v>
      </c>
      <c r="AL5" s="368">
        <f t="shared" si="2"/>
        <v>0</v>
      </c>
      <c r="AM5" s="367">
        <f>Tabela6[[#This Row],[DESCONTO]]</f>
        <v>0</v>
      </c>
      <c r="AN5" s="368">
        <f t="shared" si="3"/>
        <v>0</v>
      </c>
      <c r="AO5" s="394">
        <f t="shared" si="4"/>
        <v>0</v>
      </c>
    </row>
    <row r="6" spans="1:41" ht="12" customHeight="1" x14ac:dyDescent="0.2">
      <c r="A6" s="1022" t="str">
        <f>Tabela6[[#This Row],[CLIENTE]]</f>
        <v xml:space="preserve">* BONIFICAÇÃO - MATEUS CD.OPERARIA  </v>
      </c>
      <c r="B6" s="1023"/>
      <c r="C6" s="39"/>
      <c r="D6" s="13"/>
      <c r="E6" s="13"/>
      <c r="F6" s="29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78"/>
      <c r="AB6" s="13"/>
      <c r="AC6" s="13"/>
      <c r="AD6" s="13"/>
      <c r="AE6" s="13"/>
      <c r="AF6" s="13"/>
      <c r="AG6" s="13"/>
      <c r="AH6" s="390">
        <f t="shared" si="0"/>
        <v>0</v>
      </c>
      <c r="AI6" s="14">
        <f>Tabela6[[#This Row],[PREÇO]]</f>
        <v>0</v>
      </c>
      <c r="AJ6" s="385">
        <f t="shared" si="1"/>
        <v>0</v>
      </c>
      <c r="AK6" s="367">
        <f>Tabela6[[#This Row],[ST ICMS]]</f>
        <v>0</v>
      </c>
      <c r="AL6" s="368">
        <f t="shared" si="2"/>
        <v>0</v>
      </c>
      <c r="AM6" s="367">
        <f>Tabela6[[#This Row],[DESCONTO]]</f>
        <v>0</v>
      </c>
      <c r="AN6" s="368">
        <f t="shared" si="3"/>
        <v>0</v>
      </c>
      <c r="AO6" s="394">
        <f t="shared" si="4"/>
        <v>0</v>
      </c>
    </row>
    <row r="7" spans="1:41" ht="12" customHeight="1" x14ac:dyDescent="0.2">
      <c r="A7" s="1022" t="str">
        <f>Tabela6[[#This Row],[CLIENTE]]</f>
        <v xml:space="preserve">* BONIFICAÇÃO - MATEUS COHAB ANIL </v>
      </c>
      <c r="B7" s="1023"/>
      <c r="C7" s="39"/>
      <c r="D7" s="13"/>
      <c r="E7" s="13"/>
      <c r="F7" s="29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78"/>
      <c r="AB7" s="13"/>
      <c r="AC7" s="13"/>
      <c r="AD7" s="13"/>
      <c r="AE7" s="13"/>
      <c r="AF7" s="13"/>
      <c r="AG7" s="13"/>
      <c r="AH7" s="390">
        <f t="shared" si="0"/>
        <v>0</v>
      </c>
      <c r="AI7" s="14">
        <f>Tabela6[[#This Row],[PREÇO]]</f>
        <v>0</v>
      </c>
      <c r="AJ7" s="385">
        <f t="shared" si="1"/>
        <v>0</v>
      </c>
      <c r="AK7" s="367">
        <f>Tabela6[[#This Row],[ST ICMS]]</f>
        <v>0</v>
      </c>
      <c r="AL7" s="368">
        <f t="shared" si="2"/>
        <v>0</v>
      </c>
      <c r="AM7" s="367">
        <f>Tabela6[[#This Row],[DESCONTO]]</f>
        <v>0</v>
      </c>
      <c r="AN7" s="368">
        <f t="shared" si="3"/>
        <v>0</v>
      </c>
      <c r="AO7" s="394">
        <f t="shared" si="4"/>
        <v>0</v>
      </c>
    </row>
    <row r="8" spans="1:41" ht="12" customHeight="1" x14ac:dyDescent="0.2">
      <c r="A8" s="1022" t="str">
        <f>Tabela6[[#This Row],[CLIENTE]]</f>
        <v xml:space="preserve">* BONIFICAÇÃO - MATEUS COHAMA </v>
      </c>
      <c r="B8" s="1023"/>
      <c r="C8" s="39"/>
      <c r="D8" s="13"/>
      <c r="E8" s="13"/>
      <c r="F8" s="29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78"/>
      <c r="AB8" s="13"/>
      <c r="AC8" s="13"/>
      <c r="AD8" s="13"/>
      <c r="AE8" s="13"/>
      <c r="AF8" s="13"/>
      <c r="AG8" s="13"/>
      <c r="AH8" s="390">
        <f t="shared" si="0"/>
        <v>0</v>
      </c>
      <c r="AI8" s="14">
        <f>Tabela6[[#This Row],[PREÇO]]</f>
        <v>0</v>
      </c>
      <c r="AJ8" s="385">
        <f t="shared" si="1"/>
        <v>0</v>
      </c>
      <c r="AK8" s="367">
        <f>Tabela6[[#This Row],[ST ICMS]]</f>
        <v>0</v>
      </c>
      <c r="AL8" s="368">
        <f t="shared" si="2"/>
        <v>0</v>
      </c>
      <c r="AM8" s="367">
        <f>Tabela6[[#This Row],[DESCONTO]]</f>
        <v>0</v>
      </c>
      <c r="AN8" s="368">
        <f t="shared" si="3"/>
        <v>0</v>
      </c>
      <c r="AO8" s="394">
        <f t="shared" si="4"/>
        <v>0</v>
      </c>
    </row>
    <row r="9" spans="1:41" ht="12" customHeight="1" x14ac:dyDescent="0.2">
      <c r="A9" s="1022" t="str">
        <f>Tabela6[[#This Row],[CLIENTE]]</f>
        <v xml:space="preserve">* BONIFICAÇÃO - MATEUS COHATRAC </v>
      </c>
      <c r="B9" s="1023"/>
      <c r="C9" s="39"/>
      <c r="D9" s="13"/>
      <c r="E9" s="13"/>
      <c r="F9" s="29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8"/>
      <c r="AB9" s="13"/>
      <c r="AC9" s="13"/>
      <c r="AD9" s="13"/>
      <c r="AE9" s="13"/>
      <c r="AF9" s="13"/>
      <c r="AG9" s="13"/>
      <c r="AH9" s="390">
        <f t="shared" si="0"/>
        <v>0</v>
      </c>
      <c r="AI9" s="14">
        <f>Tabela6[[#This Row],[PREÇO]]</f>
        <v>0</v>
      </c>
      <c r="AJ9" s="385">
        <f t="shared" si="1"/>
        <v>0</v>
      </c>
      <c r="AK9" s="367">
        <f>Tabela6[[#This Row],[ST ICMS]]</f>
        <v>0</v>
      </c>
      <c r="AL9" s="368">
        <f t="shared" si="2"/>
        <v>0</v>
      </c>
      <c r="AM9" s="367">
        <f>Tabela6[[#This Row],[DESCONTO]]</f>
        <v>0</v>
      </c>
      <c r="AN9" s="368">
        <f t="shared" si="3"/>
        <v>0</v>
      </c>
      <c r="AO9" s="394">
        <f t="shared" si="4"/>
        <v>0</v>
      </c>
    </row>
    <row r="10" spans="1:41" ht="12" customHeight="1" x14ac:dyDescent="0.2">
      <c r="A10" s="1022" t="str">
        <f>Tabela6[[#This Row],[CLIENTE]]</f>
        <v>* BONIFICAÇÃO - MATEUS H.RENASCENÇA</v>
      </c>
      <c r="B10" s="1023"/>
      <c r="C10" s="39"/>
      <c r="D10" s="13"/>
      <c r="E10" s="13"/>
      <c r="F10" s="29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8"/>
      <c r="AB10" s="13"/>
      <c r="AC10" s="13"/>
      <c r="AD10" s="13"/>
      <c r="AE10" s="13"/>
      <c r="AF10" s="13"/>
      <c r="AG10" s="13"/>
      <c r="AH10" s="390">
        <f t="shared" si="0"/>
        <v>0</v>
      </c>
      <c r="AI10" s="14">
        <f>Tabela6[[#This Row],[PREÇO]]</f>
        <v>0</v>
      </c>
      <c r="AJ10" s="385">
        <f t="shared" si="1"/>
        <v>0</v>
      </c>
      <c r="AK10" s="367">
        <f>Tabela6[[#This Row],[ST ICMS]]</f>
        <v>0</v>
      </c>
      <c r="AL10" s="368">
        <f t="shared" si="2"/>
        <v>0</v>
      </c>
      <c r="AM10" s="367">
        <f>Tabela6[[#This Row],[DESCONTO]]</f>
        <v>0</v>
      </c>
      <c r="AN10" s="368">
        <f t="shared" si="3"/>
        <v>0</v>
      </c>
      <c r="AO10" s="394">
        <f t="shared" si="4"/>
        <v>0</v>
      </c>
    </row>
    <row r="11" spans="1:41" ht="12" customHeight="1" x14ac:dyDescent="0.2">
      <c r="A11" s="1022" t="str">
        <f>Tabela6[[#This Row],[CLIENTE]]</f>
        <v>* BONIFICAÇÃO - MATEUS JD.TROPICAL</v>
      </c>
      <c r="B11" s="1023"/>
      <c r="C11" s="39"/>
      <c r="D11" s="13"/>
      <c r="E11" s="13"/>
      <c r="F11" s="29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8"/>
      <c r="AB11" s="13"/>
      <c r="AC11" s="13"/>
      <c r="AD11" s="13"/>
      <c r="AE11" s="13"/>
      <c r="AF11" s="13"/>
      <c r="AG11" s="13"/>
      <c r="AH11" s="390">
        <f t="shared" si="0"/>
        <v>0</v>
      </c>
      <c r="AI11" s="14">
        <f>Tabela6[[#This Row],[PREÇO]]</f>
        <v>0</v>
      </c>
      <c r="AJ11" s="385">
        <f t="shared" si="1"/>
        <v>0</v>
      </c>
      <c r="AK11" s="367">
        <f>Tabela6[[#This Row],[ST ICMS]]</f>
        <v>0</v>
      </c>
      <c r="AL11" s="368">
        <f t="shared" si="2"/>
        <v>0</v>
      </c>
      <c r="AM11" s="367">
        <f>Tabela6[[#This Row],[DESCONTO]]</f>
        <v>0</v>
      </c>
      <c r="AN11" s="368">
        <f t="shared" si="3"/>
        <v>0</v>
      </c>
      <c r="AO11" s="394">
        <f t="shared" si="4"/>
        <v>0</v>
      </c>
    </row>
    <row r="12" spans="1:41" ht="12" customHeight="1" x14ac:dyDescent="0.2">
      <c r="A12" s="1022" t="str">
        <f>Tabela6[[#This Row],[CLIENTE]]</f>
        <v>* BONIFICAÇÃO - MATEUS JOÃO PAULO</v>
      </c>
      <c r="B12" s="1023"/>
      <c r="C12" s="39"/>
      <c r="D12" s="13"/>
      <c r="E12" s="13"/>
      <c r="F12" s="29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8"/>
      <c r="AB12" s="13"/>
      <c r="AC12" s="13"/>
      <c r="AD12" s="13"/>
      <c r="AE12" s="13"/>
      <c r="AF12" s="13"/>
      <c r="AG12" s="13"/>
      <c r="AH12" s="390">
        <f t="shared" si="0"/>
        <v>0</v>
      </c>
      <c r="AI12" s="14">
        <f>Tabela6[[#This Row],[PREÇO]]</f>
        <v>0</v>
      </c>
      <c r="AJ12" s="385">
        <f t="shared" si="1"/>
        <v>0</v>
      </c>
      <c r="AK12" s="367">
        <f>Tabela6[[#This Row],[ST ICMS]]</f>
        <v>0</v>
      </c>
      <c r="AL12" s="368">
        <f t="shared" si="2"/>
        <v>0</v>
      </c>
      <c r="AM12" s="367">
        <f>Tabela6[[#This Row],[DESCONTO]]</f>
        <v>0</v>
      </c>
      <c r="AN12" s="368">
        <f t="shared" si="3"/>
        <v>0</v>
      </c>
      <c r="AO12" s="394">
        <f t="shared" si="4"/>
        <v>0</v>
      </c>
    </row>
    <row r="13" spans="1:41" ht="12" customHeight="1" x14ac:dyDescent="0.2">
      <c r="A13" s="1022" t="str">
        <f>Tabela6[[#This Row],[CLIENTE]]</f>
        <v>* BONIFICAÇÃO - MATEUS MAIOBÃO</v>
      </c>
      <c r="B13" s="1023"/>
      <c r="C13" s="39"/>
      <c r="D13" s="13"/>
      <c r="E13" s="13"/>
      <c r="F13" s="29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8"/>
      <c r="AB13" s="13"/>
      <c r="AC13" s="13"/>
      <c r="AD13" s="13"/>
      <c r="AE13" s="13"/>
      <c r="AF13" s="13"/>
      <c r="AG13" s="13"/>
      <c r="AH13" s="390">
        <f t="shared" si="0"/>
        <v>0</v>
      </c>
      <c r="AI13" s="14">
        <f>Tabela6[[#This Row],[PREÇO]]</f>
        <v>0</v>
      </c>
      <c r="AJ13" s="385">
        <f t="shared" si="1"/>
        <v>0</v>
      </c>
      <c r="AK13" s="367">
        <f>Tabela6[[#This Row],[ST ICMS]]</f>
        <v>0</v>
      </c>
      <c r="AL13" s="368">
        <f t="shared" si="2"/>
        <v>0</v>
      </c>
      <c r="AM13" s="367">
        <f>Tabela6[[#This Row],[DESCONTO]]</f>
        <v>0</v>
      </c>
      <c r="AN13" s="368">
        <f t="shared" si="3"/>
        <v>0</v>
      </c>
      <c r="AO13" s="394">
        <f t="shared" si="4"/>
        <v>0</v>
      </c>
    </row>
    <row r="14" spans="1:41" ht="12" customHeight="1" x14ac:dyDescent="0.2">
      <c r="A14" s="1022" t="str">
        <f>Tabela6[[#This Row],[CLIENTE]]</f>
        <v xml:space="preserve">* BONIFICAÇÃO - MATEUS SHOP DA ILHA </v>
      </c>
      <c r="B14" s="1023"/>
      <c r="C14" s="39"/>
      <c r="D14" s="13"/>
      <c r="E14" s="13"/>
      <c r="F14" s="29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8"/>
      <c r="AB14" s="13"/>
      <c r="AC14" s="13"/>
      <c r="AD14" s="13"/>
      <c r="AE14" s="13"/>
      <c r="AF14" s="13"/>
      <c r="AG14" s="13"/>
      <c r="AH14" s="390">
        <f t="shared" si="0"/>
        <v>0</v>
      </c>
      <c r="AI14" s="14">
        <f>Tabela6[[#This Row],[PREÇO]]</f>
        <v>0</v>
      </c>
      <c r="AJ14" s="385">
        <f t="shared" si="1"/>
        <v>0</v>
      </c>
      <c r="AK14" s="367">
        <f>Tabela6[[#This Row],[ST ICMS]]</f>
        <v>0</v>
      </c>
      <c r="AL14" s="368">
        <f t="shared" si="2"/>
        <v>0</v>
      </c>
      <c r="AM14" s="367">
        <f>Tabela6[[#This Row],[DESCONTO]]</f>
        <v>0</v>
      </c>
      <c r="AN14" s="368">
        <f t="shared" si="3"/>
        <v>0</v>
      </c>
      <c r="AO14" s="394">
        <f t="shared" si="4"/>
        <v>0</v>
      </c>
    </row>
    <row r="15" spans="1:41" ht="12" customHeight="1" x14ac:dyDescent="0.2">
      <c r="A15" s="1022" t="str">
        <f>Tabela6[[#This Row],[CLIENTE]]</f>
        <v xml:space="preserve">* BONIFICAÇÃO - MATEUS SHOP DO AUTOMOVEL </v>
      </c>
      <c r="B15" s="1023"/>
      <c r="C15" s="39"/>
      <c r="D15" s="13"/>
      <c r="E15" s="13"/>
      <c r="F15" s="29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8"/>
      <c r="AB15" s="13"/>
      <c r="AC15" s="13"/>
      <c r="AD15" s="13"/>
      <c r="AE15" s="13"/>
      <c r="AF15" s="13"/>
      <c r="AG15" s="13"/>
      <c r="AH15" s="390">
        <f t="shared" si="0"/>
        <v>0</v>
      </c>
      <c r="AI15" s="14">
        <f>Tabela6[[#This Row],[PREÇO]]</f>
        <v>0</v>
      </c>
      <c r="AJ15" s="385">
        <f t="shared" si="1"/>
        <v>0</v>
      </c>
      <c r="AK15" s="367">
        <f>Tabela6[[#This Row],[ST ICMS]]</f>
        <v>0</v>
      </c>
      <c r="AL15" s="368">
        <f t="shared" si="2"/>
        <v>0</v>
      </c>
      <c r="AM15" s="367">
        <f>Tabela6[[#This Row],[DESCONTO]]</f>
        <v>0</v>
      </c>
      <c r="AN15" s="368">
        <f t="shared" si="3"/>
        <v>0</v>
      </c>
      <c r="AO15" s="394">
        <f t="shared" si="4"/>
        <v>0</v>
      </c>
    </row>
    <row r="16" spans="1:41" ht="12" customHeight="1" x14ac:dyDescent="0.2">
      <c r="A16" s="1022" t="str">
        <f>Tabela6[[#This Row],[CLIENTE]]</f>
        <v>* BONIFICAÇÃO - MATEUS SHOP PATIO NORTE</v>
      </c>
      <c r="B16" s="1023"/>
      <c r="C16" s="39"/>
      <c r="D16" s="13"/>
      <c r="E16" s="13"/>
      <c r="F16" s="29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8"/>
      <c r="AB16" s="13"/>
      <c r="AC16" s="13"/>
      <c r="AD16" s="13"/>
      <c r="AE16" s="13"/>
      <c r="AF16" s="13"/>
      <c r="AG16" s="13"/>
      <c r="AH16" s="390">
        <f t="shared" si="0"/>
        <v>0</v>
      </c>
      <c r="AI16" s="14">
        <f>Tabela6[[#This Row],[PREÇO]]</f>
        <v>0</v>
      </c>
      <c r="AJ16" s="385">
        <f t="shared" si="1"/>
        <v>0</v>
      </c>
      <c r="AK16" s="367">
        <f>Tabela6[[#This Row],[ST ICMS]]</f>
        <v>0</v>
      </c>
      <c r="AL16" s="368">
        <f t="shared" si="2"/>
        <v>0</v>
      </c>
      <c r="AM16" s="367">
        <f>Tabela6[[#This Row],[DESCONTO]]</f>
        <v>0</v>
      </c>
      <c r="AN16" s="368">
        <f t="shared" si="3"/>
        <v>0</v>
      </c>
      <c r="AO16" s="394">
        <f t="shared" si="4"/>
        <v>0</v>
      </c>
    </row>
    <row r="17" spans="1:41" ht="12" customHeight="1" x14ac:dyDescent="0.2">
      <c r="A17" s="1022" t="str">
        <f>Tabela6[[#This Row],[CLIENTE]]</f>
        <v>* BONIFICAÇÃO - MATEUS SHOP RIO ANIL</v>
      </c>
      <c r="B17" s="1023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261"/>
      <c r="AB17" s="19"/>
      <c r="AC17" s="19"/>
      <c r="AD17" s="19"/>
      <c r="AE17" s="19"/>
      <c r="AF17" s="19"/>
      <c r="AG17" s="19"/>
      <c r="AH17" s="390">
        <f t="shared" si="0"/>
        <v>0</v>
      </c>
      <c r="AI17" s="14">
        <f>Tabela6[[#This Row],[PREÇO]]</f>
        <v>0</v>
      </c>
      <c r="AJ17" s="385">
        <f t="shared" si="1"/>
        <v>0</v>
      </c>
      <c r="AK17" s="367">
        <f>Tabela6[[#This Row],[ST ICMS]]</f>
        <v>0</v>
      </c>
      <c r="AL17" s="368">
        <f t="shared" si="2"/>
        <v>0</v>
      </c>
      <c r="AM17" s="367">
        <f>Tabela6[[#This Row],[DESCONTO]]</f>
        <v>0</v>
      </c>
      <c r="AN17" s="368">
        <f t="shared" si="3"/>
        <v>0</v>
      </c>
      <c r="AO17" s="394">
        <f t="shared" si="4"/>
        <v>0</v>
      </c>
    </row>
    <row r="18" spans="1:41" ht="12" customHeight="1" x14ac:dyDescent="0.2">
      <c r="A18" s="1022" t="str">
        <f>Tabela6[[#This Row],[CLIENTE]]</f>
        <v xml:space="preserve">* BONIFICAÇAO - MATEUS SUPER CAJAZEIRAS  </v>
      </c>
      <c r="B18" s="1023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261"/>
      <c r="AB18" s="19"/>
      <c r="AC18" s="19"/>
      <c r="AD18" s="19"/>
      <c r="AE18" s="19"/>
      <c r="AF18" s="19"/>
      <c r="AG18" s="19"/>
      <c r="AH18" s="390">
        <f t="shared" si="0"/>
        <v>0</v>
      </c>
      <c r="AI18" s="14">
        <f>Tabela6[[#This Row],[PREÇO]]</f>
        <v>0</v>
      </c>
      <c r="AJ18" s="385">
        <f t="shared" si="1"/>
        <v>0</v>
      </c>
      <c r="AK18" s="367">
        <f>Tabela6[[#This Row],[ST ICMS]]</f>
        <v>0</v>
      </c>
      <c r="AL18" s="368">
        <f t="shared" si="2"/>
        <v>0</v>
      </c>
      <c r="AM18" s="367">
        <f>Tabela6[[#This Row],[DESCONTO]]</f>
        <v>0</v>
      </c>
      <c r="AN18" s="368">
        <f t="shared" si="3"/>
        <v>0</v>
      </c>
      <c r="AO18" s="394">
        <f t="shared" si="4"/>
        <v>0</v>
      </c>
    </row>
    <row r="19" spans="1:41" ht="12" customHeight="1" x14ac:dyDescent="0.2">
      <c r="A19" s="1022" t="str">
        <f>Tabela6[[#This Row],[CLIENTE]]</f>
        <v>* BONIFICAÇÃO - MATEUS SUPER TURU</v>
      </c>
      <c r="B19" s="1023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61"/>
      <c r="AB19" s="19"/>
      <c r="AC19" s="19"/>
      <c r="AD19" s="19"/>
      <c r="AE19" s="19"/>
      <c r="AF19" s="19"/>
      <c r="AG19" s="19"/>
      <c r="AH19" s="390">
        <f t="shared" si="0"/>
        <v>0</v>
      </c>
      <c r="AI19" s="14">
        <f>Tabela6[[#This Row],[PREÇO]]</f>
        <v>0</v>
      </c>
      <c r="AJ19" s="385">
        <f t="shared" si="1"/>
        <v>0</v>
      </c>
      <c r="AK19" s="367">
        <f>Tabela6[[#This Row],[ST ICMS]]</f>
        <v>0</v>
      </c>
      <c r="AL19" s="368">
        <f t="shared" si="2"/>
        <v>0</v>
      </c>
      <c r="AM19" s="367">
        <f>Tabela6[[#This Row],[DESCONTO]]</f>
        <v>0</v>
      </c>
      <c r="AN19" s="368">
        <f t="shared" si="3"/>
        <v>0</v>
      </c>
      <c r="AO19" s="394">
        <f t="shared" si="4"/>
        <v>0</v>
      </c>
    </row>
    <row r="20" spans="1:41" ht="12" customHeight="1" x14ac:dyDescent="0.2">
      <c r="A20" s="1022" t="str">
        <f>Tabela6[[#This Row],[CLIENTE]]</f>
        <v xml:space="preserve">* BONIFICAÇÃO - MATEUS TIRIRICAL </v>
      </c>
      <c r="B20" s="1023"/>
      <c r="C20" s="231"/>
      <c r="D20" s="230"/>
      <c r="E20" s="230"/>
      <c r="F20" s="232"/>
      <c r="G20" s="230"/>
      <c r="H20" s="230"/>
      <c r="I20" s="230"/>
      <c r="J20" s="230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62"/>
      <c r="AB20" s="230"/>
      <c r="AC20" s="230"/>
      <c r="AD20" s="230"/>
      <c r="AE20" s="230"/>
      <c r="AF20" s="230"/>
      <c r="AG20" s="230"/>
      <c r="AH20" s="390">
        <f t="shared" si="0"/>
        <v>0</v>
      </c>
      <c r="AI20" s="14">
        <f>Tabela6[[#This Row],[PREÇO]]</f>
        <v>0</v>
      </c>
      <c r="AJ20" s="385">
        <f t="shared" si="1"/>
        <v>0</v>
      </c>
      <c r="AK20" s="367">
        <f>Tabela6[[#This Row],[ST ICMS]]</f>
        <v>0</v>
      </c>
      <c r="AL20" s="368">
        <f t="shared" si="2"/>
        <v>0</v>
      </c>
      <c r="AM20" s="367">
        <f>Tabela6[[#This Row],[DESCONTO]]</f>
        <v>0</v>
      </c>
      <c r="AN20" s="368">
        <f t="shared" si="3"/>
        <v>0</v>
      </c>
      <c r="AO20" s="394">
        <f t="shared" si="4"/>
        <v>0</v>
      </c>
    </row>
    <row r="21" spans="1:41" ht="12" customHeight="1" x14ac:dyDescent="0.2">
      <c r="A21" s="1022" t="str">
        <f>Tabela6[[#This Row],[CLIENTE]]</f>
        <v xml:space="preserve">* BONIFICAÇÃO - MATEUS TURU </v>
      </c>
      <c r="B21" s="1023"/>
      <c r="C21" s="39"/>
      <c r="D21" s="13"/>
      <c r="E21" s="13"/>
      <c r="F21" s="29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8"/>
      <c r="AB21" s="13"/>
      <c r="AC21" s="13"/>
      <c r="AD21" s="13"/>
      <c r="AE21" s="13"/>
      <c r="AF21" s="13"/>
      <c r="AG21" s="13"/>
      <c r="AH21" s="390">
        <f t="shared" si="0"/>
        <v>0</v>
      </c>
      <c r="AI21" s="14">
        <f>Tabela6[[#This Row],[PREÇO]]</f>
        <v>0</v>
      </c>
      <c r="AJ21" s="385">
        <f t="shared" si="1"/>
        <v>0</v>
      </c>
      <c r="AK21" s="367">
        <f>Tabela6[[#This Row],[ST ICMS]]</f>
        <v>0</v>
      </c>
      <c r="AL21" s="368">
        <f t="shared" si="2"/>
        <v>0</v>
      </c>
      <c r="AM21" s="367">
        <f>Tabela6[[#This Row],[DESCONTO]]</f>
        <v>0</v>
      </c>
      <c r="AN21" s="368">
        <f t="shared" si="3"/>
        <v>0</v>
      </c>
      <c r="AO21" s="394">
        <f t="shared" si="4"/>
        <v>0</v>
      </c>
    </row>
    <row r="22" spans="1:41" ht="12" customHeight="1" x14ac:dyDescent="0.2">
      <c r="A22" s="1022" t="str">
        <f>Tabela6[[#This Row],[CLIENTE]]</f>
        <v xml:space="preserve">* BONIFICAÇÃO - MATEUS VINHAIS </v>
      </c>
      <c r="B22" s="1023"/>
      <c r="C22" s="39"/>
      <c r="D22" s="13"/>
      <c r="E22" s="13"/>
      <c r="F22" s="29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8"/>
      <c r="AB22" s="13"/>
      <c r="AC22" s="13"/>
      <c r="AD22" s="13"/>
      <c r="AE22" s="13"/>
      <c r="AF22" s="13"/>
      <c r="AG22" s="13"/>
      <c r="AH22" s="390">
        <f t="shared" si="0"/>
        <v>0</v>
      </c>
      <c r="AI22" s="14">
        <f>Tabela6[[#This Row],[PREÇO]]</f>
        <v>0</v>
      </c>
      <c r="AJ22" s="385">
        <f t="shared" si="1"/>
        <v>0</v>
      </c>
      <c r="AK22" s="367">
        <f>Tabela6[[#This Row],[ST ICMS]]</f>
        <v>0</v>
      </c>
      <c r="AL22" s="368">
        <f t="shared" si="2"/>
        <v>0</v>
      </c>
      <c r="AM22" s="367">
        <f>Tabela6[[#This Row],[DESCONTO]]</f>
        <v>0</v>
      </c>
      <c r="AN22" s="368">
        <f t="shared" si="3"/>
        <v>0</v>
      </c>
      <c r="AO22" s="394">
        <f t="shared" si="4"/>
        <v>0</v>
      </c>
    </row>
    <row r="23" spans="1:41" ht="12" customHeight="1" x14ac:dyDescent="0.2">
      <c r="A23" s="1022" t="str">
        <f>Tabela6[[#This Row],[CLIENTE]]</f>
        <v>1. CORTESIAS</v>
      </c>
      <c r="B23" s="1023"/>
      <c r="C23" s="39"/>
      <c r="D23" s="13"/>
      <c r="E23" s="13"/>
      <c r="F23" s="29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8"/>
      <c r="AB23" s="13"/>
      <c r="AC23" s="13"/>
      <c r="AD23" s="13"/>
      <c r="AE23" s="13"/>
      <c r="AF23" s="13"/>
      <c r="AG23" s="13"/>
      <c r="AH23" s="390">
        <f t="shared" si="0"/>
        <v>0</v>
      </c>
      <c r="AI23" s="14">
        <f>Tabela6[[#This Row],[PREÇO]]</f>
        <v>0</v>
      </c>
      <c r="AJ23" s="385">
        <f t="shared" si="1"/>
        <v>0</v>
      </c>
      <c r="AK23" s="367">
        <f>Tabela6[[#This Row],[ST ICMS]]</f>
        <v>0</v>
      </c>
      <c r="AL23" s="368">
        <f t="shared" si="2"/>
        <v>0</v>
      </c>
      <c r="AM23" s="367">
        <f>Tabela6[[#This Row],[DESCONTO]]</f>
        <v>0</v>
      </c>
      <c r="AN23" s="368">
        <f t="shared" si="3"/>
        <v>0</v>
      </c>
      <c r="AO23" s="394">
        <f t="shared" si="4"/>
        <v>0</v>
      </c>
    </row>
    <row r="24" spans="1:41" ht="12" customHeight="1" x14ac:dyDescent="0.2">
      <c r="A24" s="1022" t="str">
        <f>Tabela6[[#This Row],[CLIENTE]]</f>
        <v>2. REPOSIÇÃO DE AVARIAS</v>
      </c>
      <c r="B24" s="1023"/>
      <c r="C24" s="39"/>
      <c r="D24" s="13"/>
      <c r="E24" s="13"/>
      <c r="F24" s="29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8"/>
      <c r="AB24" s="13"/>
      <c r="AC24" s="13"/>
      <c r="AD24" s="13"/>
      <c r="AE24" s="13"/>
      <c r="AF24" s="13"/>
      <c r="AG24" s="13"/>
      <c r="AH24" s="390">
        <f t="shared" si="0"/>
        <v>0</v>
      </c>
      <c r="AI24" s="14">
        <f>Tabela6[[#This Row],[PREÇO]]</f>
        <v>0</v>
      </c>
      <c r="AJ24" s="385">
        <f t="shared" si="1"/>
        <v>0</v>
      </c>
      <c r="AK24" s="367">
        <f>Tabela6[[#This Row],[ST ICMS]]</f>
        <v>0</v>
      </c>
      <c r="AL24" s="368">
        <f t="shared" si="2"/>
        <v>0</v>
      </c>
      <c r="AM24" s="367">
        <f>Tabela6[[#This Row],[DESCONTO]]</f>
        <v>0</v>
      </c>
      <c r="AN24" s="368">
        <f t="shared" si="3"/>
        <v>0</v>
      </c>
      <c r="AO24" s="394">
        <f t="shared" si="4"/>
        <v>0</v>
      </c>
    </row>
    <row r="25" spans="1:41" ht="12" customHeight="1" x14ac:dyDescent="0.2">
      <c r="A25" s="1020" t="str">
        <f>Tabela6[[#This Row],[CLIENTE]]</f>
        <v>ATHENAS   -  (ALTO DO CALHAU)</v>
      </c>
      <c r="B25" s="1021"/>
      <c r="C25" s="39"/>
      <c r="D25" s="13"/>
      <c r="E25" s="13"/>
      <c r="F25" s="29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8"/>
      <c r="AB25" s="13"/>
      <c r="AC25" s="13"/>
      <c r="AD25" s="13"/>
      <c r="AE25" s="13"/>
      <c r="AF25" s="13"/>
      <c r="AG25" s="13"/>
      <c r="AH25" s="390">
        <f t="shared" si="0"/>
        <v>0</v>
      </c>
      <c r="AI25" s="14">
        <f>Tabela6[[#This Row],[PREÇO]]</f>
        <v>2</v>
      </c>
      <c r="AJ25" s="385">
        <f t="shared" si="1"/>
        <v>0</v>
      </c>
      <c r="AK25" s="367">
        <f>Tabela6[[#This Row],[ST ICMS]]</f>
        <v>0</v>
      </c>
      <c r="AL25" s="368">
        <f t="shared" si="2"/>
        <v>0</v>
      </c>
      <c r="AM25" s="367">
        <f>Tabela6[[#This Row],[DESCONTO]]</f>
        <v>0</v>
      </c>
      <c r="AN25" s="368">
        <f t="shared" si="3"/>
        <v>0</v>
      </c>
      <c r="AO25" s="394">
        <f t="shared" si="4"/>
        <v>0</v>
      </c>
    </row>
    <row r="26" spans="1:41" ht="12" customHeight="1" x14ac:dyDescent="0.2">
      <c r="A26" s="1020" t="str">
        <f>Tabela6[[#This Row],[CLIENTE]]</f>
        <v>CAMINO  - (S.BERNARDO) - (ICMS)</v>
      </c>
      <c r="B26" s="1021"/>
      <c r="C26" s="39"/>
      <c r="D26" s="13"/>
      <c r="E26" s="13"/>
      <c r="F26" s="29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8"/>
      <c r="AB26" s="13"/>
      <c r="AC26" s="13"/>
      <c r="AD26" s="13"/>
      <c r="AE26" s="13"/>
      <c r="AF26" s="13"/>
      <c r="AG26" s="13"/>
      <c r="AH26" s="390">
        <f t="shared" si="0"/>
        <v>0</v>
      </c>
      <c r="AI26" s="14">
        <f>Tabela6[[#This Row],[PREÇO]]</f>
        <v>3</v>
      </c>
      <c r="AJ26" s="385">
        <f t="shared" si="1"/>
        <v>0</v>
      </c>
      <c r="AK26" s="367">
        <f>Tabela6[[#This Row],[ST ICMS]]</f>
        <v>0.18</v>
      </c>
      <c r="AL26" s="368">
        <f t="shared" si="2"/>
        <v>0</v>
      </c>
      <c r="AM26" s="367">
        <f>Tabela6[[#This Row],[DESCONTO]]</f>
        <v>0</v>
      </c>
      <c r="AN26" s="368">
        <f t="shared" si="3"/>
        <v>0</v>
      </c>
      <c r="AO26" s="394">
        <f t="shared" si="4"/>
        <v>0</v>
      </c>
    </row>
    <row r="27" spans="1:41" ht="12" customHeight="1" x14ac:dyDescent="0.2">
      <c r="A27" s="1020" t="str">
        <f>Tabela6[[#This Row],[CLIENTE]]</f>
        <v>SUPERMERCADOS   -  (ICMS)</v>
      </c>
      <c r="B27" s="1021"/>
      <c r="C27" s="39"/>
      <c r="D27" s="39"/>
      <c r="E27" s="13"/>
      <c r="F27" s="29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8"/>
      <c r="AB27" s="13"/>
      <c r="AC27" s="13"/>
      <c r="AD27" s="13"/>
      <c r="AE27" s="13"/>
      <c r="AF27" s="13"/>
      <c r="AG27" s="13"/>
      <c r="AH27" s="390">
        <f t="shared" si="0"/>
        <v>0</v>
      </c>
      <c r="AI27" s="14">
        <f>Tabela6[[#This Row],[PREÇO]]</f>
        <v>4</v>
      </c>
      <c r="AJ27" s="385">
        <f t="shared" si="1"/>
        <v>0</v>
      </c>
      <c r="AK27" s="367">
        <f>Tabela6[[#This Row],[ST ICMS]]</f>
        <v>0.18</v>
      </c>
      <c r="AL27" s="368">
        <f t="shared" si="2"/>
        <v>0</v>
      </c>
      <c r="AM27" s="367">
        <f>Tabela6[[#This Row],[DESCONTO]]</f>
        <v>0.05</v>
      </c>
      <c r="AN27" s="368">
        <f t="shared" si="3"/>
        <v>0</v>
      </c>
      <c r="AO27" s="394">
        <f t="shared" si="4"/>
        <v>0</v>
      </c>
    </row>
    <row r="28" spans="1:41" ht="12" customHeight="1" x14ac:dyDescent="0.2">
      <c r="A28" s="1020" t="str">
        <f>Tabela6[[#This Row],[CLIENTE]]</f>
        <v>VENDAS FÁBRICA / EXTERNA</v>
      </c>
      <c r="B28" s="1021"/>
      <c r="C28" s="39"/>
      <c r="D28" s="13"/>
      <c r="E28" s="13"/>
      <c r="F28" s="29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8"/>
      <c r="AB28" s="13"/>
      <c r="AC28" s="13"/>
      <c r="AD28" s="13"/>
      <c r="AE28" s="13"/>
      <c r="AF28" s="13"/>
      <c r="AG28" s="13"/>
      <c r="AH28" s="390">
        <f t="shared" si="0"/>
        <v>0</v>
      </c>
      <c r="AI28" s="14">
        <f>Tabela6[[#This Row],[PREÇO]]</f>
        <v>5</v>
      </c>
      <c r="AJ28" s="385">
        <f t="shared" si="1"/>
        <v>0</v>
      </c>
      <c r="AK28" s="367">
        <f>Tabela6[[#This Row],[ST ICMS]]</f>
        <v>0</v>
      </c>
      <c r="AL28" s="368">
        <f t="shared" si="2"/>
        <v>0</v>
      </c>
      <c r="AM28" s="367">
        <f>Tabela6[[#This Row],[DESCONTO]]</f>
        <v>0</v>
      </c>
      <c r="AN28" s="368">
        <f t="shared" si="3"/>
        <v>0</v>
      </c>
      <c r="AO28" s="394">
        <f t="shared" si="4"/>
        <v>0</v>
      </c>
    </row>
    <row r="29" spans="1:41" ht="12" customHeight="1" x14ac:dyDescent="0.2">
      <c r="A29" s="1020">
        <f>Tabela6[[#This Row],[CLIENTE]]</f>
        <v>0</v>
      </c>
      <c r="B29" s="1021"/>
      <c r="C29" s="39"/>
      <c r="D29" s="13"/>
      <c r="E29" s="13"/>
      <c r="F29" s="29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8"/>
      <c r="AB29" s="13"/>
      <c r="AC29" s="13"/>
      <c r="AD29" s="13"/>
      <c r="AE29" s="13"/>
      <c r="AF29" s="13"/>
      <c r="AG29" s="13"/>
      <c r="AH29" s="390">
        <f t="shared" si="0"/>
        <v>0</v>
      </c>
      <c r="AI29" s="14">
        <f>Tabela6[[#This Row],[PREÇO]]</f>
        <v>0</v>
      </c>
      <c r="AJ29" s="385">
        <f t="shared" si="1"/>
        <v>0</v>
      </c>
      <c r="AK29" s="367">
        <f>Tabela6[[#This Row],[ST ICMS]]</f>
        <v>0</v>
      </c>
      <c r="AL29" s="368">
        <f t="shared" si="2"/>
        <v>0</v>
      </c>
      <c r="AM29" s="367">
        <f>Tabela6[[#This Row],[DESCONTO]]</f>
        <v>0</v>
      </c>
      <c r="AN29" s="368">
        <f t="shared" si="3"/>
        <v>0</v>
      </c>
      <c r="AO29" s="394">
        <f t="shared" si="4"/>
        <v>0</v>
      </c>
    </row>
    <row r="30" spans="1:41" ht="12" customHeight="1" x14ac:dyDescent="0.2">
      <c r="A30" s="1020">
        <f>Tabela6[[#This Row],[CLIENTE]]</f>
        <v>0</v>
      </c>
      <c r="B30" s="1021"/>
      <c r="C30" s="39"/>
      <c r="D30" s="13"/>
      <c r="E30" s="13"/>
      <c r="F30" s="29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8"/>
      <c r="AB30" s="13"/>
      <c r="AC30" s="13"/>
      <c r="AD30" s="13"/>
      <c r="AE30" s="13"/>
      <c r="AF30" s="13"/>
      <c r="AG30" s="13"/>
      <c r="AH30" s="390">
        <f t="shared" si="0"/>
        <v>0</v>
      </c>
      <c r="AI30" s="14">
        <f>Tabela6[[#This Row],[PREÇO]]</f>
        <v>0</v>
      </c>
      <c r="AJ30" s="385">
        <f t="shared" si="1"/>
        <v>0</v>
      </c>
      <c r="AK30" s="367">
        <f>Tabela6[[#This Row],[ST ICMS]]</f>
        <v>0</v>
      </c>
      <c r="AL30" s="368">
        <f t="shared" si="2"/>
        <v>0</v>
      </c>
      <c r="AM30" s="367">
        <f>Tabela6[[#This Row],[DESCONTO]]</f>
        <v>0</v>
      </c>
      <c r="AN30" s="368">
        <f t="shared" si="3"/>
        <v>0</v>
      </c>
      <c r="AO30" s="394">
        <f t="shared" si="4"/>
        <v>0</v>
      </c>
    </row>
    <row r="31" spans="1:41" ht="12" customHeight="1" x14ac:dyDescent="0.2">
      <c r="A31" s="1020">
        <f>Tabela6[[#This Row],[CLIENTE]]</f>
        <v>0</v>
      </c>
      <c r="B31" s="1021"/>
      <c r="C31" s="39"/>
      <c r="D31" s="13"/>
      <c r="E31" s="13"/>
      <c r="F31" s="2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5"/>
      <c r="T31" s="13"/>
      <c r="U31" s="13"/>
      <c r="V31" s="13"/>
      <c r="W31" s="13"/>
      <c r="X31" s="13"/>
      <c r="Y31" s="13"/>
      <c r="Z31" s="13"/>
      <c r="AA31" s="78"/>
      <c r="AB31" s="13"/>
      <c r="AC31" s="13"/>
      <c r="AD31" s="13"/>
      <c r="AE31" s="13"/>
      <c r="AF31" s="13"/>
      <c r="AG31" s="13"/>
      <c r="AH31" s="390">
        <f t="shared" si="0"/>
        <v>0</v>
      </c>
      <c r="AI31" s="14">
        <f>Tabela6[[#This Row],[PREÇO]]</f>
        <v>0</v>
      </c>
      <c r="AJ31" s="385">
        <f t="shared" si="1"/>
        <v>0</v>
      </c>
      <c r="AK31" s="367">
        <f>Tabela6[[#This Row],[ST ICMS]]</f>
        <v>0</v>
      </c>
      <c r="AL31" s="368">
        <f t="shared" si="2"/>
        <v>0</v>
      </c>
      <c r="AM31" s="367">
        <f>Tabela6[[#This Row],[DESCONTO]]</f>
        <v>0</v>
      </c>
      <c r="AN31" s="368">
        <f t="shared" si="3"/>
        <v>0</v>
      </c>
      <c r="AO31" s="394">
        <f t="shared" si="4"/>
        <v>0</v>
      </c>
    </row>
    <row r="32" spans="1:41" ht="12" customHeight="1" x14ac:dyDescent="0.2">
      <c r="A32" s="1020">
        <f>Tabela6[[#This Row],[CLIENTE]]</f>
        <v>0</v>
      </c>
      <c r="B32" s="1021"/>
      <c r="C32" s="40"/>
      <c r="D32" s="15"/>
      <c r="E32" s="15"/>
      <c r="F32" s="30"/>
      <c r="G32" s="15"/>
      <c r="H32" s="15"/>
      <c r="I32" s="15"/>
      <c r="J32" s="15"/>
      <c r="K32" s="15"/>
      <c r="L32" s="13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263"/>
      <c r="AB32" s="15"/>
      <c r="AC32" s="15"/>
      <c r="AD32" s="15"/>
      <c r="AE32" s="15"/>
      <c r="AF32" s="15"/>
      <c r="AG32" s="15"/>
      <c r="AH32" s="390">
        <f t="shared" si="0"/>
        <v>0</v>
      </c>
      <c r="AI32" s="14">
        <f>Tabela6[[#This Row],[PREÇO]]</f>
        <v>0</v>
      </c>
      <c r="AJ32" s="385">
        <f t="shared" si="1"/>
        <v>0</v>
      </c>
      <c r="AK32" s="367">
        <f>Tabela6[[#This Row],[ST ICMS]]</f>
        <v>0</v>
      </c>
      <c r="AL32" s="368">
        <f t="shared" si="2"/>
        <v>0</v>
      </c>
      <c r="AM32" s="367">
        <f>Tabela6[[#This Row],[DESCONTO]]</f>
        <v>0</v>
      </c>
      <c r="AN32" s="368">
        <f t="shared" si="3"/>
        <v>0</v>
      </c>
      <c r="AO32" s="394">
        <f t="shared" si="4"/>
        <v>0</v>
      </c>
    </row>
    <row r="33" spans="1:41" ht="12" customHeight="1" x14ac:dyDescent="0.2">
      <c r="A33" s="1020">
        <f>Tabela6[[#This Row],[CLIENTE]]</f>
        <v>0</v>
      </c>
      <c r="B33" s="1021"/>
      <c r="C33" s="40"/>
      <c r="D33" s="15"/>
      <c r="E33" s="15"/>
      <c r="F33" s="30"/>
      <c r="G33" s="15"/>
      <c r="H33" s="15"/>
      <c r="I33" s="15"/>
      <c r="J33" s="15"/>
      <c r="K33" s="15"/>
      <c r="L33" s="13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263"/>
      <c r="AB33" s="15"/>
      <c r="AC33" s="15"/>
      <c r="AD33" s="15"/>
      <c r="AE33" s="15"/>
      <c r="AF33" s="15"/>
      <c r="AG33" s="15"/>
      <c r="AH33" s="390">
        <f t="shared" si="0"/>
        <v>0</v>
      </c>
      <c r="AI33" s="14">
        <f>Tabela6[[#This Row],[PREÇO]]</f>
        <v>0</v>
      </c>
      <c r="AJ33" s="385">
        <f t="shared" si="1"/>
        <v>0</v>
      </c>
      <c r="AK33" s="367">
        <f>Tabela6[[#This Row],[ST ICMS]]</f>
        <v>0</v>
      </c>
      <c r="AL33" s="368">
        <f t="shared" si="2"/>
        <v>0</v>
      </c>
      <c r="AM33" s="367">
        <f>Tabela6[[#This Row],[DESCONTO]]</f>
        <v>0</v>
      </c>
      <c r="AN33" s="368">
        <f t="shared" si="3"/>
        <v>0</v>
      </c>
      <c r="AO33" s="394">
        <f t="shared" si="4"/>
        <v>0</v>
      </c>
    </row>
    <row r="34" spans="1:41" ht="12" customHeight="1" x14ac:dyDescent="0.2">
      <c r="A34" s="1020">
        <f>Tabela6[[#This Row],[CLIENTE]]</f>
        <v>0</v>
      </c>
      <c r="B34" s="1021"/>
      <c r="C34" s="39"/>
      <c r="D34" s="13"/>
      <c r="E34" s="13"/>
      <c r="F34" s="29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8"/>
      <c r="AB34" s="13"/>
      <c r="AC34" s="13"/>
      <c r="AD34" s="13"/>
      <c r="AE34" s="13"/>
      <c r="AF34" s="13"/>
      <c r="AG34" s="13"/>
      <c r="AH34" s="390">
        <f t="shared" si="0"/>
        <v>0</v>
      </c>
      <c r="AI34" s="14">
        <f>Tabela6[[#This Row],[PREÇO]]</f>
        <v>0</v>
      </c>
      <c r="AJ34" s="385">
        <f t="shared" si="1"/>
        <v>0</v>
      </c>
      <c r="AK34" s="367">
        <f>Tabela6[[#This Row],[ST ICMS]]</f>
        <v>0</v>
      </c>
      <c r="AL34" s="368">
        <f t="shared" si="2"/>
        <v>0</v>
      </c>
      <c r="AM34" s="367">
        <f>Tabela6[[#This Row],[DESCONTO]]</f>
        <v>0</v>
      </c>
      <c r="AN34" s="368">
        <f t="shared" si="3"/>
        <v>0</v>
      </c>
      <c r="AO34" s="394">
        <f t="shared" si="4"/>
        <v>0</v>
      </c>
    </row>
    <row r="35" spans="1:41" ht="12" customHeight="1" x14ac:dyDescent="0.2">
      <c r="A35" s="1020">
        <f>Tabela6[[#This Row],[CLIENTE]]</f>
        <v>0</v>
      </c>
      <c r="B35" s="1021"/>
      <c r="C35" s="39"/>
      <c r="D35" s="13"/>
      <c r="E35" s="13"/>
      <c r="F35" s="29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8"/>
      <c r="AB35" s="13"/>
      <c r="AC35" s="13"/>
      <c r="AD35" s="13"/>
      <c r="AE35" s="13"/>
      <c r="AF35" s="13"/>
      <c r="AG35" s="13"/>
      <c r="AH35" s="390">
        <f t="shared" si="0"/>
        <v>0</v>
      </c>
      <c r="AI35" s="14">
        <f>Tabela6[[#This Row],[PREÇO]]</f>
        <v>0</v>
      </c>
      <c r="AJ35" s="385">
        <f t="shared" si="1"/>
        <v>0</v>
      </c>
      <c r="AK35" s="367">
        <f>Tabela6[[#This Row],[ST ICMS]]</f>
        <v>0</v>
      </c>
      <c r="AL35" s="368">
        <f t="shared" si="2"/>
        <v>0</v>
      </c>
      <c r="AM35" s="367">
        <f>Tabela6[[#This Row],[DESCONTO]]</f>
        <v>0</v>
      </c>
      <c r="AN35" s="368">
        <f t="shared" si="3"/>
        <v>0</v>
      </c>
      <c r="AO35" s="394">
        <f t="shared" si="4"/>
        <v>0</v>
      </c>
    </row>
    <row r="36" spans="1:41" ht="12" customHeight="1" x14ac:dyDescent="0.2">
      <c r="A36" s="1020">
        <f>Tabela6[[#This Row],[CLIENTE]]</f>
        <v>0</v>
      </c>
      <c r="B36" s="1021"/>
      <c r="C36" s="39"/>
      <c r="D36" s="13"/>
      <c r="E36" s="13"/>
      <c r="F36" s="29"/>
      <c r="G36" s="13"/>
      <c r="H36" s="13"/>
      <c r="I36" s="13"/>
      <c r="J36" s="13"/>
      <c r="K36" s="13"/>
      <c r="L36" s="15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8"/>
      <c r="AB36" s="13"/>
      <c r="AC36" s="13"/>
      <c r="AD36" s="13"/>
      <c r="AE36" s="13"/>
      <c r="AF36" s="13"/>
      <c r="AG36" s="13"/>
      <c r="AH36" s="390">
        <f t="shared" si="0"/>
        <v>0</v>
      </c>
      <c r="AI36" s="14">
        <f>Tabela6[[#This Row],[PREÇO]]</f>
        <v>0</v>
      </c>
      <c r="AJ36" s="385">
        <f t="shared" si="1"/>
        <v>0</v>
      </c>
      <c r="AK36" s="367">
        <f>Tabela6[[#This Row],[ST ICMS]]</f>
        <v>0</v>
      </c>
      <c r="AL36" s="368">
        <f t="shared" si="2"/>
        <v>0</v>
      </c>
      <c r="AM36" s="367">
        <f>Tabela6[[#This Row],[DESCONTO]]</f>
        <v>0</v>
      </c>
      <c r="AN36" s="368">
        <f t="shared" si="3"/>
        <v>0</v>
      </c>
      <c r="AO36" s="394">
        <f t="shared" si="4"/>
        <v>0</v>
      </c>
    </row>
    <row r="37" spans="1:41" ht="12" customHeight="1" x14ac:dyDescent="0.2">
      <c r="A37" s="1020">
        <f>Tabela6[[#This Row],[CLIENTE]]</f>
        <v>0</v>
      </c>
      <c r="B37" s="1021"/>
      <c r="C37" s="39"/>
      <c r="D37" s="13"/>
      <c r="E37" s="13"/>
      <c r="F37" s="29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8"/>
      <c r="AB37" s="13"/>
      <c r="AC37" s="13"/>
      <c r="AD37" s="13"/>
      <c r="AE37" s="13"/>
      <c r="AF37" s="13"/>
      <c r="AG37" s="13"/>
      <c r="AH37" s="390">
        <f t="shared" si="0"/>
        <v>0</v>
      </c>
      <c r="AI37" s="14">
        <f>Tabela6[[#This Row],[PREÇO]]</f>
        <v>0</v>
      </c>
      <c r="AJ37" s="385">
        <f t="shared" si="1"/>
        <v>0</v>
      </c>
      <c r="AK37" s="367">
        <f>Tabela6[[#This Row],[ST ICMS]]</f>
        <v>0</v>
      </c>
      <c r="AL37" s="368">
        <f t="shared" si="2"/>
        <v>0</v>
      </c>
      <c r="AM37" s="367">
        <f>Tabela6[[#This Row],[DESCONTO]]</f>
        <v>0</v>
      </c>
      <c r="AN37" s="368">
        <f t="shared" si="3"/>
        <v>0</v>
      </c>
      <c r="AO37" s="394">
        <f t="shared" si="4"/>
        <v>0</v>
      </c>
    </row>
    <row r="38" spans="1:41" ht="12" customHeight="1" x14ac:dyDescent="0.2">
      <c r="A38" s="1020">
        <f>Tabela6[[#This Row],[CLIENTE]]</f>
        <v>0</v>
      </c>
      <c r="B38" s="1021"/>
      <c r="C38" s="39"/>
      <c r="D38" s="13"/>
      <c r="E38" s="13"/>
      <c r="F38" s="29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8"/>
      <c r="AB38" s="13"/>
      <c r="AC38" s="13"/>
      <c r="AD38" s="13"/>
      <c r="AE38" s="13"/>
      <c r="AF38" s="13"/>
      <c r="AG38" s="13"/>
      <c r="AH38" s="390">
        <f t="shared" si="0"/>
        <v>0</v>
      </c>
      <c r="AI38" s="14">
        <f>Tabela6[[#This Row],[PREÇO]]</f>
        <v>0</v>
      </c>
      <c r="AJ38" s="385">
        <f t="shared" si="1"/>
        <v>0</v>
      </c>
      <c r="AK38" s="367">
        <f>Tabela6[[#This Row],[ST ICMS]]</f>
        <v>0</v>
      </c>
      <c r="AL38" s="368">
        <f t="shared" si="2"/>
        <v>0</v>
      </c>
      <c r="AM38" s="367">
        <f>Tabela6[[#This Row],[DESCONTO]]</f>
        <v>0</v>
      </c>
      <c r="AN38" s="368">
        <f t="shared" si="3"/>
        <v>0</v>
      </c>
      <c r="AO38" s="394">
        <f t="shared" si="4"/>
        <v>0</v>
      </c>
    </row>
    <row r="39" spans="1:41" ht="12" customHeight="1" x14ac:dyDescent="0.2">
      <c r="A39" s="1020">
        <f>Tabela6[[#This Row],[CLIENTE]]</f>
        <v>0</v>
      </c>
      <c r="B39" s="1021"/>
      <c r="C39" s="39"/>
      <c r="D39" s="13"/>
      <c r="E39" s="13"/>
      <c r="F39" s="29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8"/>
      <c r="AB39" s="13"/>
      <c r="AC39" s="13"/>
      <c r="AD39" s="13"/>
      <c r="AE39" s="13"/>
      <c r="AF39" s="13"/>
      <c r="AG39" s="13"/>
      <c r="AH39" s="390">
        <f t="shared" si="0"/>
        <v>0</v>
      </c>
      <c r="AI39" s="14">
        <f>Tabela6[[#This Row],[PREÇO]]</f>
        <v>0</v>
      </c>
      <c r="AJ39" s="385">
        <f t="shared" si="1"/>
        <v>0</v>
      </c>
      <c r="AK39" s="367">
        <f>Tabela6[[#This Row],[ST ICMS]]</f>
        <v>0</v>
      </c>
      <c r="AL39" s="368">
        <f t="shared" si="2"/>
        <v>0</v>
      </c>
      <c r="AM39" s="367">
        <f>Tabela6[[#This Row],[DESCONTO]]</f>
        <v>0</v>
      </c>
      <c r="AN39" s="368">
        <f t="shared" si="3"/>
        <v>0</v>
      </c>
      <c r="AO39" s="394">
        <f t="shared" si="4"/>
        <v>0</v>
      </c>
    </row>
    <row r="40" spans="1:41" ht="12" customHeight="1" x14ac:dyDescent="0.2">
      <c r="A40" s="1020">
        <f>Tabela6[[#This Row],[CLIENTE]]</f>
        <v>0</v>
      </c>
      <c r="B40" s="1021"/>
      <c r="C40" s="39"/>
      <c r="D40" s="13"/>
      <c r="E40" s="13"/>
      <c r="F40" s="29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8"/>
      <c r="AB40" s="13"/>
      <c r="AC40" s="13"/>
      <c r="AD40" s="13"/>
      <c r="AE40" s="13"/>
      <c r="AF40" s="13"/>
      <c r="AG40" s="13"/>
      <c r="AH40" s="390">
        <f t="shared" si="0"/>
        <v>0</v>
      </c>
      <c r="AI40" s="14">
        <f>Tabela6[[#This Row],[PREÇO]]</f>
        <v>0</v>
      </c>
      <c r="AJ40" s="385">
        <f t="shared" si="1"/>
        <v>0</v>
      </c>
      <c r="AK40" s="367">
        <f>Tabela6[[#This Row],[ST ICMS]]</f>
        <v>0</v>
      </c>
      <c r="AL40" s="368">
        <f t="shared" si="2"/>
        <v>0</v>
      </c>
      <c r="AM40" s="367">
        <f>Tabela6[[#This Row],[DESCONTO]]</f>
        <v>0</v>
      </c>
      <c r="AN40" s="368">
        <f t="shared" si="3"/>
        <v>0</v>
      </c>
      <c r="AO40" s="394">
        <f t="shared" si="4"/>
        <v>0</v>
      </c>
    </row>
    <row r="41" spans="1:41" ht="12" customHeight="1" x14ac:dyDescent="0.2">
      <c r="A41" s="1020">
        <f>Tabela6[[#This Row],[CLIENTE]]</f>
        <v>0</v>
      </c>
      <c r="B41" s="1021"/>
      <c r="C41" s="39"/>
      <c r="D41" s="13"/>
      <c r="E41" s="13"/>
      <c r="F41" s="29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8"/>
      <c r="AB41" s="13"/>
      <c r="AC41" s="13"/>
      <c r="AD41" s="13"/>
      <c r="AE41" s="13"/>
      <c r="AF41" s="13"/>
      <c r="AG41" s="13"/>
      <c r="AH41" s="390">
        <f t="shared" si="0"/>
        <v>0</v>
      </c>
      <c r="AI41" s="14">
        <f>Tabela6[[#This Row],[PREÇO]]</f>
        <v>0</v>
      </c>
      <c r="AJ41" s="385">
        <f t="shared" si="1"/>
        <v>0</v>
      </c>
      <c r="AK41" s="367">
        <f>Tabela6[[#This Row],[ST ICMS]]</f>
        <v>0</v>
      </c>
      <c r="AL41" s="368">
        <f t="shared" si="2"/>
        <v>0</v>
      </c>
      <c r="AM41" s="367">
        <f>Tabela6[[#This Row],[DESCONTO]]</f>
        <v>0</v>
      </c>
      <c r="AN41" s="368">
        <f t="shared" si="3"/>
        <v>0</v>
      </c>
      <c r="AO41" s="394">
        <f t="shared" si="4"/>
        <v>0</v>
      </c>
    </row>
    <row r="42" spans="1:41" ht="12" customHeight="1" x14ac:dyDescent="0.2">
      <c r="A42" s="1020">
        <f>Tabela6[[#This Row],[CLIENTE]]</f>
        <v>0</v>
      </c>
      <c r="B42" s="1021"/>
      <c r="C42" s="39"/>
      <c r="D42" s="13"/>
      <c r="E42" s="13"/>
      <c r="F42" s="29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8"/>
      <c r="AB42" s="13"/>
      <c r="AC42" s="13"/>
      <c r="AD42" s="13"/>
      <c r="AE42" s="13"/>
      <c r="AF42" s="13"/>
      <c r="AG42" s="13"/>
      <c r="AH42" s="390">
        <f t="shared" si="0"/>
        <v>0</v>
      </c>
      <c r="AI42" s="14">
        <f>Tabela6[[#This Row],[PREÇO]]</f>
        <v>0</v>
      </c>
      <c r="AJ42" s="385">
        <f t="shared" si="1"/>
        <v>0</v>
      </c>
      <c r="AK42" s="367">
        <f>Tabela6[[#This Row],[ST ICMS]]</f>
        <v>0</v>
      </c>
      <c r="AL42" s="368">
        <f t="shared" si="2"/>
        <v>0</v>
      </c>
      <c r="AM42" s="367">
        <f>Tabela6[[#This Row],[DESCONTO]]</f>
        <v>0</v>
      </c>
      <c r="AN42" s="368">
        <f t="shared" si="3"/>
        <v>0</v>
      </c>
      <c r="AO42" s="394">
        <f t="shared" si="4"/>
        <v>0</v>
      </c>
    </row>
    <row r="43" spans="1:41" ht="12" customHeight="1" x14ac:dyDescent="0.2">
      <c r="A43" s="1020">
        <f>Tabela6[[#This Row],[CLIENTE]]</f>
        <v>0</v>
      </c>
      <c r="B43" s="1021"/>
      <c r="C43" s="39"/>
      <c r="D43" s="13"/>
      <c r="E43" s="13"/>
      <c r="F43" s="29"/>
      <c r="G43" s="13"/>
      <c r="H43" s="13"/>
      <c r="I43" s="13"/>
      <c r="J43" s="15"/>
      <c r="K43" s="13"/>
      <c r="L43" s="13"/>
      <c r="M43" s="13"/>
      <c r="N43" s="13"/>
      <c r="O43" s="13"/>
      <c r="P43" s="13"/>
      <c r="Q43" s="15"/>
      <c r="R43" s="13"/>
      <c r="S43" s="13"/>
      <c r="T43" s="13"/>
      <c r="U43" s="13"/>
      <c r="V43" s="13"/>
      <c r="W43" s="13"/>
      <c r="X43" s="13"/>
      <c r="Y43" s="13"/>
      <c r="Z43" s="13"/>
      <c r="AA43" s="78"/>
      <c r="AB43" s="13"/>
      <c r="AC43" s="13"/>
      <c r="AD43" s="13"/>
      <c r="AE43" s="13"/>
      <c r="AF43" s="13"/>
      <c r="AG43" s="13"/>
      <c r="AH43" s="390">
        <f t="shared" si="0"/>
        <v>0</v>
      </c>
      <c r="AI43" s="14">
        <f>Tabela6[[#This Row],[PREÇO]]</f>
        <v>0</v>
      </c>
      <c r="AJ43" s="385">
        <f t="shared" si="1"/>
        <v>0</v>
      </c>
      <c r="AK43" s="367">
        <f>Tabela6[[#This Row],[ST ICMS]]</f>
        <v>0</v>
      </c>
      <c r="AL43" s="368">
        <f t="shared" si="2"/>
        <v>0</v>
      </c>
      <c r="AM43" s="367">
        <f>Tabela6[[#This Row],[DESCONTO]]</f>
        <v>0</v>
      </c>
      <c r="AN43" s="368">
        <f t="shared" si="3"/>
        <v>0</v>
      </c>
      <c r="AO43" s="394">
        <f t="shared" si="4"/>
        <v>0</v>
      </c>
    </row>
    <row r="44" spans="1:41" ht="12" customHeight="1" x14ac:dyDescent="0.2">
      <c r="A44" s="1020">
        <f>Tabela6[[#This Row],[CLIENTE]]</f>
        <v>0</v>
      </c>
      <c r="B44" s="1021"/>
      <c r="C44" s="39"/>
      <c r="D44" s="13"/>
      <c r="E44" s="13"/>
      <c r="F44" s="29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8"/>
      <c r="AB44" s="13"/>
      <c r="AC44" s="13"/>
      <c r="AD44" s="13"/>
      <c r="AE44" s="13"/>
      <c r="AF44" s="13"/>
      <c r="AG44" s="13"/>
      <c r="AH44" s="390">
        <f t="shared" si="0"/>
        <v>0</v>
      </c>
      <c r="AI44" s="14">
        <f>Tabela6[[#This Row],[PREÇO]]</f>
        <v>0</v>
      </c>
      <c r="AJ44" s="385">
        <f t="shared" si="1"/>
        <v>0</v>
      </c>
      <c r="AK44" s="367">
        <f>Tabela6[[#This Row],[ST ICMS]]</f>
        <v>0</v>
      </c>
      <c r="AL44" s="368">
        <f t="shared" si="2"/>
        <v>0</v>
      </c>
      <c r="AM44" s="367">
        <f>Tabela6[[#This Row],[DESCONTO]]</f>
        <v>0</v>
      </c>
      <c r="AN44" s="368">
        <f t="shared" si="3"/>
        <v>0</v>
      </c>
      <c r="AO44" s="394">
        <f t="shared" si="4"/>
        <v>0</v>
      </c>
    </row>
    <row r="45" spans="1:41" ht="12" customHeight="1" x14ac:dyDescent="0.2">
      <c r="A45" s="1020">
        <f>Tabela6[[#This Row],[CLIENTE]]</f>
        <v>0</v>
      </c>
      <c r="B45" s="1021"/>
      <c r="C45" s="39"/>
      <c r="D45" s="13"/>
      <c r="E45" s="13"/>
      <c r="F45" s="2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8"/>
      <c r="AB45" s="13"/>
      <c r="AC45" s="13"/>
      <c r="AD45" s="13"/>
      <c r="AE45" s="13"/>
      <c r="AF45" s="13"/>
      <c r="AG45" s="13"/>
      <c r="AH45" s="390">
        <f t="shared" si="0"/>
        <v>0</v>
      </c>
      <c r="AI45" s="14">
        <f>Tabela6[[#This Row],[PREÇO]]</f>
        <v>0</v>
      </c>
      <c r="AJ45" s="385">
        <f t="shared" si="1"/>
        <v>0</v>
      </c>
      <c r="AK45" s="367">
        <f>Tabela6[[#This Row],[ST ICMS]]</f>
        <v>0</v>
      </c>
      <c r="AL45" s="368">
        <f t="shared" si="2"/>
        <v>0</v>
      </c>
      <c r="AM45" s="367">
        <f>Tabela6[[#This Row],[DESCONTO]]</f>
        <v>0</v>
      </c>
      <c r="AN45" s="368">
        <f t="shared" si="3"/>
        <v>0</v>
      </c>
      <c r="AO45" s="394">
        <f t="shared" si="4"/>
        <v>0</v>
      </c>
    </row>
    <row r="46" spans="1:41" ht="12" customHeight="1" x14ac:dyDescent="0.2">
      <c r="A46" s="1020">
        <f>Tabela6[[#This Row],[CLIENTE]]</f>
        <v>0</v>
      </c>
      <c r="B46" s="1021"/>
      <c r="C46" s="39"/>
      <c r="D46" s="13"/>
      <c r="E46" s="13"/>
      <c r="F46" s="2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8"/>
      <c r="AB46" s="13"/>
      <c r="AC46" s="13"/>
      <c r="AD46" s="13"/>
      <c r="AE46" s="13"/>
      <c r="AF46" s="13"/>
      <c r="AG46" s="13"/>
      <c r="AH46" s="390">
        <f t="shared" si="0"/>
        <v>0</v>
      </c>
      <c r="AI46" s="14">
        <f>Tabela6[[#This Row],[PREÇO]]</f>
        <v>0</v>
      </c>
      <c r="AJ46" s="385">
        <f t="shared" si="1"/>
        <v>0</v>
      </c>
      <c r="AK46" s="367">
        <f>Tabela6[[#This Row],[ST ICMS]]</f>
        <v>0</v>
      </c>
      <c r="AL46" s="368">
        <f t="shared" si="2"/>
        <v>0</v>
      </c>
      <c r="AM46" s="367">
        <f>Tabela6[[#This Row],[DESCONTO]]</f>
        <v>0</v>
      </c>
      <c r="AN46" s="368">
        <f t="shared" si="3"/>
        <v>0</v>
      </c>
      <c r="AO46" s="394">
        <f t="shared" si="4"/>
        <v>0</v>
      </c>
    </row>
    <row r="47" spans="1:41" ht="12" customHeight="1" x14ac:dyDescent="0.2">
      <c r="A47" s="1020">
        <f>Tabela6[[#This Row],[CLIENTE]]</f>
        <v>0</v>
      </c>
      <c r="B47" s="1021"/>
      <c r="C47" s="39"/>
      <c r="D47" s="13"/>
      <c r="E47" s="13"/>
      <c r="F47" s="29"/>
      <c r="G47" s="13"/>
      <c r="H47" s="13"/>
      <c r="I47" s="13"/>
      <c r="J47" s="13"/>
      <c r="K47" s="13"/>
      <c r="L47" s="13"/>
      <c r="M47" s="13"/>
      <c r="N47" s="13"/>
      <c r="O47" s="15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8"/>
      <c r="AB47" s="13"/>
      <c r="AC47" s="13"/>
      <c r="AD47" s="13"/>
      <c r="AE47" s="13"/>
      <c r="AF47" s="13"/>
      <c r="AG47" s="13"/>
      <c r="AH47" s="390">
        <f t="shared" si="0"/>
        <v>0</v>
      </c>
      <c r="AI47" s="14">
        <f>Tabela6[[#This Row],[PREÇO]]</f>
        <v>0</v>
      </c>
      <c r="AJ47" s="385">
        <f t="shared" si="1"/>
        <v>0</v>
      </c>
      <c r="AK47" s="367">
        <f>Tabela6[[#This Row],[ST ICMS]]</f>
        <v>0</v>
      </c>
      <c r="AL47" s="368">
        <f t="shared" si="2"/>
        <v>0</v>
      </c>
      <c r="AM47" s="367">
        <f>Tabela6[[#This Row],[DESCONTO]]</f>
        <v>0</v>
      </c>
      <c r="AN47" s="368">
        <f t="shared" si="3"/>
        <v>0</v>
      </c>
      <c r="AO47" s="394">
        <f t="shared" si="4"/>
        <v>0</v>
      </c>
    </row>
    <row r="48" spans="1:41" ht="12" customHeight="1" x14ac:dyDescent="0.2">
      <c r="A48" s="1020">
        <f>Tabela6[[#This Row],[CLIENTE]]</f>
        <v>0</v>
      </c>
      <c r="B48" s="1021"/>
      <c r="C48" s="39"/>
      <c r="D48" s="13"/>
      <c r="E48" s="13"/>
      <c r="F48" s="2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8"/>
      <c r="AB48" s="13"/>
      <c r="AC48" s="13"/>
      <c r="AD48" s="13"/>
      <c r="AE48" s="13"/>
      <c r="AF48" s="13"/>
      <c r="AG48" s="13"/>
      <c r="AH48" s="390">
        <f t="shared" si="0"/>
        <v>0</v>
      </c>
      <c r="AI48" s="14">
        <f>Tabela6[[#This Row],[PREÇO]]</f>
        <v>0</v>
      </c>
      <c r="AJ48" s="385">
        <f t="shared" si="1"/>
        <v>0</v>
      </c>
      <c r="AK48" s="367">
        <f>Tabela6[[#This Row],[ST ICMS]]</f>
        <v>0</v>
      </c>
      <c r="AL48" s="368">
        <f t="shared" si="2"/>
        <v>0</v>
      </c>
      <c r="AM48" s="367">
        <f>Tabela6[[#This Row],[DESCONTO]]</f>
        <v>0</v>
      </c>
      <c r="AN48" s="368">
        <f t="shared" si="3"/>
        <v>0</v>
      </c>
      <c r="AO48" s="394">
        <f t="shared" si="4"/>
        <v>0</v>
      </c>
    </row>
    <row r="49" spans="1:41" ht="12" customHeight="1" x14ac:dyDescent="0.2">
      <c r="A49" s="1020">
        <f>Tabela6[[#This Row],[CLIENTE]]</f>
        <v>0</v>
      </c>
      <c r="B49" s="1021"/>
      <c r="C49" s="39"/>
      <c r="D49" s="13"/>
      <c r="E49" s="13"/>
      <c r="F49" s="2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8"/>
      <c r="AB49" s="13"/>
      <c r="AC49" s="13"/>
      <c r="AD49" s="13"/>
      <c r="AE49" s="13"/>
      <c r="AF49" s="13"/>
      <c r="AG49" s="13"/>
      <c r="AH49" s="390">
        <f t="shared" si="0"/>
        <v>0</v>
      </c>
      <c r="AI49" s="14">
        <f>Tabela6[[#This Row],[PREÇO]]</f>
        <v>0</v>
      </c>
      <c r="AJ49" s="385">
        <f t="shared" si="1"/>
        <v>0</v>
      </c>
      <c r="AK49" s="367">
        <f>Tabela6[[#This Row],[ST ICMS]]</f>
        <v>0</v>
      </c>
      <c r="AL49" s="368">
        <f t="shared" si="2"/>
        <v>0</v>
      </c>
      <c r="AM49" s="367">
        <f>Tabela6[[#This Row],[DESCONTO]]</f>
        <v>0</v>
      </c>
      <c r="AN49" s="368">
        <f t="shared" si="3"/>
        <v>0</v>
      </c>
      <c r="AO49" s="394">
        <f t="shared" si="4"/>
        <v>0</v>
      </c>
    </row>
    <row r="50" spans="1:41" ht="12" customHeight="1" x14ac:dyDescent="0.2">
      <c r="A50" s="1020">
        <f>Tabela6[[#This Row],[CLIENTE]]</f>
        <v>0</v>
      </c>
      <c r="B50" s="1021"/>
      <c r="C50" s="39"/>
      <c r="D50" s="13"/>
      <c r="E50" s="13"/>
      <c r="F50" s="2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8"/>
      <c r="AB50" s="13"/>
      <c r="AC50" s="13"/>
      <c r="AD50" s="13"/>
      <c r="AE50" s="13"/>
      <c r="AF50" s="13"/>
      <c r="AG50" s="13"/>
      <c r="AH50" s="390">
        <f t="shared" si="0"/>
        <v>0</v>
      </c>
      <c r="AI50" s="14">
        <f>Tabela6[[#This Row],[PREÇO]]</f>
        <v>0</v>
      </c>
      <c r="AJ50" s="385">
        <f t="shared" si="1"/>
        <v>0</v>
      </c>
      <c r="AK50" s="367">
        <f>Tabela6[[#This Row],[ST ICMS]]</f>
        <v>0</v>
      </c>
      <c r="AL50" s="368">
        <f t="shared" si="2"/>
        <v>0</v>
      </c>
      <c r="AM50" s="367">
        <f>Tabela6[[#This Row],[DESCONTO]]</f>
        <v>0</v>
      </c>
      <c r="AN50" s="368">
        <f t="shared" si="3"/>
        <v>0</v>
      </c>
      <c r="AO50" s="394">
        <f t="shared" si="4"/>
        <v>0</v>
      </c>
    </row>
    <row r="51" spans="1:41" ht="12" customHeight="1" x14ac:dyDescent="0.2">
      <c r="A51" s="1020">
        <f>Tabela6[[#This Row],[CLIENTE]]</f>
        <v>0</v>
      </c>
      <c r="B51" s="1021"/>
      <c r="C51" s="39"/>
      <c r="D51" s="13"/>
      <c r="E51" s="13"/>
      <c r="F51" s="2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8"/>
      <c r="AB51" s="13"/>
      <c r="AC51" s="13"/>
      <c r="AD51" s="13"/>
      <c r="AE51" s="13"/>
      <c r="AF51" s="13"/>
      <c r="AG51" s="13"/>
      <c r="AH51" s="390">
        <f t="shared" si="0"/>
        <v>0</v>
      </c>
      <c r="AI51" s="14">
        <f>Tabela6[[#This Row],[PREÇO]]</f>
        <v>0</v>
      </c>
      <c r="AJ51" s="385">
        <f t="shared" si="1"/>
        <v>0</v>
      </c>
      <c r="AK51" s="367">
        <f>Tabela6[[#This Row],[ST ICMS]]</f>
        <v>0</v>
      </c>
      <c r="AL51" s="368">
        <f t="shared" si="2"/>
        <v>0</v>
      </c>
      <c r="AM51" s="367">
        <f>Tabela6[[#This Row],[DESCONTO]]</f>
        <v>0</v>
      </c>
      <c r="AN51" s="368">
        <f t="shared" si="3"/>
        <v>0</v>
      </c>
      <c r="AO51" s="394">
        <f t="shared" si="4"/>
        <v>0</v>
      </c>
    </row>
    <row r="52" spans="1:41" ht="12" customHeight="1" x14ac:dyDescent="0.2">
      <c r="A52" s="1020">
        <f>Tabela6[[#This Row],[CLIENTE]]</f>
        <v>0</v>
      </c>
      <c r="B52" s="1021"/>
      <c r="C52" s="39"/>
      <c r="D52" s="13"/>
      <c r="E52" s="13"/>
      <c r="F52" s="2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8"/>
      <c r="AB52" s="13"/>
      <c r="AC52" s="13"/>
      <c r="AD52" s="13"/>
      <c r="AE52" s="13"/>
      <c r="AF52" s="13"/>
      <c r="AG52" s="13"/>
      <c r="AH52" s="390">
        <f t="shared" si="0"/>
        <v>0</v>
      </c>
      <c r="AI52" s="14">
        <f>Tabela6[[#This Row],[PREÇO]]</f>
        <v>0</v>
      </c>
      <c r="AJ52" s="385">
        <f t="shared" si="1"/>
        <v>0</v>
      </c>
      <c r="AK52" s="367">
        <f>Tabela6[[#This Row],[ST ICMS]]</f>
        <v>0</v>
      </c>
      <c r="AL52" s="368">
        <f t="shared" si="2"/>
        <v>0</v>
      </c>
      <c r="AM52" s="367">
        <f>Tabela6[[#This Row],[DESCONTO]]</f>
        <v>0</v>
      </c>
      <c r="AN52" s="368">
        <f t="shared" si="3"/>
        <v>0</v>
      </c>
      <c r="AO52" s="394">
        <f t="shared" si="4"/>
        <v>0</v>
      </c>
    </row>
    <row r="53" spans="1:41" ht="12" customHeight="1" x14ac:dyDescent="0.2">
      <c r="A53" s="1020">
        <f>Tabela6[[#This Row],[CLIENTE]]</f>
        <v>0</v>
      </c>
      <c r="B53" s="1021"/>
      <c r="C53" s="39"/>
      <c r="D53" s="13"/>
      <c r="E53" s="13"/>
      <c r="F53" s="2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8"/>
      <c r="AB53" s="13"/>
      <c r="AC53" s="13"/>
      <c r="AD53" s="13"/>
      <c r="AE53" s="13"/>
      <c r="AF53" s="13"/>
      <c r="AG53" s="13"/>
      <c r="AH53" s="390">
        <f t="shared" si="0"/>
        <v>0</v>
      </c>
      <c r="AI53" s="14">
        <f>Tabela6[[#This Row],[PREÇO]]</f>
        <v>0</v>
      </c>
      <c r="AJ53" s="385">
        <f t="shared" si="1"/>
        <v>0</v>
      </c>
      <c r="AK53" s="367">
        <f>Tabela6[[#This Row],[ST ICMS]]</f>
        <v>0</v>
      </c>
      <c r="AL53" s="368">
        <f t="shared" si="2"/>
        <v>0</v>
      </c>
      <c r="AM53" s="367">
        <f>Tabela6[[#This Row],[DESCONTO]]</f>
        <v>0</v>
      </c>
      <c r="AN53" s="368">
        <f t="shared" si="3"/>
        <v>0</v>
      </c>
      <c r="AO53" s="394">
        <f t="shared" si="4"/>
        <v>0</v>
      </c>
    </row>
    <row r="54" spans="1:41" ht="12" customHeight="1" x14ac:dyDescent="0.2">
      <c r="A54" s="1020">
        <f>Tabela6[[#This Row],[CLIENTE]]</f>
        <v>0</v>
      </c>
      <c r="B54" s="1021"/>
      <c r="C54" s="39"/>
      <c r="D54" s="13"/>
      <c r="E54" s="13"/>
      <c r="F54" s="2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8"/>
      <c r="AB54" s="13"/>
      <c r="AC54" s="13"/>
      <c r="AD54" s="13"/>
      <c r="AE54" s="13"/>
      <c r="AF54" s="13"/>
      <c r="AG54" s="13"/>
      <c r="AH54" s="390">
        <f t="shared" si="0"/>
        <v>0</v>
      </c>
      <c r="AI54" s="14">
        <f>Tabela6[[#This Row],[PREÇO]]</f>
        <v>0</v>
      </c>
      <c r="AJ54" s="385">
        <f t="shared" si="1"/>
        <v>0</v>
      </c>
      <c r="AK54" s="367">
        <f>Tabela6[[#This Row],[ST ICMS]]</f>
        <v>0</v>
      </c>
      <c r="AL54" s="368">
        <f t="shared" si="2"/>
        <v>0</v>
      </c>
      <c r="AM54" s="367">
        <f>Tabela6[[#This Row],[DESCONTO]]</f>
        <v>0</v>
      </c>
      <c r="AN54" s="368">
        <f t="shared" si="3"/>
        <v>0</v>
      </c>
      <c r="AO54" s="394">
        <f t="shared" si="4"/>
        <v>0</v>
      </c>
    </row>
    <row r="55" spans="1:41" ht="12" customHeight="1" x14ac:dyDescent="0.2">
      <c r="A55" s="1020">
        <f>Tabela6[[#This Row],[CLIENTE]]</f>
        <v>0</v>
      </c>
      <c r="B55" s="1021"/>
      <c r="C55" s="39"/>
      <c r="D55" s="13"/>
      <c r="E55" s="13"/>
      <c r="F55" s="2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8"/>
      <c r="AB55" s="13"/>
      <c r="AC55" s="13"/>
      <c r="AD55" s="13"/>
      <c r="AE55" s="13"/>
      <c r="AF55" s="13"/>
      <c r="AG55" s="13"/>
      <c r="AH55" s="390">
        <f t="shared" si="0"/>
        <v>0</v>
      </c>
      <c r="AI55" s="14">
        <f>Tabela6[[#This Row],[PREÇO]]</f>
        <v>0</v>
      </c>
      <c r="AJ55" s="385">
        <f t="shared" si="1"/>
        <v>0</v>
      </c>
      <c r="AK55" s="367">
        <f>Tabela6[[#This Row],[ST ICMS]]</f>
        <v>0</v>
      </c>
      <c r="AL55" s="368">
        <f t="shared" si="2"/>
        <v>0</v>
      </c>
      <c r="AM55" s="367">
        <f>Tabela6[[#This Row],[DESCONTO]]</f>
        <v>0</v>
      </c>
      <c r="AN55" s="368">
        <f t="shared" si="3"/>
        <v>0</v>
      </c>
      <c r="AO55" s="394">
        <f t="shared" si="4"/>
        <v>0</v>
      </c>
    </row>
    <row r="56" spans="1:41" ht="12" customHeight="1" x14ac:dyDescent="0.2">
      <c r="A56" s="1020">
        <f>Tabela6[[#This Row],[CLIENTE]]</f>
        <v>0</v>
      </c>
      <c r="B56" s="1021"/>
      <c r="C56" s="39"/>
      <c r="D56" s="13"/>
      <c r="E56" s="13"/>
      <c r="F56" s="2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8"/>
      <c r="AB56" s="13"/>
      <c r="AC56" s="13"/>
      <c r="AD56" s="13"/>
      <c r="AE56" s="13"/>
      <c r="AF56" s="13"/>
      <c r="AG56" s="13"/>
      <c r="AH56" s="390">
        <f t="shared" si="0"/>
        <v>0</v>
      </c>
      <c r="AI56" s="14">
        <f>Tabela6[[#This Row],[PREÇO]]</f>
        <v>0</v>
      </c>
      <c r="AJ56" s="385">
        <f t="shared" si="1"/>
        <v>0</v>
      </c>
      <c r="AK56" s="367">
        <f>Tabela6[[#This Row],[ST ICMS]]</f>
        <v>0</v>
      </c>
      <c r="AL56" s="368">
        <f t="shared" si="2"/>
        <v>0</v>
      </c>
      <c r="AM56" s="367">
        <f>Tabela6[[#This Row],[DESCONTO]]</f>
        <v>0</v>
      </c>
      <c r="AN56" s="368">
        <f t="shared" si="3"/>
        <v>0</v>
      </c>
      <c r="AO56" s="394">
        <f t="shared" si="4"/>
        <v>0</v>
      </c>
    </row>
    <row r="57" spans="1:41" ht="12" customHeight="1" x14ac:dyDescent="0.2">
      <c r="A57" s="1020">
        <f>Tabela6[[#This Row],[CLIENTE]]</f>
        <v>0</v>
      </c>
      <c r="B57" s="1021"/>
      <c r="C57" s="39"/>
      <c r="D57" s="13"/>
      <c r="E57" s="13"/>
      <c r="F57" s="2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8"/>
      <c r="AB57" s="13"/>
      <c r="AC57" s="13"/>
      <c r="AD57" s="13"/>
      <c r="AE57" s="13"/>
      <c r="AF57" s="13"/>
      <c r="AG57" s="13"/>
      <c r="AH57" s="390">
        <f t="shared" si="0"/>
        <v>0</v>
      </c>
      <c r="AI57" s="14">
        <f>Tabela6[[#This Row],[PREÇO]]</f>
        <v>0</v>
      </c>
      <c r="AJ57" s="385">
        <f t="shared" si="1"/>
        <v>0</v>
      </c>
      <c r="AK57" s="367">
        <f>Tabela6[[#This Row],[ST ICMS]]</f>
        <v>0</v>
      </c>
      <c r="AL57" s="368">
        <f t="shared" si="2"/>
        <v>0</v>
      </c>
      <c r="AM57" s="367">
        <f>Tabela6[[#This Row],[DESCONTO]]</f>
        <v>0</v>
      </c>
      <c r="AN57" s="368">
        <f t="shared" si="3"/>
        <v>0</v>
      </c>
      <c r="AO57" s="394">
        <f t="shared" si="4"/>
        <v>0</v>
      </c>
    </row>
    <row r="58" spans="1:41" ht="12" customHeight="1" x14ac:dyDescent="0.2">
      <c r="A58" s="1020">
        <f>Tabela6[[#This Row],[CLIENTE]]</f>
        <v>0</v>
      </c>
      <c r="B58" s="1021"/>
      <c r="C58" s="39"/>
      <c r="D58" s="13"/>
      <c r="E58" s="13"/>
      <c r="F58" s="2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8"/>
      <c r="AB58" s="13"/>
      <c r="AC58" s="13"/>
      <c r="AD58" s="13"/>
      <c r="AE58" s="13"/>
      <c r="AF58" s="13"/>
      <c r="AG58" s="13"/>
      <c r="AH58" s="390">
        <f t="shared" si="0"/>
        <v>0</v>
      </c>
      <c r="AI58" s="14">
        <f>Tabela6[[#This Row],[PREÇO]]</f>
        <v>0</v>
      </c>
      <c r="AJ58" s="385">
        <f t="shared" si="1"/>
        <v>0</v>
      </c>
      <c r="AK58" s="367">
        <f>Tabela6[[#This Row],[ST ICMS]]</f>
        <v>0</v>
      </c>
      <c r="AL58" s="368">
        <f t="shared" si="2"/>
        <v>0</v>
      </c>
      <c r="AM58" s="367">
        <f>Tabela6[[#This Row],[DESCONTO]]</f>
        <v>0</v>
      </c>
      <c r="AN58" s="368">
        <f t="shared" si="3"/>
        <v>0</v>
      </c>
      <c r="AO58" s="394">
        <f t="shared" si="4"/>
        <v>0</v>
      </c>
    </row>
    <row r="59" spans="1:41" ht="12" customHeight="1" x14ac:dyDescent="0.2">
      <c r="A59" s="1020">
        <f>Tabela6[[#This Row],[CLIENTE]]</f>
        <v>0</v>
      </c>
      <c r="B59" s="1021"/>
      <c r="C59" s="39"/>
      <c r="D59" s="13"/>
      <c r="E59" s="13"/>
      <c r="F59" s="2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8"/>
      <c r="AB59" s="13"/>
      <c r="AC59" s="13"/>
      <c r="AD59" s="13"/>
      <c r="AE59" s="13"/>
      <c r="AF59" s="13"/>
      <c r="AG59" s="13"/>
      <c r="AH59" s="390">
        <f t="shared" si="0"/>
        <v>0</v>
      </c>
      <c r="AI59" s="14">
        <f>Tabela6[[#This Row],[PREÇO]]</f>
        <v>0</v>
      </c>
      <c r="AJ59" s="385">
        <f t="shared" si="1"/>
        <v>0</v>
      </c>
      <c r="AK59" s="367">
        <f>Tabela6[[#This Row],[ST ICMS]]</f>
        <v>0</v>
      </c>
      <c r="AL59" s="368">
        <f t="shared" si="2"/>
        <v>0</v>
      </c>
      <c r="AM59" s="367">
        <f>Tabela6[[#This Row],[DESCONTO]]</f>
        <v>0</v>
      </c>
      <c r="AN59" s="368">
        <f t="shared" si="3"/>
        <v>0</v>
      </c>
      <c r="AO59" s="394">
        <f t="shared" si="4"/>
        <v>0</v>
      </c>
    </row>
    <row r="60" spans="1:41" ht="12" customHeight="1" x14ac:dyDescent="0.2">
      <c r="A60" s="1020">
        <f>Tabela6[[#This Row],[CLIENTE]]</f>
        <v>0</v>
      </c>
      <c r="B60" s="1021"/>
      <c r="C60" s="39"/>
      <c r="D60" s="13"/>
      <c r="E60" s="13"/>
      <c r="F60" s="2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8"/>
      <c r="AB60" s="13"/>
      <c r="AC60" s="13"/>
      <c r="AD60" s="13"/>
      <c r="AE60" s="13"/>
      <c r="AF60" s="13"/>
      <c r="AG60" s="13"/>
      <c r="AH60" s="390">
        <f t="shared" si="0"/>
        <v>0</v>
      </c>
      <c r="AI60" s="14">
        <f>Tabela6[[#This Row],[PREÇO]]</f>
        <v>0</v>
      </c>
      <c r="AJ60" s="385">
        <f t="shared" si="1"/>
        <v>0</v>
      </c>
      <c r="AK60" s="367">
        <f>Tabela6[[#This Row],[ST ICMS]]</f>
        <v>0</v>
      </c>
      <c r="AL60" s="368">
        <f t="shared" si="2"/>
        <v>0</v>
      </c>
      <c r="AM60" s="367">
        <f>Tabela6[[#This Row],[DESCONTO]]</f>
        <v>0</v>
      </c>
      <c r="AN60" s="368">
        <f t="shared" si="3"/>
        <v>0</v>
      </c>
      <c r="AO60" s="394">
        <f t="shared" si="4"/>
        <v>0</v>
      </c>
    </row>
    <row r="61" spans="1:41" ht="12" customHeight="1" x14ac:dyDescent="0.2">
      <c r="A61" s="1020">
        <f>Tabela6[[#This Row],[CLIENTE]]</f>
        <v>0</v>
      </c>
      <c r="B61" s="1021"/>
      <c r="C61" s="39"/>
      <c r="D61" s="13"/>
      <c r="E61" s="13"/>
      <c r="F61" s="2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8"/>
      <c r="AB61" s="13"/>
      <c r="AC61" s="13"/>
      <c r="AD61" s="13"/>
      <c r="AE61" s="13"/>
      <c r="AF61" s="13"/>
      <c r="AG61" s="13"/>
      <c r="AH61" s="390">
        <f t="shared" si="0"/>
        <v>0</v>
      </c>
      <c r="AI61" s="14">
        <f>Tabela6[[#This Row],[PREÇO]]</f>
        <v>0</v>
      </c>
      <c r="AJ61" s="385">
        <f t="shared" si="1"/>
        <v>0</v>
      </c>
      <c r="AK61" s="367">
        <f>Tabela6[[#This Row],[ST ICMS]]</f>
        <v>0</v>
      </c>
      <c r="AL61" s="368">
        <f t="shared" si="2"/>
        <v>0</v>
      </c>
      <c r="AM61" s="367">
        <f>Tabela6[[#This Row],[DESCONTO]]</f>
        <v>0</v>
      </c>
      <c r="AN61" s="368">
        <f t="shared" si="3"/>
        <v>0</v>
      </c>
      <c r="AO61" s="394">
        <f t="shared" si="4"/>
        <v>0</v>
      </c>
    </row>
    <row r="62" spans="1:41" ht="12" customHeight="1" x14ac:dyDescent="0.2">
      <c r="A62" s="1020">
        <f>Tabela6[[#This Row],[CLIENTE]]</f>
        <v>0</v>
      </c>
      <c r="B62" s="1021"/>
      <c r="C62" s="39"/>
      <c r="D62" s="13"/>
      <c r="E62" s="13"/>
      <c r="F62" s="2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8"/>
      <c r="AB62" s="13"/>
      <c r="AC62" s="13"/>
      <c r="AD62" s="13"/>
      <c r="AE62" s="13"/>
      <c r="AF62" s="13"/>
      <c r="AG62" s="13"/>
      <c r="AH62" s="390">
        <f t="shared" si="0"/>
        <v>0</v>
      </c>
      <c r="AI62" s="14">
        <f>Tabela6[[#This Row],[PREÇO]]</f>
        <v>0</v>
      </c>
      <c r="AJ62" s="385">
        <f t="shared" si="1"/>
        <v>0</v>
      </c>
      <c r="AK62" s="367">
        <f>Tabela6[[#This Row],[ST ICMS]]</f>
        <v>0</v>
      </c>
      <c r="AL62" s="368">
        <f t="shared" si="2"/>
        <v>0</v>
      </c>
      <c r="AM62" s="367">
        <f>Tabela6[[#This Row],[DESCONTO]]</f>
        <v>0</v>
      </c>
      <c r="AN62" s="368">
        <f t="shared" si="3"/>
        <v>0</v>
      </c>
      <c r="AO62" s="394">
        <f t="shared" si="4"/>
        <v>0</v>
      </c>
    </row>
    <row r="63" spans="1:41" ht="12" customHeight="1" x14ac:dyDescent="0.2">
      <c r="A63" s="1020">
        <f>Tabela6[[#This Row],[CLIENTE]]</f>
        <v>0</v>
      </c>
      <c r="B63" s="1021"/>
      <c r="C63" s="39"/>
      <c r="D63" s="13"/>
      <c r="E63" s="13"/>
      <c r="F63" s="2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8"/>
      <c r="AB63" s="13"/>
      <c r="AC63" s="13"/>
      <c r="AD63" s="13"/>
      <c r="AE63" s="13"/>
      <c r="AF63" s="13"/>
      <c r="AG63" s="13"/>
      <c r="AH63" s="390">
        <f t="shared" si="0"/>
        <v>0</v>
      </c>
      <c r="AI63" s="14">
        <f>Tabela6[[#This Row],[PREÇO]]</f>
        <v>0</v>
      </c>
      <c r="AJ63" s="385">
        <f t="shared" si="1"/>
        <v>0</v>
      </c>
      <c r="AK63" s="367">
        <f>Tabela6[[#This Row],[ST ICMS]]</f>
        <v>0</v>
      </c>
      <c r="AL63" s="368">
        <f t="shared" si="2"/>
        <v>0</v>
      </c>
      <c r="AM63" s="367">
        <f>Tabela6[[#This Row],[DESCONTO]]</f>
        <v>0</v>
      </c>
      <c r="AN63" s="368">
        <f t="shared" si="3"/>
        <v>0</v>
      </c>
      <c r="AO63" s="394">
        <f t="shared" si="4"/>
        <v>0</v>
      </c>
    </row>
    <row r="64" spans="1:41" ht="12" customHeight="1" x14ac:dyDescent="0.2">
      <c r="A64" s="1020">
        <f>Tabela6[[#This Row],[CLIENTE]]</f>
        <v>0</v>
      </c>
      <c r="B64" s="1021"/>
      <c r="C64" s="39"/>
      <c r="D64" s="13"/>
      <c r="E64" s="13"/>
      <c r="F64" s="2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8"/>
      <c r="AB64" s="13"/>
      <c r="AC64" s="13"/>
      <c r="AD64" s="13"/>
      <c r="AE64" s="13"/>
      <c r="AF64" s="13"/>
      <c r="AG64" s="13"/>
      <c r="AH64" s="390">
        <f t="shared" si="0"/>
        <v>0</v>
      </c>
      <c r="AI64" s="14">
        <f>Tabela6[[#This Row],[PREÇO]]</f>
        <v>0</v>
      </c>
      <c r="AJ64" s="385">
        <f t="shared" si="1"/>
        <v>0</v>
      </c>
      <c r="AK64" s="367">
        <f>Tabela6[[#This Row],[ST ICMS]]</f>
        <v>0</v>
      </c>
      <c r="AL64" s="368">
        <f t="shared" si="2"/>
        <v>0</v>
      </c>
      <c r="AM64" s="367">
        <f>Tabela6[[#This Row],[DESCONTO]]</f>
        <v>0</v>
      </c>
      <c r="AN64" s="368">
        <f t="shared" si="3"/>
        <v>0</v>
      </c>
      <c r="AO64" s="394">
        <f t="shared" si="4"/>
        <v>0</v>
      </c>
    </row>
    <row r="65" spans="1:41" ht="12" customHeight="1" x14ac:dyDescent="0.2">
      <c r="A65" s="1020">
        <f>Tabela6[[#This Row],[CLIENTE]]</f>
        <v>0</v>
      </c>
      <c r="B65" s="1021"/>
      <c r="C65" s="39"/>
      <c r="D65" s="13"/>
      <c r="E65" s="13"/>
      <c r="F65" s="2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8"/>
      <c r="AB65" s="13"/>
      <c r="AC65" s="13"/>
      <c r="AD65" s="13"/>
      <c r="AE65" s="13"/>
      <c r="AF65" s="13"/>
      <c r="AG65" s="13"/>
      <c r="AH65" s="390">
        <f t="shared" si="0"/>
        <v>0</v>
      </c>
      <c r="AI65" s="14">
        <f>Tabela6[[#This Row],[PREÇO]]</f>
        <v>0</v>
      </c>
      <c r="AJ65" s="385">
        <f t="shared" si="1"/>
        <v>0</v>
      </c>
      <c r="AK65" s="367">
        <f>Tabela6[[#This Row],[ST ICMS]]</f>
        <v>0</v>
      </c>
      <c r="AL65" s="368">
        <f t="shared" si="2"/>
        <v>0</v>
      </c>
      <c r="AM65" s="367">
        <f>Tabela6[[#This Row],[DESCONTO]]</f>
        <v>0</v>
      </c>
      <c r="AN65" s="368">
        <f t="shared" si="3"/>
        <v>0</v>
      </c>
      <c r="AO65" s="394">
        <f t="shared" si="4"/>
        <v>0</v>
      </c>
    </row>
    <row r="66" spans="1:41" ht="12" customHeight="1" x14ac:dyDescent="0.2">
      <c r="A66" s="1020">
        <f>Tabela6[[#This Row],[CLIENTE]]</f>
        <v>0</v>
      </c>
      <c r="B66" s="1021"/>
      <c r="C66" s="39"/>
      <c r="D66" s="13"/>
      <c r="E66" s="13"/>
      <c r="F66" s="2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8"/>
      <c r="AB66" s="13"/>
      <c r="AC66" s="13"/>
      <c r="AD66" s="13"/>
      <c r="AE66" s="13"/>
      <c r="AF66" s="13"/>
      <c r="AG66" s="13"/>
      <c r="AH66" s="390">
        <f t="shared" si="0"/>
        <v>0</v>
      </c>
      <c r="AI66" s="14">
        <f>Tabela6[[#This Row],[PREÇO]]</f>
        <v>0</v>
      </c>
      <c r="AJ66" s="385">
        <f t="shared" si="1"/>
        <v>0</v>
      </c>
      <c r="AK66" s="367">
        <f>Tabela6[[#This Row],[ST ICMS]]</f>
        <v>0</v>
      </c>
      <c r="AL66" s="368">
        <f t="shared" si="2"/>
        <v>0</v>
      </c>
      <c r="AM66" s="367">
        <f>Tabela6[[#This Row],[DESCONTO]]</f>
        <v>0</v>
      </c>
      <c r="AN66" s="368">
        <f t="shared" si="3"/>
        <v>0</v>
      </c>
      <c r="AO66" s="394">
        <f t="shared" si="4"/>
        <v>0</v>
      </c>
    </row>
    <row r="67" spans="1:41" ht="12" customHeight="1" x14ac:dyDescent="0.2">
      <c r="A67" s="1020">
        <f>Tabela6[[#This Row],[CLIENTE]]</f>
        <v>0</v>
      </c>
      <c r="B67" s="1021"/>
      <c r="C67" s="39"/>
      <c r="D67" s="13"/>
      <c r="E67" s="13"/>
      <c r="F67" s="2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8"/>
      <c r="AB67" s="13"/>
      <c r="AC67" s="13"/>
      <c r="AD67" s="13"/>
      <c r="AE67" s="13"/>
      <c r="AF67" s="13"/>
      <c r="AG67" s="13"/>
      <c r="AH67" s="390">
        <f t="shared" si="0"/>
        <v>0</v>
      </c>
      <c r="AI67" s="14">
        <f>Tabela6[[#This Row],[PREÇO]]</f>
        <v>0</v>
      </c>
      <c r="AJ67" s="385">
        <f t="shared" si="1"/>
        <v>0</v>
      </c>
      <c r="AK67" s="367">
        <f>Tabela6[[#This Row],[ST ICMS]]</f>
        <v>0</v>
      </c>
      <c r="AL67" s="368">
        <f t="shared" si="2"/>
        <v>0</v>
      </c>
      <c r="AM67" s="367">
        <f>Tabela6[[#This Row],[DESCONTO]]</f>
        <v>0</v>
      </c>
      <c r="AN67" s="368">
        <f t="shared" si="3"/>
        <v>0</v>
      </c>
      <c r="AO67" s="394">
        <f t="shared" si="4"/>
        <v>0</v>
      </c>
    </row>
    <row r="68" spans="1:41" ht="12" customHeight="1" x14ac:dyDescent="0.2">
      <c r="A68" s="1020">
        <f>Tabela6[[#This Row],[CLIENTE]]</f>
        <v>0</v>
      </c>
      <c r="B68" s="1021"/>
      <c r="C68" s="39"/>
      <c r="D68" s="13"/>
      <c r="E68" s="13"/>
      <c r="F68" s="2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8"/>
      <c r="AB68" s="13"/>
      <c r="AC68" s="13"/>
      <c r="AD68" s="13"/>
      <c r="AE68" s="13"/>
      <c r="AF68" s="13"/>
      <c r="AG68" s="13"/>
      <c r="AH68" s="390">
        <f t="shared" ref="AH68:AH131" si="5">SUM(C68:AG68)</f>
        <v>0</v>
      </c>
      <c r="AI68" s="14">
        <f>Tabela6[[#This Row],[PREÇO]]</f>
        <v>0</v>
      </c>
      <c r="AJ68" s="385">
        <f t="shared" ref="AJ68:AJ131" si="6">AH68*AI68</f>
        <v>0</v>
      </c>
      <c r="AK68" s="367">
        <f>Tabela6[[#This Row],[ST ICMS]]</f>
        <v>0</v>
      </c>
      <c r="AL68" s="368">
        <f t="shared" ref="AL68:AL131" si="7">(AJ68*AK68)</f>
        <v>0</v>
      </c>
      <c r="AM68" s="367">
        <f>Tabela6[[#This Row],[DESCONTO]]</f>
        <v>0</v>
      </c>
      <c r="AN68" s="368">
        <f t="shared" ref="AN68:AN131" si="8">((AJ68+AL68)*AM68)</f>
        <v>0</v>
      </c>
      <c r="AO68" s="394">
        <f t="shared" ref="AO68:AO131" si="9">(AJ68+AL68)-AN68</f>
        <v>0</v>
      </c>
    </row>
    <row r="69" spans="1:41" ht="12" customHeight="1" x14ac:dyDescent="0.2">
      <c r="A69" s="1020">
        <f>Tabela6[[#This Row],[CLIENTE]]</f>
        <v>0</v>
      </c>
      <c r="B69" s="1021"/>
      <c r="C69" s="39"/>
      <c r="D69" s="13"/>
      <c r="E69" s="13"/>
      <c r="F69" s="2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8"/>
      <c r="AB69" s="13"/>
      <c r="AC69" s="13"/>
      <c r="AD69" s="13"/>
      <c r="AE69" s="13"/>
      <c r="AF69" s="13"/>
      <c r="AG69" s="13"/>
      <c r="AH69" s="390">
        <f t="shared" si="5"/>
        <v>0</v>
      </c>
      <c r="AI69" s="14">
        <f>Tabela6[[#This Row],[PREÇO]]</f>
        <v>0</v>
      </c>
      <c r="AJ69" s="385">
        <f t="shared" si="6"/>
        <v>0</v>
      </c>
      <c r="AK69" s="367">
        <f>Tabela6[[#This Row],[ST ICMS]]</f>
        <v>0</v>
      </c>
      <c r="AL69" s="368">
        <f t="shared" si="7"/>
        <v>0</v>
      </c>
      <c r="AM69" s="367">
        <f>Tabela6[[#This Row],[DESCONTO]]</f>
        <v>0</v>
      </c>
      <c r="AN69" s="368">
        <f t="shared" si="8"/>
        <v>0</v>
      </c>
      <c r="AO69" s="394">
        <f t="shared" si="9"/>
        <v>0</v>
      </c>
    </row>
    <row r="70" spans="1:41" ht="12" customHeight="1" x14ac:dyDescent="0.2">
      <c r="A70" s="1020">
        <f>Tabela6[[#This Row],[CLIENTE]]</f>
        <v>0</v>
      </c>
      <c r="B70" s="1021"/>
      <c r="C70" s="39"/>
      <c r="D70" s="13"/>
      <c r="E70" s="13"/>
      <c r="F70" s="2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8"/>
      <c r="AB70" s="13"/>
      <c r="AC70" s="13"/>
      <c r="AD70" s="13"/>
      <c r="AE70" s="13"/>
      <c r="AF70" s="13"/>
      <c r="AG70" s="13"/>
      <c r="AH70" s="390">
        <f t="shared" si="5"/>
        <v>0</v>
      </c>
      <c r="AI70" s="14">
        <f>Tabela6[[#This Row],[PREÇO]]</f>
        <v>0</v>
      </c>
      <c r="AJ70" s="385">
        <f t="shared" si="6"/>
        <v>0</v>
      </c>
      <c r="AK70" s="367">
        <f>Tabela6[[#This Row],[ST ICMS]]</f>
        <v>0</v>
      </c>
      <c r="AL70" s="368">
        <f t="shared" si="7"/>
        <v>0</v>
      </c>
      <c r="AM70" s="367">
        <f>Tabela6[[#This Row],[DESCONTO]]</f>
        <v>0</v>
      </c>
      <c r="AN70" s="368">
        <f t="shared" si="8"/>
        <v>0</v>
      </c>
      <c r="AO70" s="394">
        <f t="shared" si="9"/>
        <v>0</v>
      </c>
    </row>
    <row r="71" spans="1:41" ht="12" customHeight="1" x14ac:dyDescent="0.2">
      <c r="A71" s="1020">
        <f>Tabela6[[#This Row],[CLIENTE]]</f>
        <v>0</v>
      </c>
      <c r="B71" s="1021"/>
      <c r="C71" s="39"/>
      <c r="D71" s="13"/>
      <c r="E71" s="13"/>
      <c r="F71" s="2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8"/>
      <c r="AB71" s="13"/>
      <c r="AC71" s="13"/>
      <c r="AD71" s="13"/>
      <c r="AE71" s="13"/>
      <c r="AF71" s="13"/>
      <c r="AG71" s="13"/>
      <c r="AH71" s="390">
        <f t="shared" si="5"/>
        <v>0</v>
      </c>
      <c r="AI71" s="14">
        <f>Tabela6[[#This Row],[PREÇO]]</f>
        <v>0</v>
      </c>
      <c r="AJ71" s="385">
        <f t="shared" si="6"/>
        <v>0</v>
      </c>
      <c r="AK71" s="367">
        <f>Tabela6[[#This Row],[ST ICMS]]</f>
        <v>0</v>
      </c>
      <c r="AL71" s="368">
        <f t="shared" si="7"/>
        <v>0</v>
      </c>
      <c r="AM71" s="367">
        <f>Tabela6[[#This Row],[DESCONTO]]</f>
        <v>0</v>
      </c>
      <c r="AN71" s="368">
        <f t="shared" si="8"/>
        <v>0</v>
      </c>
      <c r="AO71" s="394">
        <f t="shared" si="9"/>
        <v>0</v>
      </c>
    </row>
    <row r="72" spans="1:41" ht="12" customHeight="1" x14ac:dyDescent="0.2">
      <c r="A72" s="1020">
        <f>Tabela6[[#This Row],[CLIENTE]]</f>
        <v>0</v>
      </c>
      <c r="B72" s="1021"/>
      <c r="C72" s="39"/>
      <c r="D72" s="13"/>
      <c r="E72" s="13"/>
      <c r="F72" s="2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8"/>
      <c r="AB72" s="13"/>
      <c r="AC72" s="13"/>
      <c r="AD72" s="13"/>
      <c r="AE72" s="13"/>
      <c r="AF72" s="13"/>
      <c r="AG72" s="13"/>
      <c r="AH72" s="390">
        <f t="shared" si="5"/>
        <v>0</v>
      </c>
      <c r="AI72" s="14">
        <f>Tabela6[[#This Row],[PREÇO]]</f>
        <v>0</v>
      </c>
      <c r="AJ72" s="385">
        <f t="shared" si="6"/>
        <v>0</v>
      </c>
      <c r="AK72" s="367">
        <f>Tabela6[[#This Row],[ST ICMS]]</f>
        <v>0</v>
      </c>
      <c r="AL72" s="368">
        <f t="shared" si="7"/>
        <v>0</v>
      </c>
      <c r="AM72" s="367">
        <f>Tabela6[[#This Row],[DESCONTO]]</f>
        <v>0</v>
      </c>
      <c r="AN72" s="368">
        <f t="shared" si="8"/>
        <v>0</v>
      </c>
      <c r="AO72" s="394">
        <f t="shared" si="9"/>
        <v>0</v>
      </c>
    </row>
    <row r="73" spans="1:41" ht="12" customHeight="1" x14ac:dyDescent="0.2">
      <c r="A73" s="1020">
        <f>Tabela6[[#This Row],[CLIENTE]]</f>
        <v>0</v>
      </c>
      <c r="B73" s="1021"/>
      <c r="C73" s="39"/>
      <c r="D73" s="13"/>
      <c r="E73" s="13"/>
      <c r="F73" s="2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8"/>
      <c r="AB73" s="13"/>
      <c r="AC73" s="13"/>
      <c r="AD73" s="13"/>
      <c r="AE73" s="13"/>
      <c r="AF73" s="13"/>
      <c r="AG73" s="13"/>
      <c r="AH73" s="390">
        <f t="shared" si="5"/>
        <v>0</v>
      </c>
      <c r="AI73" s="14">
        <f>Tabela6[[#This Row],[PREÇO]]</f>
        <v>0</v>
      </c>
      <c r="AJ73" s="385">
        <f t="shared" si="6"/>
        <v>0</v>
      </c>
      <c r="AK73" s="367">
        <f>Tabela6[[#This Row],[ST ICMS]]</f>
        <v>0</v>
      </c>
      <c r="AL73" s="368">
        <f t="shared" si="7"/>
        <v>0</v>
      </c>
      <c r="AM73" s="367">
        <f>Tabela6[[#This Row],[DESCONTO]]</f>
        <v>0</v>
      </c>
      <c r="AN73" s="368">
        <f t="shared" si="8"/>
        <v>0</v>
      </c>
      <c r="AO73" s="394">
        <f t="shared" si="9"/>
        <v>0</v>
      </c>
    </row>
    <row r="74" spans="1:41" ht="12" customHeight="1" x14ac:dyDescent="0.2">
      <c r="A74" s="1020">
        <f>Tabela6[[#This Row],[CLIENTE]]</f>
        <v>0</v>
      </c>
      <c r="B74" s="1021"/>
      <c r="C74" s="39"/>
      <c r="D74" s="13"/>
      <c r="E74" s="13"/>
      <c r="F74" s="2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8"/>
      <c r="AB74" s="13"/>
      <c r="AC74" s="13"/>
      <c r="AD74" s="13"/>
      <c r="AE74" s="13"/>
      <c r="AF74" s="13"/>
      <c r="AG74" s="13"/>
      <c r="AH74" s="390">
        <f t="shared" si="5"/>
        <v>0</v>
      </c>
      <c r="AI74" s="14">
        <f>Tabela6[[#This Row],[PREÇO]]</f>
        <v>0</v>
      </c>
      <c r="AJ74" s="385">
        <f t="shared" si="6"/>
        <v>0</v>
      </c>
      <c r="AK74" s="367">
        <f>Tabela6[[#This Row],[ST ICMS]]</f>
        <v>0</v>
      </c>
      <c r="AL74" s="368">
        <f t="shared" si="7"/>
        <v>0</v>
      </c>
      <c r="AM74" s="367">
        <f>Tabela6[[#This Row],[DESCONTO]]</f>
        <v>0</v>
      </c>
      <c r="AN74" s="368">
        <f t="shared" si="8"/>
        <v>0</v>
      </c>
      <c r="AO74" s="394">
        <f t="shared" si="9"/>
        <v>0</v>
      </c>
    </row>
    <row r="75" spans="1:41" ht="12" customHeight="1" x14ac:dyDescent="0.2">
      <c r="A75" s="1020">
        <f>Tabela6[[#This Row],[CLIENTE]]</f>
        <v>0</v>
      </c>
      <c r="B75" s="1021"/>
      <c r="C75" s="39"/>
      <c r="D75" s="13"/>
      <c r="E75" s="13"/>
      <c r="F75" s="2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8"/>
      <c r="AB75" s="13"/>
      <c r="AC75" s="13"/>
      <c r="AD75" s="13"/>
      <c r="AE75" s="13"/>
      <c r="AF75" s="13"/>
      <c r="AG75" s="13"/>
      <c r="AH75" s="390">
        <f t="shared" si="5"/>
        <v>0</v>
      </c>
      <c r="AI75" s="14">
        <f>Tabela6[[#This Row],[PREÇO]]</f>
        <v>0</v>
      </c>
      <c r="AJ75" s="385">
        <f t="shared" si="6"/>
        <v>0</v>
      </c>
      <c r="AK75" s="367">
        <f>Tabela6[[#This Row],[ST ICMS]]</f>
        <v>0</v>
      </c>
      <c r="AL75" s="368">
        <f t="shared" si="7"/>
        <v>0</v>
      </c>
      <c r="AM75" s="367">
        <f>Tabela6[[#This Row],[DESCONTO]]</f>
        <v>0</v>
      </c>
      <c r="AN75" s="368">
        <f t="shared" si="8"/>
        <v>0</v>
      </c>
      <c r="AO75" s="394">
        <f t="shared" si="9"/>
        <v>0</v>
      </c>
    </row>
    <row r="76" spans="1:41" ht="12" customHeight="1" x14ac:dyDescent="0.2">
      <c r="A76" s="1020">
        <f>Tabela6[[#This Row],[CLIENTE]]</f>
        <v>0</v>
      </c>
      <c r="B76" s="1021"/>
      <c r="C76" s="39"/>
      <c r="D76" s="13"/>
      <c r="E76" s="13"/>
      <c r="F76" s="2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8"/>
      <c r="AB76" s="13"/>
      <c r="AC76" s="13"/>
      <c r="AD76" s="13"/>
      <c r="AE76" s="13"/>
      <c r="AF76" s="13"/>
      <c r="AG76" s="13"/>
      <c r="AH76" s="390">
        <f t="shared" si="5"/>
        <v>0</v>
      </c>
      <c r="AI76" s="14">
        <f>Tabela6[[#This Row],[PREÇO]]</f>
        <v>0</v>
      </c>
      <c r="AJ76" s="385">
        <f t="shared" si="6"/>
        <v>0</v>
      </c>
      <c r="AK76" s="367">
        <f>Tabela6[[#This Row],[ST ICMS]]</f>
        <v>0</v>
      </c>
      <c r="AL76" s="368">
        <f t="shared" si="7"/>
        <v>0</v>
      </c>
      <c r="AM76" s="367">
        <f>Tabela6[[#This Row],[DESCONTO]]</f>
        <v>0</v>
      </c>
      <c r="AN76" s="368">
        <f t="shared" si="8"/>
        <v>0</v>
      </c>
      <c r="AO76" s="394">
        <f t="shared" si="9"/>
        <v>0</v>
      </c>
    </row>
    <row r="77" spans="1:41" ht="12" customHeight="1" x14ac:dyDescent="0.2">
      <c r="A77" s="1020">
        <f>Tabela6[[#This Row],[CLIENTE]]</f>
        <v>0</v>
      </c>
      <c r="B77" s="1021"/>
      <c r="C77" s="39"/>
      <c r="D77" s="13"/>
      <c r="E77" s="13"/>
      <c r="F77" s="2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8"/>
      <c r="AB77" s="13"/>
      <c r="AC77" s="13"/>
      <c r="AD77" s="13"/>
      <c r="AE77" s="13"/>
      <c r="AF77" s="13"/>
      <c r="AG77" s="13"/>
      <c r="AH77" s="390">
        <f t="shared" si="5"/>
        <v>0</v>
      </c>
      <c r="AI77" s="14">
        <f>Tabela6[[#This Row],[PREÇO]]</f>
        <v>0</v>
      </c>
      <c r="AJ77" s="385">
        <f t="shared" si="6"/>
        <v>0</v>
      </c>
      <c r="AK77" s="367">
        <f>Tabela6[[#This Row],[ST ICMS]]</f>
        <v>0</v>
      </c>
      <c r="AL77" s="368">
        <f t="shared" si="7"/>
        <v>0</v>
      </c>
      <c r="AM77" s="367">
        <f>Tabela6[[#This Row],[DESCONTO]]</f>
        <v>0</v>
      </c>
      <c r="AN77" s="368">
        <f t="shared" si="8"/>
        <v>0</v>
      </c>
      <c r="AO77" s="394">
        <f t="shared" si="9"/>
        <v>0</v>
      </c>
    </row>
    <row r="78" spans="1:41" ht="12" customHeight="1" x14ac:dyDescent="0.2">
      <c r="A78" s="1020">
        <f>Tabela6[[#This Row],[CLIENTE]]</f>
        <v>0</v>
      </c>
      <c r="B78" s="1021"/>
      <c r="C78" s="39"/>
      <c r="D78" s="13"/>
      <c r="E78" s="13"/>
      <c r="F78" s="2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8"/>
      <c r="AB78" s="13"/>
      <c r="AC78" s="13"/>
      <c r="AD78" s="13"/>
      <c r="AE78" s="13"/>
      <c r="AF78" s="13"/>
      <c r="AG78" s="13"/>
      <c r="AH78" s="390">
        <f t="shared" si="5"/>
        <v>0</v>
      </c>
      <c r="AI78" s="14">
        <f>Tabela6[[#This Row],[PREÇO]]</f>
        <v>0</v>
      </c>
      <c r="AJ78" s="385">
        <f t="shared" si="6"/>
        <v>0</v>
      </c>
      <c r="AK78" s="367">
        <f>Tabela6[[#This Row],[ST ICMS]]</f>
        <v>0</v>
      </c>
      <c r="AL78" s="368">
        <f t="shared" si="7"/>
        <v>0</v>
      </c>
      <c r="AM78" s="367">
        <f>Tabela6[[#This Row],[DESCONTO]]</f>
        <v>0</v>
      </c>
      <c r="AN78" s="368">
        <f t="shared" si="8"/>
        <v>0</v>
      </c>
      <c r="AO78" s="394">
        <f t="shared" si="9"/>
        <v>0</v>
      </c>
    </row>
    <row r="79" spans="1:41" ht="12" customHeight="1" x14ac:dyDescent="0.2">
      <c r="A79" s="1020">
        <f>Tabela6[[#This Row],[CLIENTE]]</f>
        <v>0</v>
      </c>
      <c r="B79" s="1021"/>
      <c r="C79" s="39"/>
      <c r="D79" s="13"/>
      <c r="E79" s="13"/>
      <c r="F79" s="2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8"/>
      <c r="AB79" s="13"/>
      <c r="AC79" s="13"/>
      <c r="AD79" s="13"/>
      <c r="AE79" s="13"/>
      <c r="AF79" s="13"/>
      <c r="AG79" s="13"/>
      <c r="AH79" s="390">
        <f t="shared" si="5"/>
        <v>0</v>
      </c>
      <c r="AI79" s="14">
        <f>Tabela6[[#This Row],[PREÇO]]</f>
        <v>0</v>
      </c>
      <c r="AJ79" s="385">
        <f t="shared" si="6"/>
        <v>0</v>
      </c>
      <c r="AK79" s="367">
        <f>Tabela6[[#This Row],[ST ICMS]]</f>
        <v>0</v>
      </c>
      <c r="AL79" s="368">
        <f t="shared" si="7"/>
        <v>0</v>
      </c>
      <c r="AM79" s="367">
        <f>Tabela6[[#This Row],[DESCONTO]]</f>
        <v>0</v>
      </c>
      <c r="AN79" s="368">
        <f t="shared" si="8"/>
        <v>0</v>
      </c>
      <c r="AO79" s="394">
        <f t="shared" si="9"/>
        <v>0</v>
      </c>
    </row>
    <row r="80" spans="1:41" ht="12" customHeight="1" x14ac:dyDescent="0.2">
      <c r="A80" s="1020">
        <f>Tabela6[[#This Row],[CLIENTE]]</f>
        <v>0</v>
      </c>
      <c r="B80" s="1021"/>
      <c r="C80" s="39"/>
      <c r="D80" s="13"/>
      <c r="E80" s="13"/>
      <c r="F80" s="2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8"/>
      <c r="AB80" s="13"/>
      <c r="AC80" s="13"/>
      <c r="AD80" s="13"/>
      <c r="AE80" s="13"/>
      <c r="AF80" s="13"/>
      <c r="AG80" s="13"/>
      <c r="AH80" s="390">
        <f t="shared" si="5"/>
        <v>0</v>
      </c>
      <c r="AI80" s="14">
        <f>Tabela6[[#This Row],[PREÇO]]</f>
        <v>0</v>
      </c>
      <c r="AJ80" s="385">
        <f t="shared" si="6"/>
        <v>0</v>
      </c>
      <c r="AK80" s="367">
        <f>Tabela6[[#This Row],[ST ICMS]]</f>
        <v>0</v>
      </c>
      <c r="AL80" s="368">
        <f t="shared" si="7"/>
        <v>0</v>
      </c>
      <c r="AM80" s="367">
        <f>Tabela6[[#This Row],[DESCONTO]]</f>
        <v>0</v>
      </c>
      <c r="AN80" s="368">
        <f t="shared" si="8"/>
        <v>0</v>
      </c>
      <c r="AO80" s="394">
        <f t="shared" si="9"/>
        <v>0</v>
      </c>
    </row>
    <row r="81" spans="1:41" ht="12" customHeight="1" x14ac:dyDescent="0.2">
      <c r="A81" s="1020">
        <f>Tabela6[[#This Row],[CLIENTE]]</f>
        <v>0</v>
      </c>
      <c r="B81" s="1021"/>
      <c r="C81" s="39"/>
      <c r="D81" s="13"/>
      <c r="E81" s="13"/>
      <c r="F81" s="2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8"/>
      <c r="AB81" s="13"/>
      <c r="AC81" s="13"/>
      <c r="AD81" s="13"/>
      <c r="AE81" s="13"/>
      <c r="AF81" s="13"/>
      <c r="AG81" s="13"/>
      <c r="AH81" s="390">
        <f t="shared" si="5"/>
        <v>0</v>
      </c>
      <c r="AI81" s="14">
        <f>Tabela6[[#This Row],[PREÇO]]</f>
        <v>0</v>
      </c>
      <c r="AJ81" s="385">
        <f t="shared" si="6"/>
        <v>0</v>
      </c>
      <c r="AK81" s="367">
        <f>Tabela6[[#This Row],[ST ICMS]]</f>
        <v>0</v>
      </c>
      <c r="AL81" s="368">
        <f t="shared" si="7"/>
        <v>0</v>
      </c>
      <c r="AM81" s="367">
        <f>Tabela6[[#This Row],[DESCONTO]]</f>
        <v>0</v>
      </c>
      <c r="AN81" s="368">
        <f t="shared" si="8"/>
        <v>0</v>
      </c>
      <c r="AO81" s="394">
        <f t="shared" si="9"/>
        <v>0</v>
      </c>
    </row>
    <row r="82" spans="1:41" ht="12" customHeight="1" x14ac:dyDescent="0.2">
      <c r="A82" s="1020">
        <f>Tabela6[[#This Row],[CLIENTE]]</f>
        <v>0</v>
      </c>
      <c r="B82" s="1021"/>
      <c r="C82" s="39"/>
      <c r="D82" s="13"/>
      <c r="E82" s="13"/>
      <c r="F82" s="2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8"/>
      <c r="AB82" s="13"/>
      <c r="AC82" s="13"/>
      <c r="AD82" s="13"/>
      <c r="AE82" s="13"/>
      <c r="AF82" s="13"/>
      <c r="AG82" s="13"/>
      <c r="AH82" s="390">
        <f t="shared" si="5"/>
        <v>0</v>
      </c>
      <c r="AI82" s="14">
        <f>Tabela6[[#This Row],[PREÇO]]</f>
        <v>0</v>
      </c>
      <c r="AJ82" s="385">
        <f t="shared" si="6"/>
        <v>0</v>
      </c>
      <c r="AK82" s="367">
        <f>Tabela6[[#This Row],[ST ICMS]]</f>
        <v>0</v>
      </c>
      <c r="AL82" s="368">
        <f t="shared" si="7"/>
        <v>0</v>
      </c>
      <c r="AM82" s="367">
        <f>Tabela6[[#This Row],[DESCONTO]]</f>
        <v>0</v>
      </c>
      <c r="AN82" s="368">
        <f t="shared" si="8"/>
        <v>0</v>
      </c>
      <c r="AO82" s="394">
        <f t="shared" si="9"/>
        <v>0</v>
      </c>
    </row>
    <row r="83" spans="1:41" ht="12" customHeight="1" x14ac:dyDescent="0.2">
      <c r="A83" s="1020">
        <f>Tabela6[[#This Row],[CLIENTE]]</f>
        <v>0</v>
      </c>
      <c r="B83" s="1021"/>
      <c r="C83" s="39"/>
      <c r="D83" s="13"/>
      <c r="E83" s="13"/>
      <c r="F83" s="2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8"/>
      <c r="AB83" s="13"/>
      <c r="AC83" s="13"/>
      <c r="AD83" s="13"/>
      <c r="AE83" s="13"/>
      <c r="AF83" s="13"/>
      <c r="AG83" s="13"/>
      <c r="AH83" s="390">
        <f t="shared" si="5"/>
        <v>0</v>
      </c>
      <c r="AI83" s="14">
        <f>Tabela6[[#This Row],[PREÇO]]</f>
        <v>0</v>
      </c>
      <c r="AJ83" s="385">
        <f t="shared" si="6"/>
        <v>0</v>
      </c>
      <c r="AK83" s="367">
        <f>Tabela6[[#This Row],[ST ICMS]]</f>
        <v>0</v>
      </c>
      <c r="AL83" s="368">
        <f t="shared" si="7"/>
        <v>0</v>
      </c>
      <c r="AM83" s="367">
        <f>Tabela6[[#This Row],[DESCONTO]]</f>
        <v>0</v>
      </c>
      <c r="AN83" s="368">
        <f t="shared" si="8"/>
        <v>0</v>
      </c>
      <c r="AO83" s="394">
        <f t="shared" si="9"/>
        <v>0</v>
      </c>
    </row>
    <row r="84" spans="1:41" ht="12" customHeight="1" x14ac:dyDescent="0.2">
      <c r="A84" s="1020">
        <f>Tabela6[[#This Row],[CLIENTE]]</f>
        <v>0</v>
      </c>
      <c r="B84" s="1021"/>
      <c r="C84" s="39"/>
      <c r="D84" s="13"/>
      <c r="E84" s="13"/>
      <c r="F84" s="2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8"/>
      <c r="AB84" s="13"/>
      <c r="AC84" s="13"/>
      <c r="AD84" s="13"/>
      <c r="AE84" s="13"/>
      <c r="AF84" s="13"/>
      <c r="AG84" s="13"/>
      <c r="AH84" s="390">
        <f t="shared" si="5"/>
        <v>0</v>
      </c>
      <c r="AI84" s="14">
        <f>Tabela6[[#This Row],[PREÇO]]</f>
        <v>0</v>
      </c>
      <c r="AJ84" s="385">
        <f t="shared" si="6"/>
        <v>0</v>
      </c>
      <c r="AK84" s="367">
        <f>Tabela6[[#This Row],[ST ICMS]]</f>
        <v>0</v>
      </c>
      <c r="AL84" s="368">
        <f t="shared" si="7"/>
        <v>0</v>
      </c>
      <c r="AM84" s="367">
        <f>Tabela6[[#This Row],[DESCONTO]]</f>
        <v>0</v>
      </c>
      <c r="AN84" s="368">
        <f t="shared" si="8"/>
        <v>0</v>
      </c>
      <c r="AO84" s="394">
        <f t="shared" si="9"/>
        <v>0</v>
      </c>
    </row>
    <row r="85" spans="1:41" ht="12" customHeight="1" x14ac:dyDescent="0.2">
      <c r="A85" s="1020">
        <f>Tabela6[[#This Row],[CLIENTE]]</f>
        <v>0</v>
      </c>
      <c r="B85" s="1021"/>
      <c r="C85" s="39"/>
      <c r="D85" s="13"/>
      <c r="E85" s="13"/>
      <c r="F85" s="2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8"/>
      <c r="AB85" s="13"/>
      <c r="AC85" s="13"/>
      <c r="AD85" s="13"/>
      <c r="AE85" s="13"/>
      <c r="AF85" s="13"/>
      <c r="AG85" s="13"/>
      <c r="AH85" s="390">
        <f t="shared" si="5"/>
        <v>0</v>
      </c>
      <c r="AI85" s="14">
        <f>Tabela6[[#This Row],[PREÇO]]</f>
        <v>0</v>
      </c>
      <c r="AJ85" s="385">
        <f t="shared" si="6"/>
        <v>0</v>
      </c>
      <c r="AK85" s="367">
        <f>Tabela6[[#This Row],[ST ICMS]]</f>
        <v>0</v>
      </c>
      <c r="AL85" s="368">
        <f t="shared" si="7"/>
        <v>0</v>
      </c>
      <c r="AM85" s="367">
        <f>Tabela6[[#This Row],[DESCONTO]]</f>
        <v>0</v>
      </c>
      <c r="AN85" s="368">
        <f t="shared" si="8"/>
        <v>0</v>
      </c>
      <c r="AO85" s="394">
        <f t="shared" si="9"/>
        <v>0</v>
      </c>
    </row>
    <row r="86" spans="1:41" ht="12" customHeight="1" x14ac:dyDescent="0.2">
      <c r="A86" s="1020">
        <f>Tabela6[[#This Row],[CLIENTE]]</f>
        <v>0</v>
      </c>
      <c r="B86" s="1021"/>
      <c r="C86" s="39"/>
      <c r="D86" s="13"/>
      <c r="E86" s="13"/>
      <c r="F86" s="2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8"/>
      <c r="AB86" s="13"/>
      <c r="AC86" s="13"/>
      <c r="AD86" s="13"/>
      <c r="AE86" s="13"/>
      <c r="AF86" s="13"/>
      <c r="AG86" s="13"/>
      <c r="AH86" s="390">
        <f t="shared" si="5"/>
        <v>0</v>
      </c>
      <c r="AI86" s="14">
        <f>Tabela6[[#This Row],[PREÇO]]</f>
        <v>0</v>
      </c>
      <c r="AJ86" s="385">
        <f t="shared" si="6"/>
        <v>0</v>
      </c>
      <c r="AK86" s="367">
        <f>Tabela6[[#This Row],[ST ICMS]]</f>
        <v>0</v>
      </c>
      <c r="AL86" s="368">
        <f t="shared" si="7"/>
        <v>0</v>
      </c>
      <c r="AM86" s="367">
        <f>Tabela6[[#This Row],[DESCONTO]]</f>
        <v>0</v>
      </c>
      <c r="AN86" s="368">
        <f t="shared" si="8"/>
        <v>0</v>
      </c>
      <c r="AO86" s="394">
        <f t="shared" si="9"/>
        <v>0</v>
      </c>
    </row>
    <row r="87" spans="1:41" ht="12" customHeight="1" x14ac:dyDescent="0.2">
      <c r="A87" s="1020">
        <f>Tabela6[[#This Row],[CLIENTE]]</f>
        <v>0</v>
      </c>
      <c r="B87" s="1021"/>
      <c r="C87" s="39"/>
      <c r="D87" s="13"/>
      <c r="E87" s="13"/>
      <c r="F87" s="2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8"/>
      <c r="AB87" s="13"/>
      <c r="AC87" s="13"/>
      <c r="AD87" s="13"/>
      <c r="AE87" s="13"/>
      <c r="AF87" s="13"/>
      <c r="AG87" s="13"/>
      <c r="AH87" s="390">
        <f t="shared" si="5"/>
        <v>0</v>
      </c>
      <c r="AI87" s="14">
        <f>Tabela6[[#This Row],[PREÇO]]</f>
        <v>0</v>
      </c>
      <c r="AJ87" s="385">
        <f t="shared" si="6"/>
        <v>0</v>
      </c>
      <c r="AK87" s="367">
        <f>Tabela6[[#This Row],[ST ICMS]]</f>
        <v>0</v>
      </c>
      <c r="AL87" s="368">
        <f t="shared" si="7"/>
        <v>0</v>
      </c>
      <c r="AM87" s="367">
        <f>Tabela6[[#This Row],[DESCONTO]]</f>
        <v>0</v>
      </c>
      <c r="AN87" s="368">
        <f t="shared" si="8"/>
        <v>0</v>
      </c>
      <c r="AO87" s="394">
        <f t="shared" si="9"/>
        <v>0</v>
      </c>
    </row>
    <row r="88" spans="1:41" ht="12" customHeight="1" x14ac:dyDescent="0.2">
      <c r="A88" s="1020">
        <f>Tabela6[[#This Row],[CLIENTE]]</f>
        <v>0</v>
      </c>
      <c r="B88" s="1021"/>
      <c r="C88" s="39"/>
      <c r="D88" s="13"/>
      <c r="E88" s="13"/>
      <c r="F88" s="2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8"/>
      <c r="AB88" s="13"/>
      <c r="AC88" s="13"/>
      <c r="AD88" s="13"/>
      <c r="AE88" s="13"/>
      <c r="AF88" s="13"/>
      <c r="AG88" s="13"/>
      <c r="AH88" s="390">
        <f t="shared" si="5"/>
        <v>0</v>
      </c>
      <c r="AI88" s="14">
        <f>Tabela6[[#This Row],[PREÇO]]</f>
        <v>0</v>
      </c>
      <c r="AJ88" s="385">
        <f t="shared" si="6"/>
        <v>0</v>
      </c>
      <c r="AK88" s="367">
        <f>Tabela6[[#This Row],[ST ICMS]]</f>
        <v>0</v>
      </c>
      <c r="AL88" s="368">
        <f t="shared" si="7"/>
        <v>0</v>
      </c>
      <c r="AM88" s="367">
        <f>Tabela6[[#This Row],[DESCONTO]]</f>
        <v>0</v>
      </c>
      <c r="AN88" s="368">
        <f t="shared" si="8"/>
        <v>0</v>
      </c>
      <c r="AO88" s="394">
        <f t="shared" si="9"/>
        <v>0</v>
      </c>
    </row>
    <row r="89" spans="1:41" ht="12" customHeight="1" x14ac:dyDescent="0.2">
      <c r="A89" s="1020">
        <f>Tabela6[[#This Row],[CLIENTE]]</f>
        <v>0</v>
      </c>
      <c r="B89" s="1021"/>
      <c r="C89" s="39"/>
      <c r="D89" s="13"/>
      <c r="E89" s="13"/>
      <c r="F89" s="2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8"/>
      <c r="AB89" s="13"/>
      <c r="AC89" s="13"/>
      <c r="AD89" s="13"/>
      <c r="AE89" s="13"/>
      <c r="AF89" s="13"/>
      <c r="AG89" s="13"/>
      <c r="AH89" s="390">
        <f t="shared" si="5"/>
        <v>0</v>
      </c>
      <c r="AI89" s="14">
        <f>Tabela6[[#This Row],[PREÇO]]</f>
        <v>0</v>
      </c>
      <c r="AJ89" s="385">
        <f t="shared" si="6"/>
        <v>0</v>
      </c>
      <c r="AK89" s="367">
        <f>Tabela6[[#This Row],[ST ICMS]]</f>
        <v>0</v>
      </c>
      <c r="AL89" s="368">
        <f t="shared" si="7"/>
        <v>0</v>
      </c>
      <c r="AM89" s="367">
        <f>Tabela6[[#This Row],[DESCONTO]]</f>
        <v>0</v>
      </c>
      <c r="AN89" s="368">
        <f t="shared" si="8"/>
        <v>0</v>
      </c>
      <c r="AO89" s="394">
        <f t="shared" si="9"/>
        <v>0</v>
      </c>
    </row>
    <row r="90" spans="1:41" ht="12" customHeight="1" x14ac:dyDescent="0.2">
      <c r="A90" s="1020">
        <f>Tabela6[[#This Row],[CLIENTE]]</f>
        <v>0</v>
      </c>
      <c r="B90" s="1021"/>
      <c r="C90" s="39"/>
      <c r="D90" s="13"/>
      <c r="E90" s="13"/>
      <c r="F90" s="2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8"/>
      <c r="AB90" s="13"/>
      <c r="AC90" s="13"/>
      <c r="AD90" s="13"/>
      <c r="AE90" s="13"/>
      <c r="AF90" s="13"/>
      <c r="AG90" s="13"/>
      <c r="AH90" s="390">
        <f t="shared" si="5"/>
        <v>0</v>
      </c>
      <c r="AI90" s="14">
        <f>Tabela6[[#This Row],[PREÇO]]</f>
        <v>0</v>
      </c>
      <c r="AJ90" s="385">
        <f t="shared" si="6"/>
        <v>0</v>
      </c>
      <c r="AK90" s="367">
        <f>Tabela6[[#This Row],[ST ICMS]]</f>
        <v>0</v>
      </c>
      <c r="AL90" s="368">
        <f t="shared" si="7"/>
        <v>0</v>
      </c>
      <c r="AM90" s="367">
        <f>Tabela6[[#This Row],[DESCONTO]]</f>
        <v>0</v>
      </c>
      <c r="AN90" s="368">
        <f t="shared" si="8"/>
        <v>0</v>
      </c>
      <c r="AO90" s="394">
        <f t="shared" si="9"/>
        <v>0</v>
      </c>
    </row>
    <row r="91" spans="1:41" ht="12" customHeight="1" x14ac:dyDescent="0.2">
      <c r="A91" s="1020">
        <f>Tabela6[[#This Row],[CLIENTE]]</f>
        <v>0</v>
      </c>
      <c r="B91" s="1021"/>
      <c r="C91" s="39"/>
      <c r="D91" s="13"/>
      <c r="E91" s="13"/>
      <c r="F91" s="2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8"/>
      <c r="AB91" s="13"/>
      <c r="AC91" s="13"/>
      <c r="AD91" s="13"/>
      <c r="AE91" s="13"/>
      <c r="AF91" s="13"/>
      <c r="AG91" s="13"/>
      <c r="AH91" s="390">
        <f t="shared" si="5"/>
        <v>0</v>
      </c>
      <c r="AI91" s="14">
        <f>Tabela6[[#This Row],[PREÇO]]</f>
        <v>0</v>
      </c>
      <c r="AJ91" s="385">
        <f t="shared" si="6"/>
        <v>0</v>
      </c>
      <c r="AK91" s="367">
        <f>Tabela6[[#This Row],[ST ICMS]]</f>
        <v>0</v>
      </c>
      <c r="AL91" s="368">
        <f t="shared" si="7"/>
        <v>0</v>
      </c>
      <c r="AM91" s="367">
        <f>Tabela6[[#This Row],[DESCONTO]]</f>
        <v>0</v>
      </c>
      <c r="AN91" s="368">
        <f t="shared" si="8"/>
        <v>0</v>
      </c>
      <c r="AO91" s="394">
        <f t="shared" si="9"/>
        <v>0</v>
      </c>
    </row>
    <row r="92" spans="1:41" ht="12" customHeight="1" x14ac:dyDescent="0.2">
      <c r="A92" s="1020">
        <f>Tabela6[[#This Row],[CLIENTE]]</f>
        <v>0</v>
      </c>
      <c r="B92" s="1021"/>
      <c r="C92" s="39"/>
      <c r="D92" s="13"/>
      <c r="E92" s="13"/>
      <c r="F92" s="2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8"/>
      <c r="AB92" s="13"/>
      <c r="AC92" s="13"/>
      <c r="AD92" s="13"/>
      <c r="AE92" s="13"/>
      <c r="AF92" s="13"/>
      <c r="AG92" s="13"/>
      <c r="AH92" s="390">
        <f t="shared" si="5"/>
        <v>0</v>
      </c>
      <c r="AI92" s="14">
        <f>Tabela6[[#This Row],[PREÇO]]</f>
        <v>0</v>
      </c>
      <c r="AJ92" s="385">
        <f t="shared" si="6"/>
        <v>0</v>
      </c>
      <c r="AK92" s="367">
        <f>Tabela6[[#This Row],[ST ICMS]]</f>
        <v>0</v>
      </c>
      <c r="AL92" s="368">
        <f t="shared" si="7"/>
        <v>0</v>
      </c>
      <c r="AM92" s="367">
        <f>Tabela6[[#This Row],[DESCONTO]]</f>
        <v>0</v>
      </c>
      <c r="AN92" s="368">
        <f t="shared" si="8"/>
        <v>0</v>
      </c>
      <c r="AO92" s="394">
        <f t="shared" si="9"/>
        <v>0</v>
      </c>
    </row>
    <row r="93" spans="1:41" ht="12" customHeight="1" x14ac:dyDescent="0.2">
      <c r="A93" s="1020">
        <f>Tabela6[[#This Row],[CLIENTE]]</f>
        <v>0</v>
      </c>
      <c r="B93" s="1021"/>
      <c r="C93" s="39"/>
      <c r="D93" s="15"/>
      <c r="E93" s="15"/>
      <c r="F93" s="30"/>
      <c r="G93" s="15"/>
      <c r="H93" s="15"/>
      <c r="I93" s="13"/>
      <c r="J93" s="13"/>
      <c r="K93" s="15"/>
      <c r="L93" s="13"/>
      <c r="M93" s="13"/>
      <c r="N93" s="13"/>
      <c r="O93" s="13"/>
      <c r="P93" s="13"/>
      <c r="Q93" s="13"/>
      <c r="R93" s="13"/>
      <c r="S93" s="13"/>
      <c r="T93" s="13"/>
      <c r="U93" s="15"/>
      <c r="V93" s="13"/>
      <c r="W93" s="13"/>
      <c r="X93" s="13"/>
      <c r="Y93" s="13"/>
      <c r="Z93" s="13"/>
      <c r="AA93" s="78"/>
      <c r="AB93" s="13"/>
      <c r="AC93" s="15"/>
      <c r="AD93" s="13"/>
      <c r="AE93" s="13"/>
      <c r="AF93" s="13"/>
      <c r="AG93" s="13"/>
      <c r="AH93" s="390">
        <f t="shared" si="5"/>
        <v>0</v>
      </c>
      <c r="AI93" s="14">
        <f>Tabela6[[#This Row],[PREÇO]]</f>
        <v>0</v>
      </c>
      <c r="AJ93" s="385">
        <f t="shared" si="6"/>
        <v>0</v>
      </c>
      <c r="AK93" s="367">
        <f>Tabela6[[#This Row],[ST ICMS]]</f>
        <v>0</v>
      </c>
      <c r="AL93" s="368">
        <f t="shared" si="7"/>
        <v>0</v>
      </c>
      <c r="AM93" s="367">
        <f>Tabela6[[#This Row],[DESCONTO]]</f>
        <v>0</v>
      </c>
      <c r="AN93" s="368">
        <f t="shared" si="8"/>
        <v>0</v>
      </c>
      <c r="AO93" s="394">
        <f t="shared" si="9"/>
        <v>0</v>
      </c>
    </row>
    <row r="94" spans="1:41" ht="12" customHeight="1" x14ac:dyDescent="0.2">
      <c r="A94" s="1020">
        <f>Tabela6[[#This Row],[CLIENTE]]</f>
        <v>0</v>
      </c>
      <c r="B94" s="1021"/>
      <c r="C94" s="39"/>
      <c r="D94" s="13"/>
      <c r="E94" s="13"/>
      <c r="F94" s="2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8"/>
      <c r="AB94" s="13"/>
      <c r="AC94" s="13"/>
      <c r="AD94" s="13"/>
      <c r="AE94" s="13"/>
      <c r="AF94" s="13"/>
      <c r="AG94" s="13"/>
      <c r="AH94" s="390">
        <f t="shared" si="5"/>
        <v>0</v>
      </c>
      <c r="AI94" s="14">
        <f>Tabela6[[#This Row],[PREÇO]]</f>
        <v>0</v>
      </c>
      <c r="AJ94" s="385">
        <f t="shared" si="6"/>
        <v>0</v>
      </c>
      <c r="AK94" s="367">
        <f>Tabela6[[#This Row],[ST ICMS]]</f>
        <v>0</v>
      </c>
      <c r="AL94" s="368">
        <f t="shared" si="7"/>
        <v>0</v>
      </c>
      <c r="AM94" s="367">
        <f>Tabela6[[#This Row],[DESCONTO]]</f>
        <v>0</v>
      </c>
      <c r="AN94" s="368">
        <f t="shared" si="8"/>
        <v>0</v>
      </c>
      <c r="AO94" s="394">
        <f t="shared" si="9"/>
        <v>0</v>
      </c>
    </row>
    <row r="95" spans="1:41" ht="12" customHeight="1" x14ac:dyDescent="0.2">
      <c r="A95" s="1020">
        <f>Tabela6[[#This Row],[CLIENTE]]</f>
        <v>0</v>
      </c>
      <c r="B95" s="1021"/>
      <c r="C95" s="39"/>
      <c r="D95" s="13"/>
      <c r="E95" s="13"/>
      <c r="F95" s="2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8"/>
      <c r="AB95" s="13"/>
      <c r="AC95" s="13"/>
      <c r="AD95" s="13"/>
      <c r="AE95" s="13"/>
      <c r="AF95" s="13"/>
      <c r="AG95" s="13"/>
      <c r="AH95" s="390">
        <f t="shared" si="5"/>
        <v>0</v>
      </c>
      <c r="AI95" s="14">
        <f>Tabela6[[#This Row],[PREÇO]]</f>
        <v>0</v>
      </c>
      <c r="AJ95" s="385">
        <f t="shared" si="6"/>
        <v>0</v>
      </c>
      <c r="AK95" s="367">
        <f>Tabela6[[#This Row],[ST ICMS]]</f>
        <v>0</v>
      </c>
      <c r="AL95" s="368">
        <f t="shared" si="7"/>
        <v>0</v>
      </c>
      <c r="AM95" s="367">
        <f>Tabela6[[#This Row],[DESCONTO]]</f>
        <v>0</v>
      </c>
      <c r="AN95" s="368">
        <f t="shared" si="8"/>
        <v>0</v>
      </c>
      <c r="AO95" s="394">
        <f t="shared" si="9"/>
        <v>0</v>
      </c>
    </row>
    <row r="96" spans="1:41" ht="12" customHeight="1" x14ac:dyDescent="0.2">
      <c r="A96" s="1020">
        <f>Tabela6[[#This Row],[CLIENTE]]</f>
        <v>0</v>
      </c>
      <c r="B96" s="1021"/>
      <c r="C96" s="39"/>
      <c r="D96" s="13"/>
      <c r="E96" s="13"/>
      <c r="F96" s="2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8"/>
      <c r="AB96" s="15"/>
      <c r="AC96" s="13"/>
      <c r="AD96" s="13"/>
      <c r="AE96" s="13"/>
      <c r="AF96" s="13"/>
      <c r="AG96" s="13"/>
      <c r="AH96" s="390">
        <f t="shared" si="5"/>
        <v>0</v>
      </c>
      <c r="AI96" s="14">
        <f>Tabela6[[#This Row],[PREÇO]]</f>
        <v>0</v>
      </c>
      <c r="AJ96" s="385">
        <f t="shared" si="6"/>
        <v>0</v>
      </c>
      <c r="AK96" s="367">
        <f>Tabela6[[#This Row],[ST ICMS]]</f>
        <v>0</v>
      </c>
      <c r="AL96" s="368">
        <f t="shared" si="7"/>
        <v>0</v>
      </c>
      <c r="AM96" s="367">
        <f>Tabela6[[#This Row],[DESCONTO]]</f>
        <v>0</v>
      </c>
      <c r="AN96" s="368">
        <f t="shared" si="8"/>
        <v>0</v>
      </c>
      <c r="AO96" s="394">
        <f t="shared" si="9"/>
        <v>0</v>
      </c>
    </row>
    <row r="97" spans="1:41" ht="12" customHeight="1" x14ac:dyDescent="0.2">
      <c r="A97" s="1020">
        <f>Tabela6[[#This Row],[CLIENTE]]</f>
        <v>0</v>
      </c>
      <c r="B97" s="1021"/>
      <c r="C97" s="40"/>
      <c r="D97" s="13"/>
      <c r="E97" s="13"/>
      <c r="F97" s="29"/>
      <c r="G97" s="13"/>
      <c r="H97" s="13"/>
      <c r="I97" s="15"/>
      <c r="J97" s="13"/>
      <c r="K97" s="13"/>
      <c r="L97" s="13"/>
      <c r="M97" s="13"/>
      <c r="N97" s="13"/>
      <c r="O97" s="13"/>
      <c r="P97" s="15"/>
      <c r="Q97" s="13"/>
      <c r="R97" s="13"/>
      <c r="S97" s="13"/>
      <c r="T97" s="13"/>
      <c r="U97" s="13"/>
      <c r="V97" s="13"/>
      <c r="W97" s="13"/>
      <c r="X97" s="13"/>
      <c r="Y97" s="13"/>
      <c r="Z97" s="15"/>
      <c r="AA97" s="78"/>
      <c r="AB97" s="13"/>
      <c r="AC97" s="13"/>
      <c r="AD97" s="15"/>
      <c r="AE97" s="13"/>
      <c r="AF97" s="15"/>
      <c r="AG97" s="13"/>
      <c r="AH97" s="390">
        <f t="shared" si="5"/>
        <v>0</v>
      </c>
      <c r="AI97" s="14">
        <f>Tabela6[[#This Row],[PREÇO]]</f>
        <v>0</v>
      </c>
      <c r="AJ97" s="385">
        <f t="shared" si="6"/>
        <v>0</v>
      </c>
      <c r="AK97" s="367">
        <f>Tabela6[[#This Row],[ST ICMS]]</f>
        <v>0</v>
      </c>
      <c r="AL97" s="368">
        <f t="shared" si="7"/>
        <v>0</v>
      </c>
      <c r="AM97" s="367">
        <f>Tabela6[[#This Row],[DESCONTO]]</f>
        <v>0</v>
      </c>
      <c r="AN97" s="368">
        <f t="shared" si="8"/>
        <v>0</v>
      </c>
      <c r="AO97" s="394">
        <f t="shared" si="9"/>
        <v>0</v>
      </c>
    </row>
    <row r="98" spans="1:41" ht="12" customHeight="1" x14ac:dyDescent="0.2">
      <c r="A98" s="1020">
        <f>Tabela6[[#This Row],[CLIENTE]]</f>
        <v>0</v>
      </c>
      <c r="B98" s="1021"/>
      <c r="C98" s="39"/>
      <c r="D98" s="15"/>
      <c r="E98" s="13"/>
      <c r="F98" s="29"/>
      <c r="G98" s="13"/>
      <c r="H98" s="13"/>
      <c r="I98" s="13"/>
      <c r="J98" s="13"/>
      <c r="K98" s="13"/>
      <c r="L98" s="13"/>
      <c r="M98" s="13"/>
      <c r="N98" s="13"/>
      <c r="O98" s="13"/>
      <c r="P98" s="15"/>
      <c r="Q98" s="13"/>
      <c r="R98" s="15"/>
      <c r="S98" s="13"/>
      <c r="T98" s="15"/>
      <c r="U98" s="15"/>
      <c r="V98" s="13"/>
      <c r="W98" s="13"/>
      <c r="X98" s="13"/>
      <c r="Y98" s="13"/>
      <c r="Z98" s="13"/>
      <c r="AA98" s="263"/>
      <c r="AB98" s="13"/>
      <c r="AC98" s="15"/>
      <c r="AD98" s="13"/>
      <c r="AE98" s="13"/>
      <c r="AF98" s="13"/>
      <c r="AG98" s="13"/>
      <c r="AH98" s="390">
        <f t="shared" si="5"/>
        <v>0</v>
      </c>
      <c r="AI98" s="14">
        <f>Tabela6[[#This Row],[PREÇO]]</f>
        <v>0</v>
      </c>
      <c r="AJ98" s="385">
        <f t="shared" si="6"/>
        <v>0</v>
      </c>
      <c r="AK98" s="367">
        <f>Tabela6[[#This Row],[ST ICMS]]</f>
        <v>0</v>
      </c>
      <c r="AL98" s="368">
        <f t="shared" si="7"/>
        <v>0</v>
      </c>
      <c r="AM98" s="367">
        <f>Tabela6[[#This Row],[DESCONTO]]</f>
        <v>0</v>
      </c>
      <c r="AN98" s="368">
        <f t="shared" si="8"/>
        <v>0</v>
      </c>
      <c r="AO98" s="394">
        <f t="shared" si="9"/>
        <v>0</v>
      </c>
    </row>
    <row r="99" spans="1:41" ht="12" customHeight="1" x14ac:dyDescent="0.2">
      <c r="A99" s="1020">
        <f>Tabela6[[#This Row],[CLIENTE]]</f>
        <v>0</v>
      </c>
      <c r="B99" s="1021"/>
      <c r="C99" s="40"/>
      <c r="D99" s="15"/>
      <c r="E99" s="15"/>
      <c r="F99" s="30"/>
      <c r="G99" s="15"/>
      <c r="H99" s="13"/>
      <c r="I99" s="13"/>
      <c r="J99" s="13"/>
      <c r="K99" s="15"/>
      <c r="L99" s="13"/>
      <c r="M99" s="13"/>
      <c r="N99" s="15"/>
      <c r="O99" s="15"/>
      <c r="P99" s="13"/>
      <c r="Q99" s="13"/>
      <c r="R99" s="15"/>
      <c r="S99" s="13"/>
      <c r="T99" s="15"/>
      <c r="U99" s="13"/>
      <c r="V99" s="15"/>
      <c r="W99" s="13"/>
      <c r="X99" s="15"/>
      <c r="Y99" s="15"/>
      <c r="Z99" s="13"/>
      <c r="AA99" s="78"/>
      <c r="AB99" s="13"/>
      <c r="AC99" s="13"/>
      <c r="AD99" s="13"/>
      <c r="AE99" s="15"/>
      <c r="AF99" s="15"/>
      <c r="AG99" s="13"/>
      <c r="AH99" s="390">
        <f t="shared" si="5"/>
        <v>0</v>
      </c>
      <c r="AI99" s="14">
        <f>Tabela6[[#This Row],[PREÇO]]</f>
        <v>0</v>
      </c>
      <c r="AJ99" s="385">
        <f t="shared" si="6"/>
        <v>0</v>
      </c>
      <c r="AK99" s="367">
        <f>Tabela6[[#This Row],[ST ICMS]]</f>
        <v>0</v>
      </c>
      <c r="AL99" s="368">
        <f t="shared" si="7"/>
        <v>0</v>
      </c>
      <c r="AM99" s="367">
        <f>Tabela6[[#This Row],[DESCONTO]]</f>
        <v>0</v>
      </c>
      <c r="AN99" s="368">
        <f t="shared" si="8"/>
        <v>0</v>
      </c>
      <c r="AO99" s="394">
        <f t="shared" si="9"/>
        <v>0</v>
      </c>
    </row>
    <row r="100" spans="1:41" ht="12" customHeight="1" x14ac:dyDescent="0.2">
      <c r="A100" s="1020">
        <f>Tabela6[[#This Row],[CLIENTE]]</f>
        <v>0</v>
      </c>
      <c r="B100" s="1021"/>
      <c r="C100" s="39"/>
      <c r="D100" s="13"/>
      <c r="E100" s="13"/>
      <c r="F100" s="2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5"/>
      <c r="T100" s="13"/>
      <c r="U100" s="13"/>
      <c r="V100" s="13"/>
      <c r="W100" s="15"/>
      <c r="X100" s="13"/>
      <c r="Y100" s="13"/>
      <c r="Z100" s="13"/>
      <c r="AA100" s="78"/>
      <c r="AB100" s="13"/>
      <c r="AC100" s="15"/>
      <c r="AD100" s="15"/>
      <c r="AE100" s="13"/>
      <c r="AF100" s="13"/>
      <c r="AG100" s="13"/>
      <c r="AH100" s="390">
        <f t="shared" si="5"/>
        <v>0</v>
      </c>
      <c r="AI100" s="14">
        <f>Tabela6[[#This Row],[PREÇO]]</f>
        <v>0</v>
      </c>
      <c r="AJ100" s="385">
        <f t="shared" si="6"/>
        <v>0</v>
      </c>
      <c r="AK100" s="367">
        <f>Tabela6[[#This Row],[ST ICMS]]</f>
        <v>0</v>
      </c>
      <c r="AL100" s="368">
        <f t="shared" si="7"/>
        <v>0</v>
      </c>
      <c r="AM100" s="367">
        <f>Tabela6[[#This Row],[DESCONTO]]</f>
        <v>0</v>
      </c>
      <c r="AN100" s="368">
        <f t="shared" si="8"/>
        <v>0</v>
      </c>
      <c r="AO100" s="394">
        <f t="shared" si="9"/>
        <v>0</v>
      </c>
    </row>
    <row r="101" spans="1:41" ht="12" customHeight="1" x14ac:dyDescent="0.2">
      <c r="A101" s="1020">
        <f>Tabela6[[#This Row],[CLIENTE]]</f>
        <v>0</v>
      </c>
      <c r="B101" s="1021"/>
      <c r="C101" s="39"/>
      <c r="D101" s="13"/>
      <c r="E101" s="13"/>
      <c r="F101" s="30"/>
      <c r="G101" s="13"/>
      <c r="H101" s="15"/>
      <c r="I101" s="13"/>
      <c r="J101" s="15"/>
      <c r="K101" s="13"/>
      <c r="L101" s="13"/>
      <c r="M101" s="15"/>
      <c r="N101" s="13"/>
      <c r="O101" s="13"/>
      <c r="P101" s="13"/>
      <c r="Q101" s="13"/>
      <c r="R101" s="13"/>
      <c r="S101" s="13"/>
      <c r="T101" s="15"/>
      <c r="U101" s="13"/>
      <c r="V101" s="13"/>
      <c r="W101" s="13"/>
      <c r="X101" s="15"/>
      <c r="Y101" s="13"/>
      <c r="Z101" s="13"/>
      <c r="AA101" s="263"/>
      <c r="AB101" s="13"/>
      <c r="AC101" s="13"/>
      <c r="AD101" s="13"/>
      <c r="AE101" s="13"/>
      <c r="AF101" s="13"/>
      <c r="AG101" s="13"/>
      <c r="AH101" s="390">
        <f t="shared" si="5"/>
        <v>0</v>
      </c>
      <c r="AI101" s="14">
        <f>Tabela6[[#This Row],[PREÇO]]</f>
        <v>0</v>
      </c>
      <c r="AJ101" s="385">
        <f t="shared" si="6"/>
        <v>0</v>
      </c>
      <c r="AK101" s="367">
        <f>Tabela6[[#This Row],[ST ICMS]]</f>
        <v>0</v>
      </c>
      <c r="AL101" s="368">
        <f t="shared" si="7"/>
        <v>0</v>
      </c>
      <c r="AM101" s="367">
        <f>Tabela6[[#This Row],[DESCONTO]]</f>
        <v>0</v>
      </c>
      <c r="AN101" s="368">
        <f t="shared" si="8"/>
        <v>0</v>
      </c>
      <c r="AO101" s="394">
        <f t="shared" si="9"/>
        <v>0</v>
      </c>
    </row>
    <row r="102" spans="1:41" ht="12" customHeight="1" x14ac:dyDescent="0.2">
      <c r="A102" s="1020">
        <f>Tabela6[[#This Row],[CLIENTE]]</f>
        <v>0</v>
      </c>
      <c r="B102" s="1021"/>
      <c r="C102" s="39"/>
      <c r="D102" s="13"/>
      <c r="E102" s="13"/>
      <c r="F102" s="2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5"/>
      <c r="S102" s="15"/>
      <c r="T102" s="13"/>
      <c r="U102" s="13"/>
      <c r="V102" s="13"/>
      <c r="W102" s="13"/>
      <c r="X102" s="13"/>
      <c r="Y102" s="13"/>
      <c r="Z102" s="13"/>
      <c r="AA102" s="78"/>
      <c r="AB102" s="13"/>
      <c r="AC102" s="13"/>
      <c r="AD102" s="13"/>
      <c r="AE102" s="13"/>
      <c r="AF102" s="13"/>
      <c r="AG102" s="13"/>
      <c r="AH102" s="390">
        <f t="shared" si="5"/>
        <v>0</v>
      </c>
      <c r="AI102" s="14">
        <f>Tabela6[[#This Row],[PREÇO]]</f>
        <v>0</v>
      </c>
      <c r="AJ102" s="385">
        <f t="shared" si="6"/>
        <v>0</v>
      </c>
      <c r="AK102" s="367">
        <f>Tabela6[[#This Row],[ST ICMS]]</f>
        <v>0</v>
      </c>
      <c r="AL102" s="368">
        <f t="shared" si="7"/>
        <v>0</v>
      </c>
      <c r="AM102" s="367">
        <f>Tabela6[[#This Row],[DESCONTO]]</f>
        <v>0</v>
      </c>
      <c r="AN102" s="368">
        <f t="shared" si="8"/>
        <v>0</v>
      </c>
      <c r="AO102" s="394">
        <f t="shared" si="9"/>
        <v>0</v>
      </c>
    </row>
    <row r="103" spans="1:41" ht="12" customHeight="1" x14ac:dyDescent="0.2">
      <c r="A103" s="1020">
        <f>Tabela6[[#This Row],[CLIENTE]]</f>
        <v>0</v>
      </c>
      <c r="B103" s="1021"/>
      <c r="C103" s="39"/>
      <c r="D103" s="13"/>
      <c r="E103" s="13"/>
      <c r="F103" s="2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78"/>
      <c r="AB103" s="13"/>
      <c r="AC103" s="13"/>
      <c r="AD103" s="13"/>
      <c r="AE103" s="13"/>
      <c r="AF103" s="13"/>
      <c r="AG103" s="13"/>
      <c r="AH103" s="390">
        <f t="shared" si="5"/>
        <v>0</v>
      </c>
      <c r="AI103" s="14">
        <f>Tabela6[[#This Row],[PREÇO]]</f>
        <v>0</v>
      </c>
      <c r="AJ103" s="385">
        <f t="shared" si="6"/>
        <v>0</v>
      </c>
      <c r="AK103" s="367">
        <f>Tabela6[[#This Row],[ST ICMS]]</f>
        <v>0</v>
      </c>
      <c r="AL103" s="368">
        <f t="shared" si="7"/>
        <v>0</v>
      </c>
      <c r="AM103" s="367">
        <f>Tabela6[[#This Row],[DESCONTO]]</f>
        <v>0</v>
      </c>
      <c r="AN103" s="368">
        <f t="shared" si="8"/>
        <v>0</v>
      </c>
      <c r="AO103" s="394">
        <f t="shared" si="9"/>
        <v>0</v>
      </c>
    </row>
    <row r="104" spans="1:41" ht="12" customHeight="1" x14ac:dyDescent="0.2">
      <c r="A104" s="1020">
        <f>Tabela6[[#This Row],[CLIENTE]]</f>
        <v>0</v>
      </c>
      <c r="B104" s="1021"/>
      <c r="C104" s="39"/>
      <c r="D104" s="13"/>
      <c r="E104" s="13"/>
      <c r="F104" s="2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78"/>
      <c r="AB104" s="13"/>
      <c r="AC104" s="13"/>
      <c r="AD104" s="13"/>
      <c r="AE104" s="13"/>
      <c r="AF104" s="13"/>
      <c r="AG104" s="13"/>
      <c r="AH104" s="390">
        <f t="shared" si="5"/>
        <v>0</v>
      </c>
      <c r="AI104" s="14">
        <f>Tabela6[[#This Row],[PREÇO]]</f>
        <v>0</v>
      </c>
      <c r="AJ104" s="385">
        <f t="shared" si="6"/>
        <v>0</v>
      </c>
      <c r="AK104" s="367">
        <f>Tabela6[[#This Row],[ST ICMS]]</f>
        <v>0</v>
      </c>
      <c r="AL104" s="368">
        <f t="shared" si="7"/>
        <v>0</v>
      </c>
      <c r="AM104" s="367">
        <f>Tabela6[[#This Row],[DESCONTO]]</f>
        <v>0</v>
      </c>
      <c r="AN104" s="368">
        <f t="shared" si="8"/>
        <v>0</v>
      </c>
      <c r="AO104" s="394">
        <f t="shared" si="9"/>
        <v>0</v>
      </c>
    </row>
    <row r="105" spans="1:41" ht="12" customHeight="1" x14ac:dyDescent="0.2">
      <c r="A105" s="1020">
        <f>Tabela6[[#This Row],[CLIENTE]]</f>
        <v>0</v>
      </c>
      <c r="B105" s="1021"/>
      <c r="C105" s="39"/>
      <c r="D105" s="13"/>
      <c r="E105" s="13"/>
      <c r="F105" s="2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78"/>
      <c r="AB105" s="13"/>
      <c r="AC105" s="13"/>
      <c r="AD105" s="13"/>
      <c r="AE105" s="13"/>
      <c r="AF105" s="13"/>
      <c r="AG105" s="13"/>
      <c r="AH105" s="390">
        <f t="shared" si="5"/>
        <v>0</v>
      </c>
      <c r="AI105" s="14">
        <f>Tabela6[[#This Row],[PREÇO]]</f>
        <v>0</v>
      </c>
      <c r="AJ105" s="385">
        <f t="shared" si="6"/>
        <v>0</v>
      </c>
      <c r="AK105" s="367">
        <f>Tabela6[[#This Row],[ST ICMS]]</f>
        <v>0</v>
      </c>
      <c r="AL105" s="368">
        <f t="shared" si="7"/>
        <v>0</v>
      </c>
      <c r="AM105" s="367">
        <f>Tabela6[[#This Row],[DESCONTO]]</f>
        <v>0</v>
      </c>
      <c r="AN105" s="368">
        <f t="shared" si="8"/>
        <v>0</v>
      </c>
      <c r="AO105" s="394">
        <f t="shared" si="9"/>
        <v>0</v>
      </c>
    </row>
    <row r="106" spans="1:41" ht="12" customHeight="1" x14ac:dyDescent="0.2">
      <c r="A106" s="1020">
        <f>Tabela6[[#This Row],[CLIENTE]]</f>
        <v>0</v>
      </c>
      <c r="B106" s="1021"/>
      <c r="C106" s="39"/>
      <c r="D106" s="15"/>
      <c r="E106" s="15"/>
      <c r="F106" s="29"/>
      <c r="G106" s="15"/>
      <c r="H106" s="15"/>
      <c r="I106" s="13"/>
      <c r="J106" s="15"/>
      <c r="K106" s="15"/>
      <c r="L106" s="13"/>
      <c r="M106" s="13"/>
      <c r="N106" s="13"/>
      <c r="O106" s="15"/>
      <c r="P106" s="15"/>
      <c r="Q106" s="13"/>
      <c r="R106" s="15"/>
      <c r="S106" s="13"/>
      <c r="T106" s="13"/>
      <c r="U106" s="15"/>
      <c r="V106" s="15"/>
      <c r="W106" s="15"/>
      <c r="X106" s="13"/>
      <c r="Y106" s="15"/>
      <c r="Z106" s="15"/>
      <c r="AA106" s="78"/>
      <c r="AB106" s="15"/>
      <c r="AC106" s="15"/>
      <c r="AD106" s="13"/>
      <c r="AE106" s="15"/>
      <c r="AF106" s="15"/>
      <c r="AG106" s="15"/>
      <c r="AH106" s="390">
        <f t="shared" si="5"/>
        <v>0</v>
      </c>
      <c r="AI106" s="14">
        <f>Tabela6[[#This Row],[PREÇO]]</f>
        <v>0</v>
      </c>
      <c r="AJ106" s="385">
        <f t="shared" si="6"/>
        <v>0</v>
      </c>
      <c r="AK106" s="367">
        <f>Tabela6[[#This Row],[ST ICMS]]</f>
        <v>0</v>
      </c>
      <c r="AL106" s="368">
        <f t="shared" si="7"/>
        <v>0</v>
      </c>
      <c r="AM106" s="367">
        <f>Tabela6[[#This Row],[DESCONTO]]</f>
        <v>0</v>
      </c>
      <c r="AN106" s="368">
        <f t="shared" si="8"/>
        <v>0</v>
      </c>
      <c r="AO106" s="394">
        <f t="shared" si="9"/>
        <v>0</v>
      </c>
    </row>
    <row r="107" spans="1:41" ht="12" customHeight="1" x14ac:dyDescent="0.2">
      <c r="A107" s="1020">
        <f>Tabela6[[#This Row],[CLIENTE]]</f>
        <v>0</v>
      </c>
      <c r="B107" s="1021"/>
      <c r="C107" s="39"/>
      <c r="D107" s="13"/>
      <c r="E107" s="13"/>
      <c r="F107" s="2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78"/>
      <c r="AB107" s="13"/>
      <c r="AC107" s="13"/>
      <c r="AD107" s="13"/>
      <c r="AE107" s="13"/>
      <c r="AF107" s="13"/>
      <c r="AG107" s="13"/>
      <c r="AH107" s="390">
        <f t="shared" si="5"/>
        <v>0</v>
      </c>
      <c r="AI107" s="14">
        <f>Tabela6[[#This Row],[PREÇO]]</f>
        <v>0</v>
      </c>
      <c r="AJ107" s="385">
        <f t="shared" si="6"/>
        <v>0</v>
      </c>
      <c r="AK107" s="367">
        <f>Tabela6[[#This Row],[ST ICMS]]</f>
        <v>0</v>
      </c>
      <c r="AL107" s="368">
        <f t="shared" si="7"/>
        <v>0</v>
      </c>
      <c r="AM107" s="367">
        <f>Tabela6[[#This Row],[DESCONTO]]</f>
        <v>0</v>
      </c>
      <c r="AN107" s="368">
        <f t="shared" si="8"/>
        <v>0</v>
      </c>
      <c r="AO107" s="394">
        <f t="shared" si="9"/>
        <v>0</v>
      </c>
    </row>
    <row r="108" spans="1:41" ht="12" customHeight="1" x14ac:dyDescent="0.2">
      <c r="A108" s="1020">
        <f>Tabela6[[#This Row],[CLIENTE]]</f>
        <v>0</v>
      </c>
      <c r="B108" s="1021"/>
      <c r="C108" s="39"/>
      <c r="D108" s="13"/>
      <c r="E108" s="13"/>
      <c r="F108" s="2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78"/>
      <c r="AB108" s="13"/>
      <c r="AC108" s="13"/>
      <c r="AD108" s="13"/>
      <c r="AE108" s="13"/>
      <c r="AF108" s="13"/>
      <c r="AG108" s="13"/>
      <c r="AH108" s="390">
        <f t="shared" si="5"/>
        <v>0</v>
      </c>
      <c r="AI108" s="14">
        <f>Tabela6[[#This Row],[PREÇO]]</f>
        <v>0</v>
      </c>
      <c r="AJ108" s="385">
        <f t="shared" si="6"/>
        <v>0</v>
      </c>
      <c r="AK108" s="367">
        <f>Tabela6[[#This Row],[ST ICMS]]</f>
        <v>0</v>
      </c>
      <c r="AL108" s="368">
        <f t="shared" si="7"/>
        <v>0</v>
      </c>
      <c r="AM108" s="367">
        <f>Tabela6[[#This Row],[DESCONTO]]</f>
        <v>0</v>
      </c>
      <c r="AN108" s="368">
        <f t="shared" si="8"/>
        <v>0</v>
      </c>
      <c r="AO108" s="394">
        <f t="shared" si="9"/>
        <v>0</v>
      </c>
    </row>
    <row r="109" spans="1:41" ht="12" customHeight="1" x14ac:dyDescent="0.2">
      <c r="A109" s="1020">
        <f>Tabela6[[#This Row],[CLIENTE]]</f>
        <v>0</v>
      </c>
      <c r="B109" s="1021"/>
      <c r="C109" s="39"/>
      <c r="D109" s="13"/>
      <c r="E109" s="13"/>
      <c r="F109" s="29"/>
      <c r="G109" s="13"/>
      <c r="H109" s="13"/>
      <c r="I109" s="13"/>
      <c r="J109" s="13"/>
      <c r="K109" s="13"/>
      <c r="L109" s="13"/>
      <c r="M109" s="13"/>
      <c r="N109" s="15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78"/>
      <c r="AB109" s="15"/>
      <c r="AC109" s="13"/>
      <c r="AD109" s="13"/>
      <c r="AE109" s="13"/>
      <c r="AF109" s="13"/>
      <c r="AG109" s="13"/>
      <c r="AH109" s="390">
        <f t="shared" si="5"/>
        <v>0</v>
      </c>
      <c r="AI109" s="14">
        <f>Tabela6[[#This Row],[PREÇO]]</f>
        <v>0</v>
      </c>
      <c r="AJ109" s="385">
        <f t="shared" si="6"/>
        <v>0</v>
      </c>
      <c r="AK109" s="367">
        <f>Tabela6[[#This Row],[ST ICMS]]</f>
        <v>0</v>
      </c>
      <c r="AL109" s="368">
        <f t="shared" si="7"/>
        <v>0</v>
      </c>
      <c r="AM109" s="367">
        <f>Tabela6[[#This Row],[DESCONTO]]</f>
        <v>0</v>
      </c>
      <c r="AN109" s="368">
        <f t="shared" si="8"/>
        <v>0</v>
      </c>
      <c r="AO109" s="394">
        <f t="shared" si="9"/>
        <v>0</v>
      </c>
    </row>
    <row r="110" spans="1:41" ht="12" customHeight="1" x14ac:dyDescent="0.2">
      <c r="A110" s="1020">
        <f>Tabela6[[#This Row],[CLIENTE]]</f>
        <v>0</v>
      </c>
      <c r="B110" s="1021"/>
      <c r="C110" s="39"/>
      <c r="D110" s="13"/>
      <c r="E110" s="13"/>
      <c r="F110" s="2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78"/>
      <c r="AB110" s="13"/>
      <c r="AC110" s="13"/>
      <c r="AD110" s="13"/>
      <c r="AE110" s="13"/>
      <c r="AF110" s="13"/>
      <c r="AG110" s="13"/>
      <c r="AH110" s="390">
        <f t="shared" si="5"/>
        <v>0</v>
      </c>
      <c r="AI110" s="14">
        <f>Tabela6[[#This Row],[PREÇO]]</f>
        <v>0</v>
      </c>
      <c r="AJ110" s="385">
        <f t="shared" si="6"/>
        <v>0</v>
      </c>
      <c r="AK110" s="367">
        <f>Tabela6[[#This Row],[ST ICMS]]</f>
        <v>0</v>
      </c>
      <c r="AL110" s="368">
        <f t="shared" si="7"/>
        <v>0</v>
      </c>
      <c r="AM110" s="367">
        <f>Tabela6[[#This Row],[DESCONTO]]</f>
        <v>0</v>
      </c>
      <c r="AN110" s="368">
        <f t="shared" si="8"/>
        <v>0</v>
      </c>
      <c r="AO110" s="394">
        <f t="shared" si="9"/>
        <v>0</v>
      </c>
    </row>
    <row r="111" spans="1:41" ht="12" customHeight="1" x14ac:dyDescent="0.2">
      <c r="A111" s="1020">
        <f>Tabela6[[#This Row],[CLIENTE]]</f>
        <v>0</v>
      </c>
      <c r="B111" s="1021"/>
      <c r="C111" s="39"/>
      <c r="D111" s="13"/>
      <c r="E111" s="13"/>
      <c r="F111" s="2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78"/>
      <c r="AB111" s="13"/>
      <c r="AC111" s="13"/>
      <c r="AD111" s="13"/>
      <c r="AE111" s="13"/>
      <c r="AF111" s="13"/>
      <c r="AG111" s="15"/>
      <c r="AH111" s="390">
        <f t="shared" si="5"/>
        <v>0</v>
      </c>
      <c r="AI111" s="14">
        <f>Tabela6[[#This Row],[PREÇO]]</f>
        <v>0</v>
      </c>
      <c r="AJ111" s="385">
        <f t="shared" si="6"/>
        <v>0</v>
      </c>
      <c r="AK111" s="367">
        <f>Tabela6[[#This Row],[ST ICMS]]</f>
        <v>0</v>
      </c>
      <c r="AL111" s="368">
        <f t="shared" si="7"/>
        <v>0</v>
      </c>
      <c r="AM111" s="367">
        <f>Tabela6[[#This Row],[DESCONTO]]</f>
        <v>0</v>
      </c>
      <c r="AN111" s="368">
        <f t="shared" si="8"/>
        <v>0</v>
      </c>
      <c r="AO111" s="394">
        <f t="shared" si="9"/>
        <v>0</v>
      </c>
    </row>
    <row r="112" spans="1:41" ht="12" customHeight="1" x14ac:dyDescent="0.2">
      <c r="A112" s="1020">
        <f>Tabela6[[#This Row],[CLIENTE]]</f>
        <v>0</v>
      </c>
      <c r="B112" s="1021"/>
      <c r="C112" s="39"/>
      <c r="D112" s="13"/>
      <c r="E112" s="13"/>
      <c r="F112" s="2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78"/>
      <c r="AB112" s="13"/>
      <c r="AC112" s="13"/>
      <c r="AD112" s="13"/>
      <c r="AE112" s="13"/>
      <c r="AF112" s="13"/>
      <c r="AG112" s="13"/>
      <c r="AH112" s="390">
        <f t="shared" si="5"/>
        <v>0</v>
      </c>
      <c r="AI112" s="14">
        <f>Tabela6[[#This Row],[PREÇO]]</f>
        <v>0</v>
      </c>
      <c r="AJ112" s="385">
        <f t="shared" si="6"/>
        <v>0</v>
      </c>
      <c r="AK112" s="367">
        <f>Tabela6[[#This Row],[ST ICMS]]</f>
        <v>0</v>
      </c>
      <c r="AL112" s="368">
        <f t="shared" si="7"/>
        <v>0</v>
      </c>
      <c r="AM112" s="367">
        <f>Tabela6[[#This Row],[DESCONTO]]</f>
        <v>0</v>
      </c>
      <c r="AN112" s="368">
        <f t="shared" si="8"/>
        <v>0</v>
      </c>
      <c r="AO112" s="394">
        <f t="shared" si="9"/>
        <v>0</v>
      </c>
    </row>
    <row r="113" spans="1:41" ht="12" customHeight="1" x14ac:dyDescent="0.2">
      <c r="A113" s="1020">
        <f>Tabela6[[#This Row],[CLIENTE]]</f>
        <v>0</v>
      </c>
      <c r="B113" s="1021"/>
      <c r="C113" s="39"/>
      <c r="D113" s="13"/>
      <c r="E113" s="13"/>
      <c r="F113" s="2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78"/>
      <c r="AB113" s="13"/>
      <c r="AC113" s="13"/>
      <c r="AD113" s="13"/>
      <c r="AE113" s="13"/>
      <c r="AF113" s="13"/>
      <c r="AG113" s="13"/>
      <c r="AH113" s="390">
        <f t="shared" si="5"/>
        <v>0</v>
      </c>
      <c r="AI113" s="14">
        <f>Tabela6[[#This Row],[PREÇO]]</f>
        <v>0</v>
      </c>
      <c r="AJ113" s="385">
        <f t="shared" si="6"/>
        <v>0</v>
      </c>
      <c r="AK113" s="367">
        <f>Tabela6[[#This Row],[ST ICMS]]</f>
        <v>0</v>
      </c>
      <c r="AL113" s="368">
        <f t="shared" si="7"/>
        <v>0</v>
      </c>
      <c r="AM113" s="367">
        <f>Tabela6[[#This Row],[DESCONTO]]</f>
        <v>0</v>
      </c>
      <c r="AN113" s="368">
        <f t="shared" si="8"/>
        <v>0</v>
      </c>
      <c r="AO113" s="394">
        <f t="shared" si="9"/>
        <v>0</v>
      </c>
    </row>
    <row r="114" spans="1:41" ht="12" customHeight="1" x14ac:dyDescent="0.2">
      <c r="A114" s="1020">
        <f>Tabela6[[#This Row],[CLIENTE]]</f>
        <v>0</v>
      </c>
      <c r="B114" s="1021"/>
      <c r="C114" s="39"/>
      <c r="D114" s="13"/>
      <c r="E114" s="13"/>
      <c r="F114" s="2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78"/>
      <c r="AB114" s="13"/>
      <c r="AC114" s="13"/>
      <c r="AD114" s="13"/>
      <c r="AE114" s="13"/>
      <c r="AF114" s="13"/>
      <c r="AG114" s="13"/>
      <c r="AH114" s="390">
        <f t="shared" si="5"/>
        <v>0</v>
      </c>
      <c r="AI114" s="14">
        <f>Tabela6[[#This Row],[PREÇO]]</f>
        <v>0</v>
      </c>
      <c r="AJ114" s="385">
        <f t="shared" si="6"/>
        <v>0</v>
      </c>
      <c r="AK114" s="367">
        <f>Tabela6[[#This Row],[ST ICMS]]</f>
        <v>0</v>
      </c>
      <c r="AL114" s="368">
        <f t="shared" si="7"/>
        <v>0</v>
      </c>
      <c r="AM114" s="367">
        <f>Tabela6[[#This Row],[DESCONTO]]</f>
        <v>0</v>
      </c>
      <c r="AN114" s="368">
        <f t="shared" si="8"/>
        <v>0</v>
      </c>
      <c r="AO114" s="394">
        <f t="shared" si="9"/>
        <v>0</v>
      </c>
    </row>
    <row r="115" spans="1:41" ht="12" customHeight="1" x14ac:dyDescent="0.2">
      <c r="A115" s="1020">
        <f>Tabela6[[#This Row],[CLIENTE]]</f>
        <v>0</v>
      </c>
      <c r="B115" s="1021"/>
      <c r="C115" s="39"/>
      <c r="D115" s="13"/>
      <c r="E115" s="13"/>
      <c r="F115" s="2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78"/>
      <c r="AB115" s="13"/>
      <c r="AC115" s="13"/>
      <c r="AD115" s="13"/>
      <c r="AE115" s="13"/>
      <c r="AF115" s="13"/>
      <c r="AG115" s="13"/>
      <c r="AH115" s="390">
        <f t="shared" si="5"/>
        <v>0</v>
      </c>
      <c r="AI115" s="14">
        <f>Tabela6[[#This Row],[PREÇO]]</f>
        <v>0</v>
      </c>
      <c r="AJ115" s="385">
        <f t="shared" si="6"/>
        <v>0</v>
      </c>
      <c r="AK115" s="367">
        <f>Tabela6[[#This Row],[ST ICMS]]</f>
        <v>0</v>
      </c>
      <c r="AL115" s="368">
        <f t="shared" si="7"/>
        <v>0</v>
      </c>
      <c r="AM115" s="367">
        <f>Tabela6[[#This Row],[DESCONTO]]</f>
        <v>0</v>
      </c>
      <c r="AN115" s="368">
        <f t="shared" si="8"/>
        <v>0</v>
      </c>
      <c r="AO115" s="394">
        <f t="shared" si="9"/>
        <v>0</v>
      </c>
    </row>
    <row r="116" spans="1:41" ht="12" customHeight="1" x14ac:dyDescent="0.2">
      <c r="A116" s="1020">
        <f>Tabela6[[#This Row],[CLIENTE]]</f>
        <v>0</v>
      </c>
      <c r="B116" s="1021"/>
      <c r="C116" s="39"/>
      <c r="D116" s="13"/>
      <c r="E116" s="13"/>
      <c r="F116" s="2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78"/>
      <c r="AB116" s="13"/>
      <c r="AC116" s="13"/>
      <c r="AD116" s="13"/>
      <c r="AE116" s="13"/>
      <c r="AF116" s="13"/>
      <c r="AG116" s="13"/>
      <c r="AH116" s="390">
        <f t="shared" si="5"/>
        <v>0</v>
      </c>
      <c r="AI116" s="14">
        <f>Tabela6[[#This Row],[PREÇO]]</f>
        <v>0</v>
      </c>
      <c r="AJ116" s="385">
        <f t="shared" si="6"/>
        <v>0</v>
      </c>
      <c r="AK116" s="367">
        <f>Tabela6[[#This Row],[ST ICMS]]</f>
        <v>0</v>
      </c>
      <c r="AL116" s="368">
        <f t="shared" si="7"/>
        <v>0</v>
      </c>
      <c r="AM116" s="367">
        <f>Tabela6[[#This Row],[DESCONTO]]</f>
        <v>0</v>
      </c>
      <c r="AN116" s="368">
        <f t="shared" si="8"/>
        <v>0</v>
      </c>
      <c r="AO116" s="394">
        <f t="shared" si="9"/>
        <v>0</v>
      </c>
    </row>
    <row r="117" spans="1:41" ht="12" customHeight="1" x14ac:dyDescent="0.2">
      <c r="A117" s="1020">
        <f>Tabela6[[#This Row],[CLIENTE]]</f>
        <v>0</v>
      </c>
      <c r="B117" s="1021"/>
      <c r="C117" s="39"/>
      <c r="D117" s="13"/>
      <c r="E117" s="13"/>
      <c r="F117" s="2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78"/>
      <c r="AB117" s="13"/>
      <c r="AC117" s="13"/>
      <c r="AD117" s="13"/>
      <c r="AE117" s="13"/>
      <c r="AF117" s="13"/>
      <c r="AG117" s="13"/>
      <c r="AH117" s="390">
        <f t="shared" si="5"/>
        <v>0</v>
      </c>
      <c r="AI117" s="14">
        <f>Tabela6[[#This Row],[PREÇO]]</f>
        <v>0</v>
      </c>
      <c r="AJ117" s="385">
        <f t="shared" si="6"/>
        <v>0</v>
      </c>
      <c r="AK117" s="367">
        <f>Tabela6[[#This Row],[ST ICMS]]</f>
        <v>0</v>
      </c>
      <c r="AL117" s="368">
        <f t="shared" si="7"/>
        <v>0</v>
      </c>
      <c r="AM117" s="367">
        <f>Tabela6[[#This Row],[DESCONTO]]</f>
        <v>0</v>
      </c>
      <c r="AN117" s="368">
        <f t="shared" si="8"/>
        <v>0</v>
      </c>
      <c r="AO117" s="394">
        <f t="shared" si="9"/>
        <v>0</v>
      </c>
    </row>
    <row r="118" spans="1:41" ht="12" customHeight="1" x14ac:dyDescent="0.2">
      <c r="A118" s="1020">
        <f>Tabela6[[#This Row],[CLIENTE]]</f>
        <v>0</v>
      </c>
      <c r="B118" s="1021"/>
      <c r="C118" s="39"/>
      <c r="D118" s="13"/>
      <c r="E118" s="13"/>
      <c r="F118" s="2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78"/>
      <c r="AB118" s="13"/>
      <c r="AC118" s="13"/>
      <c r="AD118" s="13"/>
      <c r="AE118" s="13"/>
      <c r="AF118" s="13"/>
      <c r="AG118" s="13"/>
      <c r="AH118" s="390">
        <f t="shared" si="5"/>
        <v>0</v>
      </c>
      <c r="AI118" s="14">
        <f>Tabela6[[#This Row],[PREÇO]]</f>
        <v>0</v>
      </c>
      <c r="AJ118" s="385">
        <f t="shared" si="6"/>
        <v>0</v>
      </c>
      <c r="AK118" s="367">
        <f>Tabela6[[#This Row],[ST ICMS]]</f>
        <v>0</v>
      </c>
      <c r="AL118" s="368">
        <f t="shared" si="7"/>
        <v>0</v>
      </c>
      <c r="AM118" s="367">
        <f>Tabela6[[#This Row],[DESCONTO]]</f>
        <v>0</v>
      </c>
      <c r="AN118" s="368">
        <f t="shared" si="8"/>
        <v>0</v>
      </c>
      <c r="AO118" s="394">
        <f t="shared" si="9"/>
        <v>0</v>
      </c>
    </row>
    <row r="119" spans="1:41" ht="12" customHeight="1" x14ac:dyDescent="0.2">
      <c r="A119" s="1020">
        <f>Tabela6[[#This Row],[CLIENTE]]</f>
        <v>0</v>
      </c>
      <c r="B119" s="1021"/>
      <c r="C119" s="39"/>
      <c r="D119" s="13"/>
      <c r="E119" s="13"/>
      <c r="F119" s="2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78"/>
      <c r="AB119" s="13"/>
      <c r="AC119" s="13"/>
      <c r="AD119" s="13"/>
      <c r="AE119" s="13"/>
      <c r="AF119" s="13"/>
      <c r="AG119" s="13"/>
      <c r="AH119" s="390">
        <f t="shared" si="5"/>
        <v>0</v>
      </c>
      <c r="AI119" s="14">
        <f>Tabela6[[#This Row],[PREÇO]]</f>
        <v>0</v>
      </c>
      <c r="AJ119" s="385">
        <f t="shared" si="6"/>
        <v>0</v>
      </c>
      <c r="AK119" s="367">
        <f>Tabela6[[#This Row],[ST ICMS]]</f>
        <v>0</v>
      </c>
      <c r="AL119" s="368">
        <f t="shared" si="7"/>
        <v>0</v>
      </c>
      <c r="AM119" s="367">
        <f>Tabela6[[#This Row],[DESCONTO]]</f>
        <v>0</v>
      </c>
      <c r="AN119" s="368">
        <f t="shared" si="8"/>
        <v>0</v>
      </c>
      <c r="AO119" s="394">
        <f t="shared" si="9"/>
        <v>0</v>
      </c>
    </row>
    <row r="120" spans="1:41" ht="12" customHeight="1" x14ac:dyDescent="0.2">
      <c r="A120" s="1020">
        <f>Tabela6[[#This Row],[CLIENTE]]</f>
        <v>0</v>
      </c>
      <c r="B120" s="1021"/>
      <c r="C120" s="39"/>
      <c r="D120" s="13"/>
      <c r="E120" s="13"/>
      <c r="F120" s="2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78"/>
      <c r="AB120" s="13"/>
      <c r="AC120" s="13"/>
      <c r="AD120" s="13"/>
      <c r="AE120" s="13"/>
      <c r="AF120" s="13"/>
      <c r="AG120" s="13"/>
      <c r="AH120" s="390">
        <f t="shared" si="5"/>
        <v>0</v>
      </c>
      <c r="AI120" s="14">
        <f>Tabela6[[#This Row],[PREÇO]]</f>
        <v>0</v>
      </c>
      <c r="AJ120" s="385">
        <f t="shared" si="6"/>
        <v>0</v>
      </c>
      <c r="AK120" s="367">
        <f>Tabela6[[#This Row],[ST ICMS]]</f>
        <v>0</v>
      </c>
      <c r="AL120" s="368">
        <f t="shared" si="7"/>
        <v>0</v>
      </c>
      <c r="AM120" s="367">
        <f>Tabela6[[#This Row],[DESCONTO]]</f>
        <v>0</v>
      </c>
      <c r="AN120" s="368">
        <f t="shared" si="8"/>
        <v>0</v>
      </c>
      <c r="AO120" s="394">
        <f t="shared" si="9"/>
        <v>0</v>
      </c>
    </row>
    <row r="121" spans="1:41" ht="12" customHeight="1" x14ac:dyDescent="0.2">
      <c r="A121" s="1020">
        <f>Tabela6[[#This Row],[CLIENTE]]</f>
        <v>0</v>
      </c>
      <c r="B121" s="1021"/>
      <c r="C121" s="39"/>
      <c r="D121" s="13"/>
      <c r="E121" s="13"/>
      <c r="F121" s="2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78"/>
      <c r="AB121" s="13"/>
      <c r="AC121" s="13"/>
      <c r="AD121" s="13"/>
      <c r="AE121" s="13"/>
      <c r="AF121" s="13"/>
      <c r="AG121" s="13"/>
      <c r="AH121" s="390">
        <f t="shared" si="5"/>
        <v>0</v>
      </c>
      <c r="AI121" s="14">
        <f>Tabela6[[#This Row],[PREÇO]]</f>
        <v>0</v>
      </c>
      <c r="AJ121" s="385">
        <f t="shared" si="6"/>
        <v>0</v>
      </c>
      <c r="AK121" s="367">
        <f>Tabela6[[#This Row],[ST ICMS]]</f>
        <v>0</v>
      </c>
      <c r="AL121" s="368">
        <f t="shared" si="7"/>
        <v>0</v>
      </c>
      <c r="AM121" s="367">
        <f>Tabela6[[#This Row],[DESCONTO]]</f>
        <v>0</v>
      </c>
      <c r="AN121" s="368">
        <f t="shared" si="8"/>
        <v>0</v>
      </c>
      <c r="AO121" s="394">
        <f t="shared" si="9"/>
        <v>0</v>
      </c>
    </row>
    <row r="122" spans="1:41" ht="12" customHeight="1" x14ac:dyDescent="0.2">
      <c r="A122" s="1020">
        <f>Tabela6[[#This Row],[CLIENTE]]</f>
        <v>0</v>
      </c>
      <c r="B122" s="1021"/>
      <c r="C122" s="39"/>
      <c r="D122" s="13"/>
      <c r="E122" s="13"/>
      <c r="F122" s="2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78"/>
      <c r="AB122" s="13"/>
      <c r="AC122" s="13"/>
      <c r="AD122" s="13"/>
      <c r="AE122" s="13"/>
      <c r="AF122" s="13"/>
      <c r="AG122" s="13"/>
      <c r="AH122" s="390">
        <f t="shared" si="5"/>
        <v>0</v>
      </c>
      <c r="AI122" s="14">
        <f>Tabela6[[#This Row],[PREÇO]]</f>
        <v>0</v>
      </c>
      <c r="AJ122" s="385">
        <f t="shared" si="6"/>
        <v>0</v>
      </c>
      <c r="AK122" s="367">
        <f>Tabela6[[#This Row],[ST ICMS]]</f>
        <v>0</v>
      </c>
      <c r="AL122" s="368">
        <f t="shared" si="7"/>
        <v>0</v>
      </c>
      <c r="AM122" s="367">
        <f>Tabela6[[#This Row],[DESCONTO]]</f>
        <v>0</v>
      </c>
      <c r="AN122" s="368">
        <f t="shared" si="8"/>
        <v>0</v>
      </c>
      <c r="AO122" s="394">
        <f t="shared" si="9"/>
        <v>0</v>
      </c>
    </row>
    <row r="123" spans="1:41" ht="12" customHeight="1" x14ac:dyDescent="0.2">
      <c r="A123" s="1020">
        <f>Tabela6[[#This Row],[CLIENTE]]</f>
        <v>0</v>
      </c>
      <c r="B123" s="1021"/>
      <c r="C123" s="39"/>
      <c r="D123" s="13"/>
      <c r="E123" s="13"/>
      <c r="F123" s="2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78"/>
      <c r="AB123" s="13"/>
      <c r="AC123" s="13"/>
      <c r="AD123" s="13"/>
      <c r="AE123" s="13"/>
      <c r="AF123" s="13"/>
      <c r="AG123" s="13"/>
      <c r="AH123" s="390">
        <f t="shared" si="5"/>
        <v>0</v>
      </c>
      <c r="AI123" s="14">
        <f>Tabela6[[#This Row],[PREÇO]]</f>
        <v>0</v>
      </c>
      <c r="AJ123" s="385">
        <f t="shared" si="6"/>
        <v>0</v>
      </c>
      <c r="AK123" s="367">
        <f>Tabela6[[#This Row],[ST ICMS]]</f>
        <v>0</v>
      </c>
      <c r="AL123" s="368">
        <f t="shared" si="7"/>
        <v>0</v>
      </c>
      <c r="AM123" s="367">
        <f>Tabela6[[#This Row],[DESCONTO]]</f>
        <v>0</v>
      </c>
      <c r="AN123" s="368">
        <f t="shared" si="8"/>
        <v>0</v>
      </c>
      <c r="AO123" s="394">
        <f t="shared" si="9"/>
        <v>0</v>
      </c>
    </row>
    <row r="124" spans="1:41" ht="12" customHeight="1" x14ac:dyDescent="0.2">
      <c r="A124" s="1020">
        <f>Tabela6[[#This Row],[CLIENTE]]</f>
        <v>0</v>
      </c>
      <c r="B124" s="1021"/>
      <c r="C124" s="39"/>
      <c r="D124" s="13"/>
      <c r="E124" s="13"/>
      <c r="F124" s="2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78"/>
      <c r="AB124" s="13"/>
      <c r="AC124" s="13"/>
      <c r="AD124" s="13"/>
      <c r="AE124" s="13"/>
      <c r="AF124" s="13"/>
      <c r="AG124" s="13"/>
      <c r="AH124" s="390">
        <f t="shared" si="5"/>
        <v>0</v>
      </c>
      <c r="AI124" s="14">
        <f>Tabela6[[#This Row],[PREÇO]]</f>
        <v>0</v>
      </c>
      <c r="AJ124" s="385">
        <f t="shared" si="6"/>
        <v>0</v>
      </c>
      <c r="AK124" s="367">
        <f>Tabela6[[#This Row],[ST ICMS]]</f>
        <v>0</v>
      </c>
      <c r="AL124" s="368">
        <f t="shared" si="7"/>
        <v>0</v>
      </c>
      <c r="AM124" s="367">
        <f>Tabela6[[#This Row],[DESCONTO]]</f>
        <v>0</v>
      </c>
      <c r="AN124" s="368">
        <f t="shared" si="8"/>
        <v>0</v>
      </c>
      <c r="AO124" s="394">
        <f t="shared" si="9"/>
        <v>0</v>
      </c>
    </row>
    <row r="125" spans="1:41" ht="12" customHeight="1" x14ac:dyDescent="0.2">
      <c r="A125" s="1020">
        <f>Tabela6[[#This Row],[CLIENTE]]</f>
        <v>0</v>
      </c>
      <c r="B125" s="1021"/>
      <c r="C125" s="39"/>
      <c r="D125" s="13"/>
      <c r="E125" s="13"/>
      <c r="F125" s="2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78"/>
      <c r="AB125" s="13"/>
      <c r="AC125" s="13"/>
      <c r="AD125" s="13"/>
      <c r="AE125" s="13"/>
      <c r="AF125" s="13"/>
      <c r="AG125" s="13"/>
      <c r="AH125" s="390">
        <f t="shared" si="5"/>
        <v>0</v>
      </c>
      <c r="AI125" s="14">
        <f>Tabela6[[#This Row],[PREÇO]]</f>
        <v>0</v>
      </c>
      <c r="AJ125" s="385">
        <f t="shared" si="6"/>
        <v>0</v>
      </c>
      <c r="AK125" s="367">
        <f>Tabela6[[#This Row],[ST ICMS]]</f>
        <v>0</v>
      </c>
      <c r="AL125" s="368">
        <f t="shared" si="7"/>
        <v>0</v>
      </c>
      <c r="AM125" s="367">
        <f>Tabela6[[#This Row],[DESCONTO]]</f>
        <v>0</v>
      </c>
      <c r="AN125" s="368">
        <f t="shared" si="8"/>
        <v>0</v>
      </c>
      <c r="AO125" s="394">
        <f t="shared" si="9"/>
        <v>0</v>
      </c>
    </row>
    <row r="126" spans="1:41" ht="12" customHeight="1" x14ac:dyDescent="0.2">
      <c r="A126" s="1020">
        <f>Tabela6[[#This Row],[CLIENTE]]</f>
        <v>0</v>
      </c>
      <c r="B126" s="1021"/>
      <c r="C126" s="39"/>
      <c r="D126" s="13"/>
      <c r="E126" s="13"/>
      <c r="F126" s="2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78"/>
      <c r="AB126" s="13"/>
      <c r="AC126" s="13"/>
      <c r="AD126" s="13"/>
      <c r="AE126" s="13"/>
      <c r="AF126" s="13"/>
      <c r="AG126" s="13"/>
      <c r="AH126" s="390">
        <f t="shared" si="5"/>
        <v>0</v>
      </c>
      <c r="AI126" s="14">
        <f>Tabela6[[#This Row],[PREÇO]]</f>
        <v>0</v>
      </c>
      <c r="AJ126" s="385">
        <f t="shared" si="6"/>
        <v>0</v>
      </c>
      <c r="AK126" s="367">
        <f>Tabela6[[#This Row],[ST ICMS]]</f>
        <v>0</v>
      </c>
      <c r="AL126" s="368">
        <f t="shared" si="7"/>
        <v>0</v>
      </c>
      <c r="AM126" s="367">
        <f>Tabela6[[#This Row],[DESCONTO]]</f>
        <v>0</v>
      </c>
      <c r="AN126" s="368">
        <f t="shared" si="8"/>
        <v>0</v>
      </c>
      <c r="AO126" s="394">
        <f t="shared" si="9"/>
        <v>0</v>
      </c>
    </row>
    <row r="127" spans="1:41" ht="12" customHeight="1" x14ac:dyDescent="0.2">
      <c r="A127" s="1020">
        <f>Tabela6[[#This Row],[CLIENTE]]</f>
        <v>0</v>
      </c>
      <c r="B127" s="1021"/>
      <c r="C127" s="39"/>
      <c r="D127" s="13"/>
      <c r="E127" s="13"/>
      <c r="F127" s="2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390">
        <f t="shared" si="5"/>
        <v>0</v>
      </c>
      <c r="AI127" s="14">
        <f>Tabela6[[#This Row],[PREÇO]]</f>
        <v>0</v>
      </c>
      <c r="AJ127" s="385">
        <f t="shared" si="6"/>
        <v>0</v>
      </c>
      <c r="AK127" s="367">
        <f>Tabela6[[#This Row],[ST ICMS]]</f>
        <v>0</v>
      </c>
      <c r="AL127" s="368">
        <f t="shared" si="7"/>
        <v>0</v>
      </c>
      <c r="AM127" s="367">
        <f>Tabela6[[#This Row],[DESCONTO]]</f>
        <v>0</v>
      </c>
      <c r="AN127" s="368">
        <f t="shared" si="8"/>
        <v>0</v>
      </c>
      <c r="AO127" s="394">
        <f t="shared" si="9"/>
        <v>0</v>
      </c>
    </row>
    <row r="128" spans="1:41" ht="12" customHeight="1" x14ac:dyDescent="0.2">
      <c r="A128" s="1020">
        <f>Tabela6[[#This Row],[CLIENTE]]</f>
        <v>0</v>
      </c>
      <c r="B128" s="1021"/>
      <c r="C128" s="39"/>
      <c r="D128" s="13"/>
      <c r="E128" s="13"/>
      <c r="F128" s="2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78"/>
      <c r="AB128" s="13"/>
      <c r="AC128" s="13"/>
      <c r="AD128" s="13"/>
      <c r="AE128" s="13"/>
      <c r="AF128" s="13"/>
      <c r="AG128" s="13"/>
      <c r="AH128" s="390">
        <f t="shared" si="5"/>
        <v>0</v>
      </c>
      <c r="AI128" s="14">
        <f>Tabela6[[#This Row],[PREÇO]]</f>
        <v>0</v>
      </c>
      <c r="AJ128" s="385">
        <f t="shared" si="6"/>
        <v>0</v>
      </c>
      <c r="AK128" s="367">
        <f>Tabela6[[#This Row],[ST ICMS]]</f>
        <v>0</v>
      </c>
      <c r="AL128" s="368">
        <f t="shared" si="7"/>
        <v>0</v>
      </c>
      <c r="AM128" s="367">
        <f>Tabela6[[#This Row],[DESCONTO]]</f>
        <v>0</v>
      </c>
      <c r="AN128" s="368">
        <f t="shared" si="8"/>
        <v>0</v>
      </c>
      <c r="AO128" s="394">
        <f t="shared" si="9"/>
        <v>0</v>
      </c>
    </row>
    <row r="129" spans="1:41" ht="12" customHeight="1" x14ac:dyDescent="0.2">
      <c r="A129" s="1020">
        <f>Tabela6[[#This Row],[CLIENTE]]</f>
        <v>0</v>
      </c>
      <c r="B129" s="1021"/>
      <c r="C129" s="39"/>
      <c r="D129" s="13"/>
      <c r="E129" s="13"/>
      <c r="F129" s="2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78"/>
      <c r="AB129" s="13"/>
      <c r="AC129" s="13"/>
      <c r="AD129" s="13"/>
      <c r="AE129" s="13"/>
      <c r="AF129" s="13"/>
      <c r="AG129" s="13"/>
      <c r="AH129" s="390">
        <f t="shared" si="5"/>
        <v>0</v>
      </c>
      <c r="AI129" s="14">
        <f>Tabela6[[#This Row],[PREÇO]]</f>
        <v>0</v>
      </c>
      <c r="AJ129" s="385">
        <f t="shared" si="6"/>
        <v>0</v>
      </c>
      <c r="AK129" s="367">
        <f>Tabela6[[#This Row],[ST ICMS]]</f>
        <v>0</v>
      </c>
      <c r="AL129" s="368">
        <f t="shared" si="7"/>
        <v>0</v>
      </c>
      <c r="AM129" s="367">
        <f>Tabela6[[#This Row],[DESCONTO]]</f>
        <v>0</v>
      </c>
      <c r="AN129" s="368">
        <f t="shared" si="8"/>
        <v>0</v>
      </c>
      <c r="AO129" s="394">
        <f t="shared" si="9"/>
        <v>0</v>
      </c>
    </row>
    <row r="130" spans="1:41" ht="12" customHeight="1" x14ac:dyDescent="0.2">
      <c r="A130" s="1020">
        <f>Tabela6[[#This Row],[CLIENTE]]</f>
        <v>0</v>
      </c>
      <c r="B130" s="1021"/>
      <c r="C130" s="39"/>
      <c r="D130" s="13"/>
      <c r="E130" s="13"/>
      <c r="F130" s="29"/>
      <c r="G130" s="13"/>
      <c r="H130" s="13"/>
      <c r="I130" s="13"/>
      <c r="J130" s="13"/>
      <c r="K130" s="13"/>
      <c r="L130" s="13"/>
      <c r="M130" s="13"/>
      <c r="N130" s="15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78"/>
      <c r="AB130" s="13"/>
      <c r="AC130" s="13"/>
      <c r="AD130" s="13"/>
      <c r="AE130" s="13"/>
      <c r="AF130" s="13"/>
      <c r="AG130" s="13"/>
      <c r="AH130" s="390">
        <f t="shared" si="5"/>
        <v>0</v>
      </c>
      <c r="AI130" s="14">
        <f>Tabela6[[#This Row],[PREÇO]]</f>
        <v>0</v>
      </c>
      <c r="AJ130" s="385">
        <f t="shared" si="6"/>
        <v>0</v>
      </c>
      <c r="AK130" s="367">
        <f>Tabela6[[#This Row],[ST ICMS]]</f>
        <v>0</v>
      </c>
      <c r="AL130" s="368">
        <f t="shared" si="7"/>
        <v>0</v>
      </c>
      <c r="AM130" s="367">
        <f>Tabela6[[#This Row],[DESCONTO]]</f>
        <v>0</v>
      </c>
      <c r="AN130" s="368">
        <f t="shared" si="8"/>
        <v>0</v>
      </c>
      <c r="AO130" s="394">
        <f t="shared" si="9"/>
        <v>0</v>
      </c>
    </row>
    <row r="131" spans="1:41" ht="12" customHeight="1" x14ac:dyDescent="0.2">
      <c r="A131" s="1020">
        <f>Tabela6[[#This Row],[CLIENTE]]</f>
        <v>0</v>
      </c>
      <c r="B131" s="1021"/>
      <c r="C131" s="39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78"/>
      <c r="AB131" s="13"/>
      <c r="AC131" s="13"/>
      <c r="AD131" s="13"/>
      <c r="AE131" s="13"/>
      <c r="AF131" s="13"/>
      <c r="AG131" s="13"/>
      <c r="AH131" s="390">
        <f t="shared" si="5"/>
        <v>0</v>
      </c>
      <c r="AI131" s="14">
        <f>Tabela6[[#This Row],[PREÇO]]</f>
        <v>0</v>
      </c>
      <c r="AJ131" s="385">
        <f t="shared" si="6"/>
        <v>0</v>
      </c>
      <c r="AK131" s="367">
        <f>Tabela6[[#This Row],[ST ICMS]]</f>
        <v>0</v>
      </c>
      <c r="AL131" s="368">
        <f t="shared" si="7"/>
        <v>0</v>
      </c>
      <c r="AM131" s="367">
        <f>Tabela6[[#This Row],[DESCONTO]]</f>
        <v>0</v>
      </c>
      <c r="AN131" s="368">
        <f t="shared" si="8"/>
        <v>0</v>
      </c>
      <c r="AO131" s="394">
        <f t="shared" si="9"/>
        <v>0</v>
      </c>
    </row>
    <row r="132" spans="1:41" ht="12" customHeight="1" x14ac:dyDescent="0.2">
      <c r="A132" s="1020">
        <f>Tabela6[[#This Row],[CLIENTE]]</f>
        <v>0</v>
      </c>
      <c r="B132" s="1021"/>
      <c r="C132" s="39"/>
      <c r="D132" s="39"/>
      <c r="E132" s="39"/>
      <c r="F132" s="40"/>
      <c r="G132" s="39"/>
      <c r="H132" s="39"/>
      <c r="I132" s="39"/>
      <c r="J132" s="39"/>
      <c r="K132" s="39"/>
      <c r="L132" s="13"/>
      <c r="M132" s="39"/>
      <c r="N132" s="39"/>
      <c r="O132" s="39"/>
      <c r="P132" s="39"/>
      <c r="Q132" s="13"/>
      <c r="R132" s="39"/>
      <c r="S132" s="39"/>
      <c r="T132" s="39"/>
      <c r="U132" s="39"/>
      <c r="V132" s="39"/>
      <c r="W132" s="39"/>
      <c r="X132" s="39"/>
      <c r="Y132" s="39"/>
      <c r="Z132" s="39"/>
      <c r="AA132" s="531"/>
      <c r="AB132" s="39"/>
      <c r="AC132" s="39"/>
      <c r="AD132" s="39"/>
      <c r="AE132" s="39"/>
      <c r="AF132" s="39"/>
      <c r="AG132" s="39"/>
      <c r="AH132" s="390">
        <f t="shared" ref="AH132:AH155" si="10">SUM(C132:AG132)</f>
        <v>0</v>
      </c>
      <c r="AI132" s="14">
        <f>Tabela6[[#This Row],[PREÇO]]</f>
        <v>0</v>
      </c>
      <c r="AJ132" s="385">
        <f t="shared" ref="AJ132:AJ155" si="11">AH132*AI132</f>
        <v>0</v>
      </c>
      <c r="AK132" s="367">
        <f>Tabela6[[#This Row],[ST ICMS]]</f>
        <v>0</v>
      </c>
      <c r="AL132" s="368">
        <f t="shared" ref="AL132:AL155" si="12">(AJ132*AK132)</f>
        <v>0</v>
      </c>
      <c r="AM132" s="367">
        <f>Tabela6[[#This Row],[DESCONTO]]</f>
        <v>0</v>
      </c>
      <c r="AN132" s="368">
        <f t="shared" ref="AN132:AN155" si="13">((AJ132+AL132)*AM132)</f>
        <v>0</v>
      </c>
      <c r="AO132" s="394">
        <f t="shared" ref="AO132:AO155" si="14">(AJ132+AL132)-AN132</f>
        <v>0</v>
      </c>
    </row>
    <row r="133" spans="1:41" ht="12" customHeight="1" x14ac:dyDescent="0.2">
      <c r="A133" s="1020">
        <f>Tabela6[[#This Row],[CLIENTE]]</f>
        <v>0</v>
      </c>
      <c r="B133" s="1021"/>
      <c r="C133" s="39"/>
      <c r="D133" s="39"/>
      <c r="E133" s="39"/>
      <c r="F133" s="39"/>
      <c r="G133" s="39"/>
      <c r="H133" s="39"/>
      <c r="I133" s="39"/>
      <c r="J133" s="39"/>
      <c r="K133" s="39"/>
      <c r="L133" s="13"/>
      <c r="M133" s="39"/>
      <c r="N133" s="39"/>
      <c r="O133" s="39"/>
      <c r="P133" s="39"/>
      <c r="Q133" s="13"/>
      <c r="R133" s="39"/>
      <c r="S133" s="39"/>
      <c r="T133" s="39"/>
      <c r="U133" s="39"/>
      <c r="V133" s="39"/>
      <c r="W133" s="39"/>
      <c r="X133" s="39"/>
      <c r="Y133" s="39"/>
      <c r="Z133" s="39"/>
      <c r="AA133" s="531"/>
      <c r="AB133" s="39"/>
      <c r="AC133" s="39"/>
      <c r="AD133" s="39"/>
      <c r="AE133" s="39"/>
      <c r="AF133" s="39"/>
      <c r="AG133" s="39"/>
      <c r="AH133" s="390">
        <f t="shared" si="10"/>
        <v>0</v>
      </c>
      <c r="AI133" s="14">
        <f>Tabela6[[#This Row],[PREÇO]]</f>
        <v>0</v>
      </c>
      <c r="AJ133" s="385">
        <f t="shared" si="11"/>
        <v>0</v>
      </c>
      <c r="AK133" s="367">
        <f>Tabela6[[#This Row],[ST ICMS]]</f>
        <v>0</v>
      </c>
      <c r="AL133" s="368">
        <f t="shared" si="12"/>
        <v>0</v>
      </c>
      <c r="AM133" s="367">
        <f>Tabela6[[#This Row],[DESCONTO]]</f>
        <v>0</v>
      </c>
      <c r="AN133" s="368">
        <f t="shared" si="13"/>
        <v>0</v>
      </c>
      <c r="AO133" s="394">
        <f t="shared" si="14"/>
        <v>0</v>
      </c>
    </row>
    <row r="134" spans="1:41" ht="12" customHeight="1" x14ac:dyDescent="0.2">
      <c r="A134" s="1020">
        <f>Tabela6[[#This Row],[CLIENTE]]</f>
        <v>0</v>
      </c>
      <c r="B134" s="1021"/>
      <c r="C134" s="39"/>
      <c r="D134" s="39"/>
      <c r="E134" s="39"/>
      <c r="F134" s="39"/>
      <c r="G134" s="39"/>
      <c r="H134" s="39"/>
      <c r="I134" s="39"/>
      <c r="J134" s="39"/>
      <c r="K134" s="39"/>
      <c r="L134" s="13"/>
      <c r="M134" s="39"/>
      <c r="N134" s="39"/>
      <c r="O134" s="39"/>
      <c r="P134" s="39"/>
      <c r="Q134" s="13"/>
      <c r="R134" s="39"/>
      <c r="S134" s="39"/>
      <c r="T134" s="39"/>
      <c r="U134" s="39"/>
      <c r="V134" s="39"/>
      <c r="W134" s="39"/>
      <c r="X134" s="39"/>
      <c r="Y134" s="39"/>
      <c r="Z134" s="39"/>
      <c r="AA134" s="531"/>
      <c r="AB134" s="39"/>
      <c r="AC134" s="39"/>
      <c r="AD134" s="39"/>
      <c r="AE134" s="39"/>
      <c r="AF134" s="39"/>
      <c r="AG134" s="39"/>
      <c r="AH134" s="390">
        <f t="shared" si="10"/>
        <v>0</v>
      </c>
      <c r="AI134" s="14">
        <f>Tabela6[[#This Row],[PREÇO]]</f>
        <v>0</v>
      </c>
      <c r="AJ134" s="385">
        <f t="shared" si="11"/>
        <v>0</v>
      </c>
      <c r="AK134" s="367">
        <f>Tabela6[[#This Row],[ST ICMS]]</f>
        <v>0</v>
      </c>
      <c r="AL134" s="368">
        <f t="shared" si="12"/>
        <v>0</v>
      </c>
      <c r="AM134" s="367">
        <f>Tabela6[[#This Row],[DESCONTO]]</f>
        <v>0</v>
      </c>
      <c r="AN134" s="368">
        <f t="shared" si="13"/>
        <v>0</v>
      </c>
      <c r="AO134" s="394">
        <f t="shared" si="14"/>
        <v>0</v>
      </c>
    </row>
    <row r="135" spans="1:41" ht="12" customHeight="1" x14ac:dyDescent="0.2">
      <c r="A135" s="1020">
        <f>Tabela6[[#This Row],[CLIENTE]]</f>
        <v>0</v>
      </c>
      <c r="B135" s="1021"/>
      <c r="C135" s="39"/>
      <c r="D135" s="39"/>
      <c r="E135" s="39"/>
      <c r="F135" s="39"/>
      <c r="G135" s="39"/>
      <c r="H135" s="39"/>
      <c r="I135" s="39"/>
      <c r="J135" s="39"/>
      <c r="K135" s="39"/>
      <c r="L135" s="13"/>
      <c r="M135" s="39"/>
      <c r="N135" s="39"/>
      <c r="O135" s="39"/>
      <c r="P135" s="39"/>
      <c r="Q135" s="13"/>
      <c r="R135" s="39"/>
      <c r="S135" s="39"/>
      <c r="T135" s="39"/>
      <c r="U135" s="39"/>
      <c r="V135" s="39"/>
      <c r="W135" s="39"/>
      <c r="X135" s="39"/>
      <c r="Y135" s="39"/>
      <c r="Z135" s="39"/>
      <c r="AA135" s="531"/>
      <c r="AB135" s="39"/>
      <c r="AC135" s="39"/>
      <c r="AD135" s="39"/>
      <c r="AE135" s="39"/>
      <c r="AF135" s="39"/>
      <c r="AG135" s="39"/>
      <c r="AH135" s="390">
        <f t="shared" si="10"/>
        <v>0</v>
      </c>
      <c r="AI135" s="14">
        <f>Tabela6[[#This Row],[PREÇO]]</f>
        <v>0</v>
      </c>
      <c r="AJ135" s="385">
        <f t="shared" si="11"/>
        <v>0</v>
      </c>
      <c r="AK135" s="367">
        <f>Tabela6[[#This Row],[ST ICMS]]</f>
        <v>0</v>
      </c>
      <c r="AL135" s="368">
        <f t="shared" si="12"/>
        <v>0</v>
      </c>
      <c r="AM135" s="367">
        <f>Tabela6[[#This Row],[DESCONTO]]</f>
        <v>0</v>
      </c>
      <c r="AN135" s="368">
        <f t="shared" si="13"/>
        <v>0</v>
      </c>
      <c r="AO135" s="394">
        <f t="shared" si="14"/>
        <v>0</v>
      </c>
    </row>
    <row r="136" spans="1:41" ht="12" customHeight="1" x14ac:dyDescent="0.2">
      <c r="A136" s="1020">
        <f>Tabela6[[#This Row],[CLIENTE]]</f>
        <v>0</v>
      </c>
      <c r="B136" s="1021"/>
      <c r="C136" s="39"/>
      <c r="D136" s="39"/>
      <c r="E136" s="39"/>
      <c r="F136" s="39"/>
      <c r="G136" s="39"/>
      <c r="H136" s="39"/>
      <c r="I136" s="39"/>
      <c r="J136" s="39"/>
      <c r="K136" s="39"/>
      <c r="L136" s="13"/>
      <c r="M136" s="39"/>
      <c r="N136" s="39"/>
      <c r="O136" s="39"/>
      <c r="P136" s="39"/>
      <c r="Q136" s="13"/>
      <c r="R136" s="39"/>
      <c r="S136" s="39"/>
      <c r="T136" s="39"/>
      <c r="U136" s="39"/>
      <c r="V136" s="39"/>
      <c r="W136" s="39"/>
      <c r="X136" s="39"/>
      <c r="Y136" s="39"/>
      <c r="Z136" s="39"/>
      <c r="AA136" s="531"/>
      <c r="AB136" s="39"/>
      <c r="AC136" s="39"/>
      <c r="AD136" s="39"/>
      <c r="AE136" s="39"/>
      <c r="AF136" s="39"/>
      <c r="AG136" s="39"/>
      <c r="AH136" s="390">
        <f t="shared" si="10"/>
        <v>0</v>
      </c>
      <c r="AI136" s="14">
        <f>Tabela6[[#This Row],[PREÇO]]</f>
        <v>0</v>
      </c>
      <c r="AJ136" s="385">
        <f t="shared" si="11"/>
        <v>0</v>
      </c>
      <c r="AK136" s="367">
        <f>Tabela6[[#This Row],[ST ICMS]]</f>
        <v>0</v>
      </c>
      <c r="AL136" s="368">
        <f t="shared" si="12"/>
        <v>0</v>
      </c>
      <c r="AM136" s="367">
        <f>Tabela6[[#This Row],[DESCONTO]]</f>
        <v>0</v>
      </c>
      <c r="AN136" s="368">
        <f t="shared" si="13"/>
        <v>0</v>
      </c>
      <c r="AO136" s="394">
        <f t="shared" si="14"/>
        <v>0</v>
      </c>
    </row>
    <row r="137" spans="1:41" ht="12" customHeight="1" x14ac:dyDescent="0.2">
      <c r="A137" s="1020">
        <f>Tabela6[[#This Row],[CLIENTE]]</f>
        <v>0</v>
      </c>
      <c r="B137" s="1021"/>
      <c r="C137" s="39"/>
      <c r="D137" s="39"/>
      <c r="E137" s="39"/>
      <c r="F137" s="39"/>
      <c r="G137" s="39"/>
      <c r="H137" s="39"/>
      <c r="I137" s="39"/>
      <c r="J137" s="39"/>
      <c r="K137" s="39"/>
      <c r="L137" s="13"/>
      <c r="M137" s="39"/>
      <c r="N137" s="39"/>
      <c r="O137" s="39"/>
      <c r="P137" s="39"/>
      <c r="Q137" s="13"/>
      <c r="R137" s="39"/>
      <c r="S137" s="39"/>
      <c r="T137" s="39"/>
      <c r="U137" s="39"/>
      <c r="V137" s="39"/>
      <c r="W137" s="39"/>
      <c r="X137" s="39"/>
      <c r="Y137" s="39"/>
      <c r="Z137" s="39"/>
      <c r="AA137" s="531"/>
      <c r="AB137" s="39"/>
      <c r="AC137" s="39"/>
      <c r="AD137" s="39"/>
      <c r="AE137" s="39"/>
      <c r="AF137" s="39"/>
      <c r="AG137" s="39"/>
      <c r="AH137" s="390">
        <f t="shared" si="10"/>
        <v>0</v>
      </c>
      <c r="AI137" s="14">
        <f>Tabela6[[#This Row],[PREÇO]]</f>
        <v>0</v>
      </c>
      <c r="AJ137" s="385">
        <f t="shared" si="11"/>
        <v>0</v>
      </c>
      <c r="AK137" s="367">
        <f>Tabela6[[#This Row],[ST ICMS]]</f>
        <v>0</v>
      </c>
      <c r="AL137" s="368">
        <f t="shared" si="12"/>
        <v>0</v>
      </c>
      <c r="AM137" s="367">
        <f>Tabela6[[#This Row],[DESCONTO]]</f>
        <v>0</v>
      </c>
      <c r="AN137" s="368">
        <f t="shared" si="13"/>
        <v>0</v>
      </c>
      <c r="AO137" s="394">
        <f t="shared" si="14"/>
        <v>0</v>
      </c>
    </row>
    <row r="138" spans="1:41" ht="12" customHeight="1" x14ac:dyDescent="0.2">
      <c r="A138" s="1020">
        <f>Tabela6[[#This Row],[CLIENTE]]</f>
        <v>0</v>
      </c>
      <c r="B138" s="1021"/>
      <c r="C138" s="39"/>
      <c r="D138" s="39"/>
      <c r="E138" s="39"/>
      <c r="F138" s="39"/>
      <c r="G138" s="39"/>
      <c r="H138" s="39"/>
      <c r="I138" s="39"/>
      <c r="J138" s="39"/>
      <c r="K138" s="39"/>
      <c r="L138" s="13"/>
      <c r="M138" s="39"/>
      <c r="N138" s="39"/>
      <c r="O138" s="39"/>
      <c r="P138" s="39"/>
      <c r="Q138" s="13"/>
      <c r="R138" s="39"/>
      <c r="S138" s="39"/>
      <c r="T138" s="39"/>
      <c r="U138" s="39"/>
      <c r="V138" s="39"/>
      <c r="W138" s="39"/>
      <c r="X138" s="39"/>
      <c r="Y138" s="39"/>
      <c r="Z138" s="39"/>
      <c r="AA138" s="531"/>
      <c r="AB138" s="39"/>
      <c r="AC138" s="39"/>
      <c r="AD138" s="39"/>
      <c r="AE138" s="39"/>
      <c r="AF138" s="39"/>
      <c r="AG138" s="39"/>
      <c r="AH138" s="390">
        <f t="shared" si="10"/>
        <v>0</v>
      </c>
      <c r="AI138" s="14">
        <f>Tabela6[[#This Row],[PREÇO]]</f>
        <v>0</v>
      </c>
      <c r="AJ138" s="385">
        <f t="shared" si="11"/>
        <v>0</v>
      </c>
      <c r="AK138" s="367">
        <f>Tabela6[[#This Row],[ST ICMS]]</f>
        <v>0</v>
      </c>
      <c r="AL138" s="368">
        <f t="shared" si="12"/>
        <v>0</v>
      </c>
      <c r="AM138" s="367">
        <f>Tabela6[[#This Row],[DESCONTO]]</f>
        <v>0</v>
      </c>
      <c r="AN138" s="368">
        <f t="shared" si="13"/>
        <v>0</v>
      </c>
      <c r="AO138" s="394">
        <f t="shared" si="14"/>
        <v>0</v>
      </c>
    </row>
    <row r="139" spans="1:41" ht="12" customHeight="1" x14ac:dyDescent="0.2">
      <c r="A139" s="1020">
        <f>Tabela6[[#This Row],[CLIENTE]]</f>
        <v>0</v>
      </c>
      <c r="B139" s="1021"/>
      <c r="C139" s="39"/>
      <c r="D139" s="39"/>
      <c r="E139" s="39"/>
      <c r="F139" s="39"/>
      <c r="G139" s="39"/>
      <c r="H139" s="39"/>
      <c r="I139" s="39"/>
      <c r="J139" s="39"/>
      <c r="K139" s="39"/>
      <c r="L139" s="13"/>
      <c r="M139" s="39"/>
      <c r="N139" s="39"/>
      <c r="O139" s="39"/>
      <c r="P139" s="39"/>
      <c r="Q139" s="13"/>
      <c r="R139" s="39"/>
      <c r="S139" s="39"/>
      <c r="T139" s="39"/>
      <c r="U139" s="39"/>
      <c r="V139" s="39"/>
      <c r="W139" s="39"/>
      <c r="X139" s="39"/>
      <c r="Y139" s="39"/>
      <c r="Z139" s="39"/>
      <c r="AA139" s="531"/>
      <c r="AB139" s="39"/>
      <c r="AC139" s="39"/>
      <c r="AD139" s="39"/>
      <c r="AE139" s="39"/>
      <c r="AF139" s="39"/>
      <c r="AG139" s="39"/>
      <c r="AH139" s="390">
        <f t="shared" si="10"/>
        <v>0</v>
      </c>
      <c r="AI139" s="14">
        <f>Tabela6[[#This Row],[PREÇO]]</f>
        <v>0</v>
      </c>
      <c r="AJ139" s="385">
        <f t="shared" si="11"/>
        <v>0</v>
      </c>
      <c r="AK139" s="367">
        <f>Tabela6[[#This Row],[ST ICMS]]</f>
        <v>0</v>
      </c>
      <c r="AL139" s="368">
        <f t="shared" si="12"/>
        <v>0</v>
      </c>
      <c r="AM139" s="367">
        <f>Tabela6[[#This Row],[DESCONTO]]</f>
        <v>0</v>
      </c>
      <c r="AN139" s="368">
        <f t="shared" si="13"/>
        <v>0</v>
      </c>
      <c r="AO139" s="394">
        <f t="shared" si="14"/>
        <v>0</v>
      </c>
    </row>
    <row r="140" spans="1:41" ht="12" customHeight="1" x14ac:dyDescent="0.2">
      <c r="A140" s="1020">
        <f>Tabela6[[#This Row],[CLIENTE]]</f>
        <v>0</v>
      </c>
      <c r="B140" s="1021"/>
      <c r="C140" s="39"/>
      <c r="D140" s="39"/>
      <c r="E140" s="39"/>
      <c r="F140" s="39"/>
      <c r="G140" s="39"/>
      <c r="H140" s="39"/>
      <c r="I140" s="39"/>
      <c r="J140" s="39"/>
      <c r="K140" s="39"/>
      <c r="L140" s="13"/>
      <c r="M140" s="39"/>
      <c r="N140" s="39"/>
      <c r="O140" s="39"/>
      <c r="P140" s="39"/>
      <c r="Q140" s="13"/>
      <c r="R140" s="39"/>
      <c r="S140" s="39"/>
      <c r="T140" s="39"/>
      <c r="U140" s="39"/>
      <c r="V140" s="39"/>
      <c r="W140" s="39"/>
      <c r="X140" s="39"/>
      <c r="Y140" s="39"/>
      <c r="Z140" s="39"/>
      <c r="AA140" s="531"/>
      <c r="AB140" s="39"/>
      <c r="AC140" s="39"/>
      <c r="AD140" s="39"/>
      <c r="AE140" s="39"/>
      <c r="AF140" s="39"/>
      <c r="AG140" s="39"/>
      <c r="AH140" s="390">
        <f t="shared" si="10"/>
        <v>0</v>
      </c>
      <c r="AI140" s="14">
        <f>Tabela6[[#This Row],[PREÇO]]</f>
        <v>0</v>
      </c>
      <c r="AJ140" s="385">
        <f t="shared" si="11"/>
        <v>0</v>
      </c>
      <c r="AK140" s="367">
        <f>Tabela6[[#This Row],[ST ICMS]]</f>
        <v>0</v>
      </c>
      <c r="AL140" s="368">
        <f t="shared" si="12"/>
        <v>0</v>
      </c>
      <c r="AM140" s="367">
        <f>Tabela6[[#This Row],[DESCONTO]]</f>
        <v>0</v>
      </c>
      <c r="AN140" s="368">
        <f t="shared" si="13"/>
        <v>0</v>
      </c>
      <c r="AO140" s="394">
        <f t="shared" si="14"/>
        <v>0</v>
      </c>
    </row>
    <row r="141" spans="1:41" ht="12" customHeight="1" x14ac:dyDescent="0.2">
      <c r="A141" s="1020">
        <f>Tabela6[[#This Row],[CLIENTE]]</f>
        <v>0</v>
      </c>
      <c r="B141" s="1021"/>
      <c r="C141" s="39"/>
      <c r="D141" s="39"/>
      <c r="E141" s="39"/>
      <c r="F141" s="39"/>
      <c r="G141" s="39"/>
      <c r="H141" s="39"/>
      <c r="I141" s="39"/>
      <c r="J141" s="39"/>
      <c r="K141" s="39"/>
      <c r="L141" s="13"/>
      <c r="M141" s="39"/>
      <c r="N141" s="39"/>
      <c r="O141" s="39"/>
      <c r="P141" s="39"/>
      <c r="Q141" s="13"/>
      <c r="R141" s="39"/>
      <c r="S141" s="39"/>
      <c r="T141" s="39"/>
      <c r="U141" s="39"/>
      <c r="V141" s="39"/>
      <c r="W141" s="39"/>
      <c r="X141" s="39"/>
      <c r="Y141" s="39"/>
      <c r="Z141" s="39"/>
      <c r="AA141" s="531"/>
      <c r="AB141" s="39"/>
      <c r="AC141" s="39"/>
      <c r="AD141" s="39"/>
      <c r="AE141" s="39"/>
      <c r="AF141" s="39"/>
      <c r="AG141" s="39"/>
      <c r="AH141" s="390">
        <f t="shared" si="10"/>
        <v>0</v>
      </c>
      <c r="AI141" s="14">
        <f>Tabela6[[#This Row],[PREÇO]]</f>
        <v>0</v>
      </c>
      <c r="AJ141" s="385">
        <f t="shared" si="11"/>
        <v>0</v>
      </c>
      <c r="AK141" s="367">
        <f>Tabela6[[#This Row],[ST ICMS]]</f>
        <v>0</v>
      </c>
      <c r="AL141" s="368">
        <f t="shared" si="12"/>
        <v>0</v>
      </c>
      <c r="AM141" s="367">
        <f>Tabela6[[#This Row],[DESCONTO]]</f>
        <v>0</v>
      </c>
      <c r="AN141" s="368">
        <f t="shared" si="13"/>
        <v>0</v>
      </c>
      <c r="AO141" s="394">
        <f t="shared" si="14"/>
        <v>0</v>
      </c>
    </row>
    <row r="142" spans="1:41" ht="12" customHeight="1" x14ac:dyDescent="0.2">
      <c r="A142" s="1020">
        <f>Tabela6[[#This Row],[CLIENTE]]</f>
        <v>0</v>
      </c>
      <c r="B142" s="1021"/>
      <c r="C142" s="39"/>
      <c r="D142" s="39"/>
      <c r="E142" s="39"/>
      <c r="F142" s="39"/>
      <c r="G142" s="39"/>
      <c r="H142" s="39"/>
      <c r="I142" s="39"/>
      <c r="J142" s="39"/>
      <c r="K142" s="39"/>
      <c r="L142" s="13"/>
      <c r="M142" s="39"/>
      <c r="N142" s="39"/>
      <c r="O142" s="39"/>
      <c r="P142" s="39"/>
      <c r="Q142" s="13"/>
      <c r="R142" s="39"/>
      <c r="S142" s="39"/>
      <c r="T142" s="39"/>
      <c r="U142" s="39"/>
      <c r="V142" s="39"/>
      <c r="W142" s="39"/>
      <c r="X142" s="39"/>
      <c r="Y142" s="39"/>
      <c r="Z142" s="39"/>
      <c r="AA142" s="531"/>
      <c r="AB142" s="39"/>
      <c r="AC142" s="39"/>
      <c r="AD142" s="39"/>
      <c r="AE142" s="39"/>
      <c r="AF142" s="39"/>
      <c r="AG142" s="39"/>
      <c r="AH142" s="390">
        <f t="shared" si="10"/>
        <v>0</v>
      </c>
      <c r="AI142" s="14">
        <f>Tabela6[[#This Row],[PREÇO]]</f>
        <v>0</v>
      </c>
      <c r="AJ142" s="385">
        <f t="shared" si="11"/>
        <v>0</v>
      </c>
      <c r="AK142" s="367">
        <f>Tabela6[[#This Row],[ST ICMS]]</f>
        <v>0</v>
      </c>
      <c r="AL142" s="368">
        <f t="shared" si="12"/>
        <v>0</v>
      </c>
      <c r="AM142" s="367">
        <f>Tabela6[[#This Row],[DESCONTO]]</f>
        <v>0</v>
      </c>
      <c r="AN142" s="368">
        <f t="shared" si="13"/>
        <v>0</v>
      </c>
      <c r="AO142" s="394">
        <f t="shared" si="14"/>
        <v>0</v>
      </c>
    </row>
    <row r="143" spans="1:41" ht="12" customHeight="1" x14ac:dyDescent="0.2">
      <c r="A143" s="1020">
        <f>Tabela6[[#This Row],[CLIENTE]]</f>
        <v>0</v>
      </c>
      <c r="B143" s="1021"/>
      <c r="C143" s="39"/>
      <c r="D143" s="39"/>
      <c r="E143" s="39"/>
      <c r="F143" s="39"/>
      <c r="G143" s="39"/>
      <c r="H143" s="39"/>
      <c r="I143" s="39"/>
      <c r="J143" s="39"/>
      <c r="K143" s="39"/>
      <c r="L143" s="13"/>
      <c r="M143" s="39"/>
      <c r="N143" s="39"/>
      <c r="O143" s="39"/>
      <c r="P143" s="39"/>
      <c r="Q143" s="13"/>
      <c r="R143" s="39"/>
      <c r="S143" s="39"/>
      <c r="T143" s="39"/>
      <c r="U143" s="39"/>
      <c r="V143" s="39"/>
      <c r="W143" s="39"/>
      <c r="X143" s="39"/>
      <c r="Y143" s="39"/>
      <c r="Z143" s="39"/>
      <c r="AA143" s="531"/>
      <c r="AB143" s="39"/>
      <c r="AC143" s="39"/>
      <c r="AD143" s="39"/>
      <c r="AE143" s="39"/>
      <c r="AF143" s="39"/>
      <c r="AG143" s="39"/>
      <c r="AH143" s="390">
        <f t="shared" si="10"/>
        <v>0</v>
      </c>
      <c r="AI143" s="14">
        <f>Tabela6[[#This Row],[PREÇO]]</f>
        <v>0</v>
      </c>
      <c r="AJ143" s="385">
        <f t="shared" si="11"/>
        <v>0</v>
      </c>
      <c r="AK143" s="367">
        <f>Tabela6[[#This Row],[ST ICMS]]</f>
        <v>0</v>
      </c>
      <c r="AL143" s="368">
        <f t="shared" si="12"/>
        <v>0</v>
      </c>
      <c r="AM143" s="367">
        <f>Tabela6[[#This Row],[DESCONTO]]</f>
        <v>0</v>
      </c>
      <c r="AN143" s="368">
        <f t="shared" si="13"/>
        <v>0</v>
      </c>
      <c r="AO143" s="394">
        <f t="shared" si="14"/>
        <v>0</v>
      </c>
    </row>
    <row r="144" spans="1:41" ht="12" customHeight="1" x14ac:dyDescent="0.2">
      <c r="A144" s="1020">
        <f>Tabela6[[#This Row],[CLIENTE]]</f>
        <v>0</v>
      </c>
      <c r="B144" s="1021"/>
      <c r="C144" s="39"/>
      <c r="D144" s="39"/>
      <c r="E144" s="39"/>
      <c r="F144" s="39"/>
      <c r="G144" s="39"/>
      <c r="H144" s="39"/>
      <c r="I144" s="39"/>
      <c r="J144" s="39"/>
      <c r="K144" s="39"/>
      <c r="L144" s="13"/>
      <c r="M144" s="39"/>
      <c r="N144" s="39"/>
      <c r="O144" s="39"/>
      <c r="P144" s="39"/>
      <c r="Q144" s="13"/>
      <c r="R144" s="39"/>
      <c r="S144" s="39"/>
      <c r="T144" s="39"/>
      <c r="U144" s="39"/>
      <c r="V144" s="39"/>
      <c r="W144" s="39"/>
      <c r="X144" s="39"/>
      <c r="Y144" s="39"/>
      <c r="Z144" s="39"/>
      <c r="AA144" s="531"/>
      <c r="AB144" s="39"/>
      <c r="AC144" s="39"/>
      <c r="AD144" s="39"/>
      <c r="AE144" s="39"/>
      <c r="AF144" s="39"/>
      <c r="AG144" s="39"/>
      <c r="AH144" s="390">
        <f t="shared" si="10"/>
        <v>0</v>
      </c>
      <c r="AI144" s="14">
        <f>Tabela6[[#This Row],[PREÇO]]</f>
        <v>0</v>
      </c>
      <c r="AJ144" s="385">
        <f t="shared" si="11"/>
        <v>0</v>
      </c>
      <c r="AK144" s="367">
        <f>Tabela6[[#This Row],[ST ICMS]]</f>
        <v>0</v>
      </c>
      <c r="AL144" s="368">
        <f t="shared" si="12"/>
        <v>0</v>
      </c>
      <c r="AM144" s="367">
        <f>Tabela6[[#This Row],[DESCONTO]]</f>
        <v>0</v>
      </c>
      <c r="AN144" s="368">
        <f t="shared" si="13"/>
        <v>0</v>
      </c>
      <c r="AO144" s="394">
        <f t="shared" si="14"/>
        <v>0</v>
      </c>
    </row>
    <row r="145" spans="1:41" ht="12" customHeight="1" x14ac:dyDescent="0.2">
      <c r="A145" s="1020">
        <f>Tabela6[[#This Row],[CLIENTE]]</f>
        <v>0</v>
      </c>
      <c r="B145" s="1021"/>
      <c r="C145" s="39"/>
      <c r="D145" s="39"/>
      <c r="E145" s="39"/>
      <c r="F145" s="39"/>
      <c r="G145" s="39"/>
      <c r="H145" s="39"/>
      <c r="I145" s="39"/>
      <c r="J145" s="39"/>
      <c r="K145" s="39"/>
      <c r="L145" s="13"/>
      <c r="M145" s="39"/>
      <c r="N145" s="39"/>
      <c r="O145" s="39"/>
      <c r="P145" s="39"/>
      <c r="Q145" s="13"/>
      <c r="R145" s="39"/>
      <c r="S145" s="39"/>
      <c r="T145" s="39"/>
      <c r="U145" s="39"/>
      <c r="V145" s="39"/>
      <c r="W145" s="39"/>
      <c r="X145" s="39"/>
      <c r="Y145" s="39"/>
      <c r="Z145" s="39"/>
      <c r="AA145" s="531"/>
      <c r="AB145" s="39"/>
      <c r="AC145" s="39"/>
      <c r="AD145" s="39"/>
      <c r="AE145" s="39"/>
      <c r="AF145" s="39"/>
      <c r="AG145" s="39"/>
      <c r="AH145" s="390">
        <f t="shared" si="10"/>
        <v>0</v>
      </c>
      <c r="AI145" s="14">
        <f>Tabela6[[#This Row],[PREÇO]]</f>
        <v>0</v>
      </c>
      <c r="AJ145" s="385">
        <f t="shared" si="11"/>
        <v>0</v>
      </c>
      <c r="AK145" s="367">
        <f>Tabela6[[#This Row],[ST ICMS]]</f>
        <v>0</v>
      </c>
      <c r="AL145" s="368">
        <f t="shared" si="12"/>
        <v>0</v>
      </c>
      <c r="AM145" s="367">
        <f>Tabela6[[#This Row],[DESCONTO]]</f>
        <v>0</v>
      </c>
      <c r="AN145" s="368">
        <f t="shared" si="13"/>
        <v>0</v>
      </c>
      <c r="AO145" s="394">
        <f t="shared" si="14"/>
        <v>0</v>
      </c>
    </row>
    <row r="146" spans="1:41" ht="12" customHeight="1" x14ac:dyDescent="0.2">
      <c r="A146" s="1020">
        <f>Tabela6[[#This Row],[CLIENTE]]</f>
        <v>0</v>
      </c>
      <c r="B146" s="1021"/>
      <c r="C146" s="39"/>
      <c r="D146" s="39"/>
      <c r="E146" s="39"/>
      <c r="F146" s="39"/>
      <c r="G146" s="39"/>
      <c r="H146" s="39"/>
      <c r="I146" s="39"/>
      <c r="J146" s="39"/>
      <c r="K146" s="39"/>
      <c r="L146" s="13"/>
      <c r="M146" s="39"/>
      <c r="N146" s="39"/>
      <c r="O146" s="39"/>
      <c r="P146" s="39"/>
      <c r="Q146" s="13"/>
      <c r="R146" s="39"/>
      <c r="S146" s="39"/>
      <c r="T146" s="39"/>
      <c r="U146" s="39"/>
      <c r="V146" s="39"/>
      <c r="W146" s="39"/>
      <c r="X146" s="39"/>
      <c r="Y146" s="39"/>
      <c r="Z146" s="39"/>
      <c r="AA146" s="531"/>
      <c r="AB146" s="39"/>
      <c r="AC146" s="39"/>
      <c r="AD146" s="39"/>
      <c r="AE146" s="39"/>
      <c r="AF146" s="39"/>
      <c r="AG146" s="39"/>
      <c r="AH146" s="390">
        <f t="shared" si="10"/>
        <v>0</v>
      </c>
      <c r="AI146" s="14">
        <f>Tabela6[[#This Row],[PREÇO]]</f>
        <v>0</v>
      </c>
      <c r="AJ146" s="385">
        <f t="shared" si="11"/>
        <v>0</v>
      </c>
      <c r="AK146" s="367">
        <f>Tabela6[[#This Row],[ST ICMS]]</f>
        <v>0</v>
      </c>
      <c r="AL146" s="368">
        <f t="shared" si="12"/>
        <v>0</v>
      </c>
      <c r="AM146" s="367">
        <f>Tabela6[[#This Row],[DESCONTO]]</f>
        <v>0</v>
      </c>
      <c r="AN146" s="368">
        <f t="shared" si="13"/>
        <v>0</v>
      </c>
      <c r="AO146" s="394">
        <f t="shared" si="14"/>
        <v>0</v>
      </c>
    </row>
    <row r="147" spans="1:41" ht="12" customHeight="1" x14ac:dyDescent="0.2">
      <c r="A147" s="1020">
        <f>Tabela6[[#This Row],[CLIENTE]]</f>
        <v>0</v>
      </c>
      <c r="B147" s="1021"/>
      <c r="C147" s="39"/>
      <c r="D147" s="39"/>
      <c r="E147" s="39"/>
      <c r="F147" s="39"/>
      <c r="G147" s="39"/>
      <c r="H147" s="39"/>
      <c r="I147" s="39"/>
      <c r="J147" s="39"/>
      <c r="K147" s="39"/>
      <c r="L147" s="13"/>
      <c r="M147" s="39"/>
      <c r="N147" s="39"/>
      <c r="O147" s="39"/>
      <c r="P147" s="39"/>
      <c r="Q147" s="13"/>
      <c r="R147" s="39"/>
      <c r="S147" s="39"/>
      <c r="T147" s="39"/>
      <c r="U147" s="39"/>
      <c r="V147" s="39"/>
      <c r="W147" s="39"/>
      <c r="X147" s="39"/>
      <c r="Y147" s="39"/>
      <c r="Z147" s="39"/>
      <c r="AA147" s="531"/>
      <c r="AB147" s="39"/>
      <c r="AC147" s="39"/>
      <c r="AD147" s="39"/>
      <c r="AE147" s="39"/>
      <c r="AF147" s="39"/>
      <c r="AG147" s="39"/>
      <c r="AH147" s="390">
        <f t="shared" si="10"/>
        <v>0</v>
      </c>
      <c r="AI147" s="14">
        <f>Tabela6[[#This Row],[PREÇO]]</f>
        <v>0</v>
      </c>
      <c r="AJ147" s="385">
        <f t="shared" si="11"/>
        <v>0</v>
      </c>
      <c r="AK147" s="367">
        <f>Tabela6[[#This Row],[ST ICMS]]</f>
        <v>0</v>
      </c>
      <c r="AL147" s="368">
        <f t="shared" si="12"/>
        <v>0</v>
      </c>
      <c r="AM147" s="367">
        <f>Tabela6[[#This Row],[DESCONTO]]</f>
        <v>0</v>
      </c>
      <c r="AN147" s="368">
        <f t="shared" si="13"/>
        <v>0</v>
      </c>
      <c r="AO147" s="394">
        <f t="shared" si="14"/>
        <v>0</v>
      </c>
    </row>
    <row r="148" spans="1:41" ht="12" customHeight="1" x14ac:dyDescent="0.2">
      <c r="A148" s="1020">
        <f>Tabela6[[#This Row],[CLIENTE]]</f>
        <v>0</v>
      </c>
      <c r="B148" s="1021"/>
      <c r="C148" s="39"/>
      <c r="D148" s="39"/>
      <c r="E148" s="39"/>
      <c r="F148" s="39"/>
      <c r="G148" s="39"/>
      <c r="H148" s="39"/>
      <c r="I148" s="39"/>
      <c r="J148" s="39"/>
      <c r="K148" s="39"/>
      <c r="L148" s="13"/>
      <c r="M148" s="39"/>
      <c r="N148" s="39"/>
      <c r="O148" s="39"/>
      <c r="P148" s="39"/>
      <c r="Q148" s="13"/>
      <c r="R148" s="39"/>
      <c r="S148" s="39"/>
      <c r="T148" s="39"/>
      <c r="U148" s="39"/>
      <c r="V148" s="39"/>
      <c r="W148" s="39"/>
      <c r="X148" s="39"/>
      <c r="Y148" s="39"/>
      <c r="Z148" s="39"/>
      <c r="AA148" s="531"/>
      <c r="AB148" s="39"/>
      <c r="AC148" s="39"/>
      <c r="AD148" s="39"/>
      <c r="AE148" s="39"/>
      <c r="AF148" s="39"/>
      <c r="AG148" s="39"/>
      <c r="AH148" s="390">
        <f t="shared" si="10"/>
        <v>0</v>
      </c>
      <c r="AI148" s="14">
        <f>Tabela6[[#This Row],[PREÇO]]</f>
        <v>0</v>
      </c>
      <c r="AJ148" s="385">
        <f t="shared" si="11"/>
        <v>0</v>
      </c>
      <c r="AK148" s="367">
        <f>Tabela6[[#This Row],[ST ICMS]]</f>
        <v>0</v>
      </c>
      <c r="AL148" s="368">
        <f t="shared" si="12"/>
        <v>0</v>
      </c>
      <c r="AM148" s="367">
        <f>Tabela6[[#This Row],[DESCONTO]]</f>
        <v>0</v>
      </c>
      <c r="AN148" s="368">
        <f t="shared" si="13"/>
        <v>0</v>
      </c>
      <c r="AO148" s="394">
        <f t="shared" si="14"/>
        <v>0</v>
      </c>
    </row>
    <row r="149" spans="1:41" ht="12" customHeight="1" x14ac:dyDescent="0.2">
      <c r="A149" s="1020">
        <f>Tabela6[[#This Row],[CLIENTE]]</f>
        <v>0</v>
      </c>
      <c r="B149" s="1021"/>
      <c r="C149" s="39"/>
      <c r="D149" s="39"/>
      <c r="E149" s="39"/>
      <c r="F149" s="39"/>
      <c r="G149" s="39"/>
      <c r="H149" s="39"/>
      <c r="I149" s="39"/>
      <c r="J149" s="39"/>
      <c r="K149" s="39"/>
      <c r="L149" s="13"/>
      <c r="M149" s="39"/>
      <c r="N149" s="39"/>
      <c r="O149" s="39"/>
      <c r="P149" s="39"/>
      <c r="Q149" s="13"/>
      <c r="R149" s="39"/>
      <c r="S149" s="39"/>
      <c r="T149" s="39"/>
      <c r="U149" s="39"/>
      <c r="V149" s="39"/>
      <c r="W149" s="39"/>
      <c r="X149" s="39"/>
      <c r="Y149" s="39"/>
      <c r="Z149" s="39"/>
      <c r="AA149" s="531"/>
      <c r="AB149" s="39"/>
      <c r="AC149" s="39"/>
      <c r="AD149" s="39"/>
      <c r="AE149" s="39"/>
      <c r="AF149" s="39"/>
      <c r="AG149" s="39"/>
      <c r="AH149" s="390">
        <f t="shared" si="10"/>
        <v>0</v>
      </c>
      <c r="AI149" s="14">
        <f>Tabela6[[#This Row],[PREÇO]]</f>
        <v>0</v>
      </c>
      <c r="AJ149" s="385">
        <f t="shared" si="11"/>
        <v>0</v>
      </c>
      <c r="AK149" s="367">
        <f>Tabela6[[#This Row],[ST ICMS]]</f>
        <v>0</v>
      </c>
      <c r="AL149" s="368">
        <f t="shared" si="12"/>
        <v>0</v>
      </c>
      <c r="AM149" s="367">
        <f>Tabela6[[#This Row],[DESCONTO]]</f>
        <v>0</v>
      </c>
      <c r="AN149" s="368">
        <f t="shared" si="13"/>
        <v>0</v>
      </c>
      <c r="AO149" s="394">
        <f t="shared" si="14"/>
        <v>0</v>
      </c>
    </row>
    <row r="150" spans="1:41" ht="12" customHeight="1" x14ac:dyDescent="0.2">
      <c r="A150" s="1020">
        <f>Tabela6[[#This Row],[CLIENTE]]</f>
        <v>0</v>
      </c>
      <c r="B150" s="1021"/>
      <c r="C150" s="39"/>
      <c r="D150" s="39"/>
      <c r="E150" s="39"/>
      <c r="F150" s="39"/>
      <c r="G150" s="39"/>
      <c r="H150" s="39"/>
      <c r="I150" s="39"/>
      <c r="J150" s="39"/>
      <c r="K150" s="39"/>
      <c r="L150" s="13"/>
      <c r="M150" s="39"/>
      <c r="N150" s="39"/>
      <c r="O150" s="39"/>
      <c r="P150" s="39"/>
      <c r="Q150" s="13"/>
      <c r="R150" s="39"/>
      <c r="S150" s="39"/>
      <c r="T150" s="39"/>
      <c r="U150" s="39"/>
      <c r="V150" s="39"/>
      <c r="W150" s="39"/>
      <c r="X150" s="39"/>
      <c r="Y150" s="39"/>
      <c r="Z150" s="39"/>
      <c r="AA150" s="531"/>
      <c r="AB150" s="39"/>
      <c r="AC150" s="39"/>
      <c r="AD150" s="39"/>
      <c r="AE150" s="39"/>
      <c r="AF150" s="39"/>
      <c r="AG150" s="39"/>
      <c r="AH150" s="390">
        <f t="shared" si="10"/>
        <v>0</v>
      </c>
      <c r="AI150" s="14">
        <f>Tabela6[[#This Row],[PREÇO]]</f>
        <v>0</v>
      </c>
      <c r="AJ150" s="385">
        <f t="shared" si="11"/>
        <v>0</v>
      </c>
      <c r="AK150" s="367">
        <f>Tabela6[[#This Row],[ST ICMS]]</f>
        <v>0</v>
      </c>
      <c r="AL150" s="368">
        <f t="shared" si="12"/>
        <v>0</v>
      </c>
      <c r="AM150" s="367">
        <f>Tabela6[[#This Row],[DESCONTO]]</f>
        <v>0</v>
      </c>
      <c r="AN150" s="368">
        <f t="shared" si="13"/>
        <v>0</v>
      </c>
      <c r="AO150" s="394">
        <f t="shared" si="14"/>
        <v>0</v>
      </c>
    </row>
    <row r="151" spans="1:41" ht="12" customHeight="1" x14ac:dyDescent="0.2">
      <c r="A151" s="1020">
        <f>Tabela6[[#This Row],[CLIENTE]]</f>
        <v>0</v>
      </c>
      <c r="B151" s="1021"/>
      <c r="C151" s="39"/>
      <c r="D151" s="39"/>
      <c r="E151" s="39"/>
      <c r="F151" s="39"/>
      <c r="G151" s="39"/>
      <c r="H151" s="39"/>
      <c r="I151" s="39"/>
      <c r="J151" s="39"/>
      <c r="K151" s="39"/>
      <c r="L151" s="13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531"/>
      <c r="AB151" s="39"/>
      <c r="AC151" s="39"/>
      <c r="AD151" s="39"/>
      <c r="AE151" s="39"/>
      <c r="AF151" s="39"/>
      <c r="AG151" s="39"/>
      <c r="AH151" s="390">
        <f t="shared" si="10"/>
        <v>0</v>
      </c>
      <c r="AI151" s="14">
        <f>Tabela6[[#This Row],[PREÇO]]</f>
        <v>0</v>
      </c>
      <c r="AJ151" s="385">
        <f t="shared" si="11"/>
        <v>0</v>
      </c>
      <c r="AK151" s="367">
        <f>Tabela6[[#This Row],[ST ICMS]]</f>
        <v>0</v>
      </c>
      <c r="AL151" s="368">
        <f t="shared" si="12"/>
        <v>0</v>
      </c>
      <c r="AM151" s="367">
        <f>Tabela6[[#This Row],[DESCONTO]]</f>
        <v>0</v>
      </c>
      <c r="AN151" s="368">
        <f t="shared" si="13"/>
        <v>0</v>
      </c>
      <c r="AO151" s="394">
        <f t="shared" si="14"/>
        <v>0</v>
      </c>
    </row>
    <row r="152" spans="1:41" ht="12" customHeight="1" x14ac:dyDescent="0.2">
      <c r="A152" s="1020">
        <f>Tabela6[[#This Row],[CLIENTE]]</f>
        <v>0</v>
      </c>
      <c r="B152" s="1021"/>
      <c r="C152" s="39"/>
      <c r="D152" s="39"/>
      <c r="E152" s="39"/>
      <c r="F152" s="39"/>
      <c r="G152" s="39"/>
      <c r="H152" s="39"/>
      <c r="I152" s="39"/>
      <c r="J152" s="39"/>
      <c r="K152" s="39"/>
      <c r="L152" s="13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531"/>
      <c r="AB152" s="39"/>
      <c r="AC152" s="39"/>
      <c r="AD152" s="39"/>
      <c r="AE152" s="39"/>
      <c r="AF152" s="39"/>
      <c r="AG152" s="39"/>
      <c r="AH152" s="390">
        <f t="shared" si="10"/>
        <v>0</v>
      </c>
      <c r="AI152" s="14">
        <f>Tabela6[[#This Row],[PREÇO]]</f>
        <v>0</v>
      </c>
      <c r="AJ152" s="385">
        <f t="shared" si="11"/>
        <v>0</v>
      </c>
      <c r="AK152" s="367">
        <f>Tabela6[[#This Row],[ST ICMS]]</f>
        <v>0</v>
      </c>
      <c r="AL152" s="368">
        <f t="shared" si="12"/>
        <v>0</v>
      </c>
      <c r="AM152" s="367">
        <f>Tabela6[[#This Row],[DESCONTO]]</f>
        <v>0</v>
      </c>
      <c r="AN152" s="368">
        <f t="shared" si="13"/>
        <v>0</v>
      </c>
      <c r="AO152" s="394">
        <f t="shared" si="14"/>
        <v>0</v>
      </c>
    </row>
    <row r="153" spans="1:41" ht="12" customHeight="1" x14ac:dyDescent="0.2">
      <c r="A153" s="1020">
        <f>Tabela6[[#This Row],[CLIENTE]]</f>
        <v>0</v>
      </c>
      <c r="B153" s="1021"/>
      <c r="C153" s="39"/>
      <c r="D153" s="39"/>
      <c r="E153" s="39"/>
      <c r="F153" s="39"/>
      <c r="G153" s="39"/>
      <c r="H153" s="39"/>
      <c r="I153" s="39"/>
      <c r="J153" s="39"/>
      <c r="K153" s="39"/>
      <c r="L153" s="13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531"/>
      <c r="AB153" s="39"/>
      <c r="AC153" s="39"/>
      <c r="AD153" s="39"/>
      <c r="AE153" s="39"/>
      <c r="AF153" s="39"/>
      <c r="AG153" s="39"/>
      <c r="AH153" s="390">
        <f t="shared" si="10"/>
        <v>0</v>
      </c>
      <c r="AI153" s="14">
        <f>Tabela6[[#This Row],[PREÇO]]</f>
        <v>0</v>
      </c>
      <c r="AJ153" s="385">
        <f t="shared" si="11"/>
        <v>0</v>
      </c>
      <c r="AK153" s="367">
        <f>Tabela6[[#This Row],[ST ICMS]]</f>
        <v>0</v>
      </c>
      <c r="AL153" s="368">
        <f t="shared" si="12"/>
        <v>0</v>
      </c>
      <c r="AM153" s="367">
        <f>Tabela6[[#This Row],[DESCONTO]]</f>
        <v>0</v>
      </c>
      <c r="AN153" s="368">
        <f t="shared" si="13"/>
        <v>0</v>
      </c>
      <c r="AO153" s="394">
        <f t="shared" si="14"/>
        <v>0</v>
      </c>
    </row>
    <row r="154" spans="1:41" ht="12" customHeight="1" x14ac:dyDescent="0.2">
      <c r="A154" s="1020">
        <f>Tabela6[[#This Row],[CLIENTE]]</f>
        <v>0</v>
      </c>
      <c r="B154" s="1021"/>
      <c r="C154" s="39"/>
      <c r="D154" s="39"/>
      <c r="E154" s="39"/>
      <c r="F154" s="39"/>
      <c r="G154" s="39"/>
      <c r="H154" s="39"/>
      <c r="I154" s="39"/>
      <c r="J154" s="39"/>
      <c r="K154" s="39"/>
      <c r="L154" s="13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531"/>
      <c r="AB154" s="39"/>
      <c r="AC154" s="39"/>
      <c r="AD154" s="39"/>
      <c r="AE154" s="39"/>
      <c r="AF154" s="39"/>
      <c r="AG154" s="39"/>
      <c r="AH154" s="390">
        <f t="shared" si="10"/>
        <v>0</v>
      </c>
      <c r="AI154" s="14">
        <f>Tabela6[[#This Row],[PREÇO]]</f>
        <v>0</v>
      </c>
      <c r="AJ154" s="385">
        <f t="shared" si="11"/>
        <v>0</v>
      </c>
      <c r="AK154" s="367">
        <f>Tabela6[[#This Row],[ST ICMS]]</f>
        <v>0</v>
      </c>
      <c r="AL154" s="368">
        <f t="shared" si="12"/>
        <v>0</v>
      </c>
      <c r="AM154" s="367">
        <f>Tabela6[[#This Row],[DESCONTO]]</f>
        <v>0</v>
      </c>
      <c r="AN154" s="368">
        <f t="shared" si="13"/>
        <v>0</v>
      </c>
      <c r="AO154" s="394">
        <f t="shared" si="14"/>
        <v>0</v>
      </c>
    </row>
    <row r="155" spans="1:41" ht="12" customHeight="1" x14ac:dyDescent="0.2">
      <c r="A155" s="1020">
        <f>Tabela6[[#This Row],[CLIENTE]]</f>
        <v>0</v>
      </c>
      <c r="B155" s="1021"/>
      <c r="C155" s="39"/>
      <c r="D155" s="39"/>
      <c r="E155" s="39"/>
      <c r="F155" s="39"/>
      <c r="G155" s="39"/>
      <c r="H155" s="39"/>
      <c r="I155" s="39"/>
      <c r="J155" s="39"/>
      <c r="K155" s="39"/>
      <c r="L155" s="13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531"/>
      <c r="AB155" s="39"/>
      <c r="AC155" s="39"/>
      <c r="AD155" s="39"/>
      <c r="AE155" s="39"/>
      <c r="AF155" s="39"/>
      <c r="AG155" s="39"/>
      <c r="AH155" s="390">
        <f t="shared" si="10"/>
        <v>0</v>
      </c>
      <c r="AI155" s="14">
        <f>Tabela6[[#This Row],[PREÇO]]</f>
        <v>0</v>
      </c>
      <c r="AJ155" s="385">
        <f t="shared" si="11"/>
        <v>0</v>
      </c>
      <c r="AK155" s="367">
        <f>Tabela6[[#This Row],[ST ICMS]]</f>
        <v>0</v>
      </c>
      <c r="AL155" s="368">
        <f t="shared" si="12"/>
        <v>0</v>
      </c>
      <c r="AM155" s="367">
        <f>Tabela6[[#This Row],[DESCONTO]]</f>
        <v>0</v>
      </c>
      <c r="AN155" s="368">
        <f t="shared" si="13"/>
        <v>0</v>
      </c>
      <c r="AO155" s="394">
        <f t="shared" si="14"/>
        <v>0</v>
      </c>
    </row>
    <row r="156" spans="1:41" ht="15" customHeight="1" x14ac:dyDescent="0.2">
      <c r="A156" s="616" t="s">
        <v>1</v>
      </c>
      <c r="B156" s="409"/>
      <c r="C156" s="389">
        <f t="shared" ref="C156:AH156" si="15">SUM(C3:C155)</f>
        <v>0</v>
      </c>
      <c r="D156" s="389">
        <f t="shared" si="15"/>
        <v>0</v>
      </c>
      <c r="E156" s="389">
        <f t="shared" si="15"/>
        <v>0</v>
      </c>
      <c r="F156" s="389">
        <f t="shared" si="15"/>
        <v>0</v>
      </c>
      <c r="G156" s="389">
        <f t="shared" si="15"/>
        <v>0</v>
      </c>
      <c r="H156" s="389">
        <f t="shared" si="15"/>
        <v>0</v>
      </c>
      <c r="I156" s="389">
        <f t="shared" si="15"/>
        <v>0</v>
      </c>
      <c r="J156" s="389">
        <f t="shared" si="15"/>
        <v>0</v>
      </c>
      <c r="K156" s="389">
        <f t="shared" si="15"/>
        <v>0</v>
      </c>
      <c r="L156" s="389">
        <f t="shared" si="15"/>
        <v>0</v>
      </c>
      <c r="M156" s="389">
        <f t="shared" si="15"/>
        <v>0</v>
      </c>
      <c r="N156" s="389">
        <f t="shared" si="15"/>
        <v>0</v>
      </c>
      <c r="O156" s="389">
        <f t="shared" si="15"/>
        <v>0</v>
      </c>
      <c r="P156" s="389">
        <f t="shared" si="15"/>
        <v>0</v>
      </c>
      <c r="Q156" s="389">
        <f t="shared" si="15"/>
        <v>0</v>
      </c>
      <c r="R156" s="389">
        <f t="shared" si="15"/>
        <v>0</v>
      </c>
      <c r="S156" s="389">
        <f t="shared" si="15"/>
        <v>0</v>
      </c>
      <c r="T156" s="389">
        <f t="shared" si="15"/>
        <v>0</v>
      </c>
      <c r="U156" s="389">
        <f t="shared" si="15"/>
        <v>0</v>
      </c>
      <c r="V156" s="389">
        <f t="shared" si="15"/>
        <v>0</v>
      </c>
      <c r="W156" s="389">
        <f t="shared" si="15"/>
        <v>0</v>
      </c>
      <c r="X156" s="389">
        <f t="shared" si="15"/>
        <v>0</v>
      </c>
      <c r="Y156" s="389">
        <f t="shared" si="15"/>
        <v>0</v>
      </c>
      <c r="Z156" s="389">
        <f t="shared" si="15"/>
        <v>0</v>
      </c>
      <c r="AA156" s="389">
        <f t="shared" si="15"/>
        <v>0</v>
      </c>
      <c r="AB156" s="389">
        <f t="shared" si="15"/>
        <v>0</v>
      </c>
      <c r="AC156" s="389">
        <f t="shared" si="15"/>
        <v>0</v>
      </c>
      <c r="AD156" s="389">
        <f t="shared" si="15"/>
        <v>0</v>
      </c>
      <c r="AE156" s="389">
        <f t="shared" si="15"/>
        <v>0</v>
      </c>
      <c r="AF156" s="389">
        <f t="shared" si="15"/>
        <v>0</v>
      </c>
      <c r="AG156" s="389">
        <f t="shared" si="15"/>
        <v>0</v>
      </c>
      <c r="AH156" s="389">
        <f t="shared" si="15"/>
        <v>0</v>
      </c>
      <c r="AI156" s="386" t="e">
        <f>AO156/AH156</f>
        <v>#DIV/0!</v>
      </c>
      <c r="AJ156" s="786">
        <f>SUM(AJ3:AJ155)</f>
        <v>0</v>
      </c>
      <c r="AK156" s="386"/>
      <c r="AL156" s="785">
        <f>SUM(AL3:AL155)</f>
        <v>0</v>
      </c>
      <c r="AM156" s="386"/>
      <c r="AN156" s="787">
        <f>SUM(AN3:AN155)</f>
        <v>0</v>
      </c>
      <c r="AO156" s="395">
        <f>SUM(AO3:AO155)</f>
        <v>0</v>
      </c>
    </row>
    <row r="157" spans="1:41" x14ac:dyDescent="0.2">
      <c r="A157" s="410"/>
      <c r="B157" s="410"/>
      <c r="C157" s="536" t="e">
        <f t="shared" ref="C157:AG157" si="16">C156*$AI156</f>
        <v>#DIV/0!</v>
      </c>
      <c r="D157" s="536" t="e">
        <f t="shared" si="16"/>
        <v>#DIV/0!</v>
      </c>
      <c r="E157" s="536" t="e">
        <f t="shared" si="16"/>
        <v>#DIV/0!</v>
      </c>
      <c r="F157" s="536" t="e">
        <f t="shared" si="16"/>
        <v>#DIV/0!</v>
      </c>
      <c r="G157" s="536" t="e">
        <f t="shared" si="16"/>
        <v>#DIV/0!</v>
      </c>
      <c r="H157" s="536" t="e">
        <f t="shared" si="16"/>
        <v>#DIV/0!</v>
      </c>
      <c r="I157" s="536" t="e">
        <f t="shared" si="16"/>
        <v>#DIV/0!</v>
      </c>
      <c r="J157" s="536" t="e">
        <f t="shared" si="16"/>
        <v>#DIV/0!</v>
      </c>
      <c r="K157" s="536" t="e">
        <f t="shared" si="16"/>
        <v>#DIV/0!</v>
      </c>
      <c r="L157" s="536" t="e">
        <f t="shared" si="16"/>
        <v>#DIV/0!</v>
      </c>
      <c r="M157" s="536" t="e">
        <f t="shared" si="16"/>
        <v>#DIV/0!</v>
      </c>
      <c r="N157" s="536" t="e">
        <f t="shared" si="16"/>
        <v>#DIV/0!</v>
      </c>
      <c r="O157" s="536" t="e">
        <f t="shared" si="16"/>
        <v>#DIV/0!</v>
      </c>
      <c r="P157" s="536" t="e">
        <f t="shared" si="16"/>
        <v>#DIV/0!</v>
      </c>
      <c r="Q157" s="536" t="e">
        <f t="shared" si="16"/>
        <v>#DIV/0!</v>
      </c>
      <c r="R157" s="536" t="e">
        <f t="shared" si="16"/>
        <v>#DIV/0!</v>
      </c>
      <c r="S157" s="536" t="e">
        <f t="shared" si="16"/>
        <v>#DIV/0!</v>
      </c>
      <c r="T157" s="536" t="e">
        <f t="shared" si="16"/>
        <v>#DIV/0!</v>
      </c>
      <c r="U157" s="536" t="e">
        <f t="shared" si="16"/>
        <v>#DIV/0!</v>
      </c>
      <c r="V157" s="536" t="e">
        <f t="shared" si="16"/>
        <v>#DIV/0!</v>
      </c>
      <c r="W157" s="536" t="e">
        <f t="shared" si="16"/>
        <v>#DIV/0!</v>
      </c>
      <c r="X157" s="536" t="e">
        <f t="shared" si="16"/>
        <v>#DIV/0!</v>
      </c>
      <c r="Y157" s="536" t="e">
        <f t="shared" si="16"/>
        <v>#DIV/0!</v>
      </c>
      <c r="Z157" s="536" t="e">
        <f t="shared" si="16"/>
        <v>#DIV/0!</v>
      </c>
      <c r="AA157" s="536" t="e">
        <f t="shared" si="16"/>
        <v>#DIV/0!</v>
      </c>
      <c r="AB157" s="536" t="e">
        <f t="shared" si="16"/>
        <v>#DIV/0!</v>
      </c>
      <c r="AC157" s="536" t="e">
        <f t="shared" si="16"/>
        <v>#DIV/0!</v>
      </c>
      <c r="AD157" s="536" t="e">
        <f t="shared" si="16"/>
        <v>#DIV/0!</v>
      </c>
      <c r="AE157" s="536" t="e">
        <f t="shared" si="16"/>
        <v>#DIV/0!</v>
      </c>
      <c r="AF157" s="536" t="e">
        <f t="shared" si="16"/>
        <v>#DIV/0!</v>
      </c>
      <c r="AG157" s="536" t="e">
        <f t="shared" si="16"/>
        <v>#DIV/0!</v>
      </c>
      <c r="AH157" s="391"/>
      <c r="AI157" s="391"/>
      <c r="AJ157" s="391"/>
      <c r="AK157" s="391"/>
      <c r="AL157" s="391"/>
      <c r="AM157" s="391"/>
      <c r="AN157" s="392" t="e">
        <f>SUM(C157:AI157)</f>
        <v>#DIV/0!</v>
      </c>
      <c r="AO157" s="393"/>
    </row>
    <row r="158" spans="1:41" x14ac:dyDescent="0.2">
      <c r="C158" s="48"/>
      <c r="D158" s="48"/>
      <c r="E158" s="48"/>
      <c r="F158" s="9"/>
      <c r="G158" s="9"/>
      <c r="H158" s="9"/>
      <c r="I158" s="9"/>
      <c r="J158" s="9"/>
      <c r="K158" s="9"/>
      <c r="Q158" s="9"/>
    </row>
    <row r="159" spans="1:41" x14ac:dyDescent="0.2">
      <c r="C159" s="48"/>
      <c r="D159" s="48"/>
    </row>
    <row r="162" spans="2:10" x14ac:dyDescent="0.2">
      <c r="B162" s="264"/>
    </row>
    <row r="164" spans="2:10" x14ac:dyDescent="0.2">
      <c r="B164" s="264"/>
      <c r="J164" s="264"/>
    </row>
  </sheetData>
  <autoFilter ref="A1:AO158">
    <filterColumn colId="36" showButton="0"/>
    <filterColumn colId="38" showButton="0"/>
  </autoFilter>
  <mergeCells count="190">
    <mergeCell ref="A148:B148"/>
    <mergeCell ref="A147:B147"/>
    <mergeCell ref="A134:B134"/>
    <mergeCell ref="A135:B135"/>
    <mergeCell ref="A136:B136"/>
    <mergeCell ref="A127:B127"/>
    <mergeCell ref="A128:B128"/>
    <mergeCell ref="A129:B129"/>
    <mergeCell ref="A132:B132"/>
    <mergeCell ref="A133:B133"/>
    <mergeCell ref="A146:B14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12:B112"/>
    <mergeCell ref="A113:B113"/>
    <mergeCell ref="A114:B114"/>
    <mergeCell ref="A115:B115"/>
    <mergeCell ref="A116:B116"/>
    <mergeCell ref="A130:B130"/>
    <mergeCell ref="A131:B131"/>
    <mergeCell ref="A122:B122"/>
    <mergeCell ref="A123:B123"/>
    <mergeCell ref="A124:B124"/>
    <mergeCell ref="A125:B125"/>
    <mergeCell ref="A126:B126"/>
    <mergeCell ref="A117:B117"/>
    <mergeCell ref="A118:B118"/>
    <mergeCell ref="A119:B119"/>
    <mergeCell ref="A120:B120"/>
    <mergeCell ref="A121:B121"/>
    <mergeCell ref="A109:B109"/>
    <mergeCell ref="A110:B110"/>
    <mergeCell ref="A111:B111"/>
    <mergeCell ref="A102:B102"/>
    <mergeCell ref="A103:B103"/>
    <mergeCell ref="A104:B104"/>
    <mergeCell ref="A105:B105"/>
    <mergeCell ref="A106:B106"/>
    <mergeCell ref="A107:B107"/>
    <mergeCell ref="A22:B22"/>
    <mergeCell ref="A18:B18"/>
    <mergeCell ref="A19:B19"/>
    <mergeCell ref="A20:B20"/>
    <mergeCell ref="A55:B55"/>
    <mergeCell ref="A56:B56"/>
    <mergeCell ref="A67:B67"/>
    <mergeCell ref="A68:B68"/>
    <mergeCell ref="A69:B69"/>
    <mergeCell ref="A51:B5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57:B57"/>
    <mergeCell ref="A58:B58"/>
    <mergeCell ref="A59:B59"/>
    <mergeCell ref="A60:B60"/>
    <mergeCell ref="AA1:AA2"/>
    <mergeCell ref="AG1:AG2"/>
    <mergeCell ref="AB1:AB2"/>
    <mergeCell ref="AC1:AC2"/>
    <mergeCell ref="AD1:AD2"/>
    <mergeCell ref="AE1:AE2"/>
    <mergeCell ref="AF1:AF2"/>
    <mergeCell ref="Y1:Y2"/>
    <mergeCell ref="Z1:Z2"/>
    <mergeCell ref="A23:B23"/>
    <mergeCell ref="A34:B34"/>
    <mergeCell ref="A35:B35"/>
    <mergeCell ref="A36:B36"/>
    <mergeCell ref="AK1:AL1"/>
    <mergeCell ref="A21:B21"/>
    <mergeCell ref="A7:B7"/>
    <mergeCell ref="A8:B8"/>
    <mergeCell ref="A9:B9"/>
    <mergeCell ref="A10:B10"/>
    <mergeCell ref="A11:B11"/>
    <mergeCell ref="A17:B17"/>
    <mergeCell ref="A12:B12"/>
    <mergeCell ref="A13:B13"/>
    <mergeCell ref="A14:B14"/>
    <mergeCell ref="A15:B15"/>
    <mergeCell ref="A16:B16"/>
    <mergeCell ref="C1:C2"/>
    <mergeCell ref="D1:D2"/>
    <mergeCell ref="E1:E2"/>
    <mergeCell ref="AI1:AI2"/>
    <mergeCell ref="Q1:Q2"/>
    <mergeCell ref="W1:W2"/>
    <mergeCell ref="X1:X2"/>
    <mergeCell ref="AO1:AO2"/>
    <mergeCell ref="A3:B3"/>
    <mergeCell ref="A4:B4"/>
    <mergeCell ref="A5:B5"/>
    <mergeCell ref="A6:B6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AM1:AN1"/>
    <mergeCell ref="AJ1:AJ2"/>
    <mergeCell ref="AH1:AH2"/>
    <mergeCell ref="V1:V2"/>
    <mergeCell ref="R1:R2"/>
    <mergeCell ref="S1:S2"/>
    <mergeCell ref="T1:T2"/>
    <mergeCell ref="U1:U2"/>
    <mergeCell ref="A47:B47"/>
    <mergeCell ref="A48:B48"/>
    <mergeCell ref="A49:B49"/>
    <mergeCell ref="A50:B50"/>
    <mergeCell ref="A24:B24"/>
    <mergeCell ref="A32:B32"/>
    <mergeCell ref="A33:B33"/>
    <mergeCell ref="A25:B25"/>
    <mergeCell ref="A26:B26"/>
    <mergeCell ref="A27:B27"/>
    <mergeCell ref="A28:B28"/>
    <mergeCell ref="A29:B29"/>
    <mergeCell ref="A30:B30"/>
    <mergeCell ref="A31:B31"/>
    <mergeCell ref="A61:B61"/>
    <mergeCell ref="A52:B52"/>
    <mergeCell ref="A53:B53"/>
    <mergeCell ref="A54:B54"/>
    <mergeCell ref="A70:B70"/>
    <mergeCell ref="A71:B71"/>
    <mergeCell ref="A62:B62"/>
    <mergeCell ref="A63:B63"/>
    <mergeCell ref="A64:B64"/>
    <mergeCell ref="A65:B65"/>
    <mergeCell ref="A66:B66"/>
    <mergeCell ref="A72:B72"/>
    <mergeCell ref="A73:B73"/>
    <mergeCell ref="A74:B74"/>
    <mergeCell ref="A75:B75"/>
    <mergeCell ref="A76:B76"/>
    <mergeCell ref="A87:B87"/>
    <mergeCell ref="A88:B88"/>
    <mergeCell ref="A89:B89"/>
    <mergeCell ref="A90:B90"/>
    <mergeCell ref="A82:B82"/>
    <mergeCell ref="A83:B83"/>
    <mergeCell ref="A84:B84"/>
    <mergeCell ref="A85:B85"/>
    <mergeCell ref="A86:B86"/>
    <mergeCell ref="A149:B149"/>
    <mergeCell ref="A150:B150"/>
    <mergeCell ref="A153:B153"/>
    <mergeCell ref="A154:B154"/>
    <mergeCell ref="A155:B155"/>
    <mergeCell ref="A151:B151"/>
    <mergeCell ref="A152:B152"/>
    <mergeCell ref="A77:B77"/>
    <mergeCell ref="A78:B78"/>
    <mergeCell ref="A79:B79"/>
    <mergeCell ref="A80:B80"/>
    <mergeCell ref="A81:B81"/>
    <mergeCell ref="A91:B91"/>
    <mergeCell ref="A97:B97"/>
    <mergeCell ref="A98:B98"/>
    <mergeCell ref="A99:B99"/>
    <mergeCell ref="A100:B100"/>
    <mergeCell ref="A101:B101"/>
    <mergeCell ref="A92:B92"/>
    <mergeCell ref="A93:B93"/>
    <mergeCell ref="A94:B94"/>
    <mergeCell ref="A95:B95"/>
    <mergeCell ref="A96:B96"/>
    <mergeCell ref="A108:B10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O158"/>
  <sheetViews>
    <sheetView topLeftCell="A123" zoomScale="110" zoomScaleNormal="110" zoomScaleSheetLayoutView="100" workbookViewId="0">
      <pane xSplit="1" topLeftCell="D1" activePane="topRight" state="frozen"/>
      <selection pane="topRight" activeCell="D156" sqref="D156"/>
    </sheetView>
  </sheetViews>
  <sheetFormatPr defaultColWidth="4.42578125" defaultRowHeight="8.1" customHeight="1" x14ac:dyDescent="0.15"/>
  <cols>
    <col min="1" max="1" width="36.7109375" style="2" customWidth="1"/>
    <col min="2" max="2" width="10.7109375" style="2" customWidth="1"/>
    <col min="3" max="6" width="4.7109375" style="2" customWidth="1"/>
    <col min="7" max="7" width="4.7109375" style="6" customWidth="1"/>
    <col min="8" max="18" width="4.7109375" style="2" customWidth="1"/>
    <col min="19" max="19" width="4.85546875" style="2" customWidth="1"/>
    <col min="20" max="33" width="4.7109375" style="2" customWidth="1"/>
    <col min="34" max="35" width="7.7109375" style="5" customWidth="1"/>
    <col min="36" max="36" width="10.7109375" style="7" customWidth="1"/>
    <col min="37" max="37" width="9.28515625" style="1" bestFit="1" customWidth="1"/>
    <col min="38" max="38" width="13" style="1" customWidth="1"/>
    <col min="39" max="39" width="10.140625" style="1" bestFit="1" customWidth="1"/>
    <col min="40" max="41" width="12.85546875" style="1" bestFit="1" customWidth="1"/>
    <col min="42" max="16384" width="4.42578125" style="1"/>
  </cols>
  <sheetData>
    <row r="1" spans="1:41" s="3" customFormat="1" ht="12" customHeight="1" x14ac:dyDescent="0.2">
      <c r="A1" s="404" t="s">
        <v>154</v>
      </c>
      <c r="B1" s="620" t="s">
        <v>174</v>
      </c>
      <c r="C1" s="1040">
        <v>1</v>
      </c>
      <c r="D1" s="1040">
        <v>2</v>
      </c>
      <c r="E1" s="1040">
        <v>3</v>
      </c>
      <c r="F1" s="1040">
        <v>4</v>
      </c>
      <c r="G1" s="1040">
        <v>5</v>
      </c>
      <c r="H1" s="1040">
        <v>6</v>
      </c>
      <c r="I1" s="1040">
        <v>7</v>
      </c>
      <c r="J1" s="1040">
        <v>8</v>
      </c>
      <c r="K1" s="1040">
        <v>9</v>
      </c>
      <c r="L1" s="1040">
        <v>10</v>
      </c>
      <c r="M1" s="1040">
        <v>11</v>
      </c>
      <c r="N1" s="1040">
        <v>12</v>
      </c>
      <c r="O1" s="1040">
        <v>13</v>
      </c>
      <c r="P1" s="1040">
        <v>14</v>
      </c>
      <c r="Q1" s="1040">
        <v>15</v>
      </c>
      <c r="R1" s="1040">
        <v>16</v>
      </c>
      <c r="S1" s="1040">
        <v>17</v>
      </c>
      <c r="T1" s="1040">
        <v>18</v>
      </c>
      <c r="U1" s="1040">
        <v>19</v>
      </c>
      <c r="V1" s="1040">
        <v>20</v>
      </c>
      <c r="W1" s="1040">
        <v>21</v>
      </c>
      <c r="X1" s="1040">
        <v>22</v>
      </c>
      <c r="Y1" s="1040">
        <v>23</v>
      </c>
      <c r="Z1" s="1040">
        <v>24</v>
      </c>
      <c r="AA1" s="1040">
        <v>25</v>
      </c>
      <c r="AB1" s="1040">
        <v>26</v>
      </c>
      <c r="AC1" s="1040">
        <v>27</v>
      </c>
      <c r="AD1" s="1040">
        <v>28</v>
      </c>
      <c r="AE1" s="1040">
        <v>29</v>
      </c>
      <c r="AF1" s="1040">
        <v>30</v>
      </c>
      <c r="AG1" s="1040">
        <v>31</v>
      </c>
      <c r="AH1" s="1045" t="s">
        <v>3</v>
      </c>
      <c r="AI1" s="1047" t="s">
        <v>4</v>
      </c>
      <c r="AJ1" s="1043" t="s">
        <v>29</v>
      </c>
      <c r="AK1" s="1029" t="s">
        <v>151</v>
      </c>
      <c r="AL1" s="1029"/>
      <c r="AM1" s="1029" t="s">
        <v>152</v>
      </c>
      <c r="AN1" s="1029"/>
      <c r="AO1" s="1041" t="s">
        <v>5</v>
      </c>
    </row>
    <row r="2" spans="1:41" s="43" customFormat="1" ht="12" customHeight="1" x14ac:dyDescent="0.2">
      <c r="A2" s="404" t="s">
        <v>0</v>
      </c>
      <c r="B2" s="405">
        <f>'TOTAL GERAL'!J1</f>
        <v>43252</v>
      </c>
      <c r="C2" s="1040"/>
      <c r="D2" s="1040"/>
      <c r="E2" s="1040"/>
      <c r="F2" s="1040"/>
      <c r="G2" s="1040"/>
      <c r="H2" s="1040"/>
      <c r="I2" s="1040"/>
      <c r="J2" s="1040"/>
      <c r="K2" s="1040"/>
      <c r="L2" s="1040"/>
      <c r="M2" s="1040"/>
      <c r="N2" s="1040"/>
      <c r="O2" s="1040"/>
      <c r="P2" s="1040"/>
      <c r="Q2" s="1040"/>
      <c r="R2" s="1040"/>
      <c r="S2" s="1040"/>
      <c r="T2" s="1040"/>
      <c r="U2" s="1040"/>
      <c r="V2" s="1040"/>
      <c r="W2" s="1040"/>
      <c r="X2" s="1040"/>
      <c r="Y2" s="1040"/>
      <c r="Z2" s="1040"/>
      <c r="AA2" s="1040"/>
      <c r="AB2" s="1040"/>
      <c r="AC2" s="1040"/>
      <c r="AD2" s="1040"/>
      <c r="AE2" s="1040"/>
      <c r="AF2" s="1040"/>
      <c r="AG2" s="1040"/>
      <c r="AH2" s="1046"/>
      <c r="AI2" s="1048"/>
      <c r="AJ2" s="1044"/>
      <c r="AK2" s="370" t="s">
        <v>153</v>
      </c>
      <c r="AL2" s="370" t="s">
        <v>7</v>
      </c>
      <c r="AM2" s="369" t="s">
        <v>153</v>
      </c>
      <c r="AN2" s="369" t="s">
        <v>7</v>
      </c>
      <c r="AO2" s="1042"/>
    </row>
    <row r="3" spans="1:41" s="4" customFormat="1" ht="12" customHeight="1" x14ac:dyDescent="0.2">
      <c r="A3" s="1036" t="str">
        <f>Tabela6[[#This Row],[CLIENTE]]</f>
        <v>* BONIFICAÇÃO - CAMINO DIVINEIA</v>
      </c>
      <c r="B3" s="1037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8">
        <f>SUM(C3:AG3)</f>
        <v>0</v>
      </c>
      <c r="AI3" s="14">
        <f>Tabela6[[#This Row],[PREÇO]]</f>
        <v>0</v>
      </c>
      <c r="AJ3" s="387">
        <f>AH3*AI3</f>
        <v>0</v>
      </c>
      <c r="AK3" s="367">
        <f>Tabela6[[#This Row],[ST ICMS]]</f>
        <v>0</v>
      </c>
      <c r="AL3" s="368">
        <f>(AJ3*AK3)</f>
        <v>0</v>
      </c>
      <c r="AM3" s="367">
        <f>Tabela6[[#This Row],[DESCONTO]]</f>
        <v>0</v>
      </c>
      <c r="AN3" s="368">
        <f>((AJ3+AL3)*AM3)</f>
        <v>0</v>
      </c>
      <c r="AO3" s="376">
        <f>(AJ3+AL3)-AN3</f>
        <v>0</v>
      </c>
    </row>
    <row r="4" spans="1:41" s="4" customFormat="1" ht="12" customHeight="1" x14ac:dyDescent="0.2">
      <c r="A4" s="1036" t="str">
        <f>Tabela6[[#This Row],[CLIENTE]]</f>
        <v>* BONIFICAÇÃO - CAMINO S.BERNARDO</v>
      </c>
      <c r="B4" s="1037"/>
      <c r="C4" s="13"/>
      <c r="D4" s="13"/>
      <c r="E4" s="13"/>
      <c r="F4" s="13"/>
      <c r="G4" s="13"/>
      <c r="H4" s="13"/>
      <c r="I4" s="32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8">
        <f t="shared" ref="AH4:AH67" si="0">SUM(C4:AG4)</f>
        <v>0</v>
      </c>
      <c r="AI4" s="14">
        <f>Tabela6[[#This Row],[PREÇO]]</f>
        <v>0</v>
      </c>
      <c r="AJ4" s="387">
        <f t="shared" ref="AJ4:AJ67" si="1">AH4*AI4</f>
        <v>0</v>
      </c>
      <c r="AK4" s="367">
        <f>Tabela6[[#This Row],[ST ICMS]]</f>
        <v>0</v>
      </c>
      <c r="AL4" s="368">
        <f t="shared" ref="AL4:AL67" si="2">(AJ4*AK4)</f>
        <v>0</v>
      </c>
      <c r="AM4" s="367">
        <f>Tabela6[[#This Row],[DESCONTO]]</f>
        <v>0</v>
      </c>
      <c r="AN4" s="368">
        <f t="shared" ref="AN4:AN67" si="3">((AJ4+AL4)*AM4)</f>
        <v>0</v>
      </c>
      <c r="AO4" s="376">
        <f t="shared" ref="AO4:AO67" si="4">(AJ4+AL4)-AN4</f>
        <v>0</v>
      </c>
    </row>
    <row r="5" spans="1:41" s="4" customFormat="1" ht="12" customHeight="1" x14ac:dyDescent="0.2">
      <c r="A5" s="1036" t="str">
        <f>Tabela6[[#This Row],[CLIENTE]]</f>
        <v xml:space="preserve">* BONIFICAÇÃO - MATEUS BACANGA </v>
      </c>
      <c r="B5" s="1037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8">
        <f t="shared" si="0"/>
        <v>0</v>
      </c>
      <c r="AI5" s="14">
        <f>Tabela6[[#This Row],[PREÇO]]</f>
        <v>0</v>
      </c>
      <c r="AJ5" s="387">
        <f t="shared" si="1"/>
        <v>0</v>
      </c>
      <c r="AK5" s="367">
        <f>Tabela6[[#This Row],[ST ICMS]]</f>
        <v>0</v>
      </c>
      <c r="AL5" s="368">
        <f t="shared" si="2"/>
        <v>0</v>
      </c>
      <c r="AM5" s="367">
        <f>Tabela6[[#This Row],[DESCONTO]]</f>
        <v>0</v>
      </c>
      <c r="AN5" s="368">
        <f t="shared" si="3"/>
        <v>0</v>
      </c>
      <c r="AO5" s="376">
        <f t="shared" si="4"/>
        <v>0</v>
      </c>
    </row>
    <row r="6" spans="1:41" s="4" customFormat="1" ht="12" customHeight="1" x14ac:dyDescent="0.2">
      <c r="A6" s="1036" t="str">
        <f>Tabela6[[#This Row],[CLIENTE]]</f>
        <v xml:space="preserve">* BONIFICAÇÃO - MATEUS CD.OPERARIA  </v>
      </c>
      <c r="B6" s="1037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8">
        <f t="shared" si="0"/>
        <v>0</v>
      </c>
      <c r="AI6" s="14">
        <f>Tabela6[[#This Row],[PREÇO]]</f>
        <v>0</v>
      </c>
      <c r="AJ6" s="387">
        <f t="shared" si="1"/>
        <v>0</v>
      </c>
      <c r="AK6" s="367">
        <f>Tabela6[[#This Row],[ST ICMS]]</f>
        <v>0</v>
      </c>
      <c r="AL6" s="368">
        <f t="shared" si="2"/>
        <v>0</v>
      </c>
      <c r="AM6" s="367">
        <f>Tabela6[[#This Row],[DESCONTO]]</f>
        <v>0</v>
      </c>
      <c r="AN6" s="368">
        <f t="shared" si="3"/>
        <v>0</v>
      </c>
      <c r="AO6" s="376">
        <f t="shared" si="4"/>
        <v>0</v>
      </c>
    </row>
    <row r="7" spans="1:41" ht="12" customHeight="1" x14ac:dyDescent="0.2">
      <c r="A7" s="1036" t="str">
        <f>Tabela6[[#This Row],[CLIENTE]]</f>
        <v xml:space="preserve">* BONIFICAÇÃO - MATEUS COHAB ANIL </v>
      </c>
      <c r="B7" s="1037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8">
        <f t="shared" si="0"/>
        <v>0</v>
      </c>
      <c r="AI7" s="14">
        <f>Tabela6[[#This Row],[PREÇO]]</f>
        <v>0</v>
      </c>
      <c r="AJ7" s="387">
        <f t="shared" si="1"/>
        <v>0</v>
      </c>
      <c r="AK7" s="367">
        <f>Tabela6[[#This Row],[ST ICMS]]</f>
        <v>0</v>
      </c>
      <c r="AL7" s="368">
        <f t="shared" si="2"/>
        <v>0</v>
      </c>
      <c r="AM7" s="367">
        <f>Tabela6[[#This Row],[DESCONTO]]</f>
        <v>0</v>
      </c>
      <c r="AN7" s="368">
        <f t="shared" si="3"/>
        <v>0</v>
      </c>
      <c r="AO7" s="376">
        <f t="shared" si="4"/>
        <v>0</v>
      </c>
    </row>
    <row r="8" spans="1:41" ht="12" customHeight="1" x14ac:dyDescent="0.2">
      <c r="A8" s="1036" t="str">
        <f>Tabela6[[#This Row],[CLIENTE]]</f>
        <v xml:space="preserve">* BONIFICAÇÃO - MATEUS COHAMA </v>
      </c>
      <c r="B8" s="1037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8">
        <f t="shared" si="0"/>
        <v>0</v>
      </c>
      <c r="AI8" s="14">
        <f>Tabela6[[#This Row],[PREÇO]]</f>
        <v>0</v>
      </c>
      <c r="AJ8" s="387">
        <f t="shared" si="1"/>
        <v>0</v>
      </c>
      <c r="AK8" s="367">
        <f>Tabela6[[#This Row],[ST ICMS]]</f>
        <v>0</v>
      </c>
      <c r="AL8" s="368">
        <f t="shared" si="2"/>
        <v>0</v>
      </c>
      <c r="AM8" s="367">
        <f>Tabela6[[#This Row],[DESCONTO]]</f>
        <v>0</v>
      </c>
      <c r="AN8" s="368">
        <f t="shared" si="3"/>
        <v>0</v>
      </c>
      <c r="AO8" s="376">
        <f t="shared" si="4"/>
        <v>0</v>
      </c>
    </row>
    <row r="9" spans="1:41" ht="12" customHeight="1" x14ac:dyDescent="0.2">
      <c r="A9" s="1036" t="str">
        <f>Tabela6[[#This Row],[CLIENTE]]</f>
        <v xml:space="preserve">* BONIFICAÇÃO - MATEUS COHATRAC </v>
      </c>
      <c r="B9" s="1037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8">
        <f t="shared" si="0"/>
        <v>0</v>
      </c>
      <c r="AI9" s="14">
        <f>Tabela6[[#This Row],[PREÇO]]</f>
        <v>0</v>
      </c>
      <c r="AJ9" s="387">
        <f t="shared" si="1"/>
        <v>0</v>
      </c>
      <c r="AK9" s="367">
        <f>Tabela6[[#This Row],[ST ICMS]]</f>
        <v>0</v>
      </c>
      <c r="AL9" s="368">
        <f t="shared" si="2"/>
        <v>0</v>
      </c>
      <c r="AM9" s="367">
        <f>Tabela6[[#This Row],[DESCONTO]]</f>
        <v>0</v>
      </c>
      <c r="AN9" s="368">
        <f t="shared" si="3"/>
        <v>0</v>
      </c>
      <c r="AO9" s="376">
        <f t="shared" si="4"/>
        <v>0</v>
      </c>
    </row>
    <row r="10" spans="1:41" ht="12" customHeight="1" x14ac:dyDescent="0.2">
      <c r="A10" s="1036" t="str">
        <f>Tabela6[[#This Row],[CLIENTE]]</f>
        <v>* BONIFICAÇÃO - MATEUS H.RENASCENÇA</v>
      </c>
      <c r="B10" s="1037"/>
      <c r="C10" s="13"/>
      <c r="D10" s="13"/>
      <c r="E10" s="13"/>
      <c r="F10" s="13"/>
      <c r="G10" s="13"/>
      <c r="H10" s="13"/>
      <c r="I10" s="19"/>
      <c r="J10" s="19"/>
      <c r="K10" s="19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8">
        <f t="shared" si="0"/>
        <v>0</v>
      </c>
      <c r="AI10" s="14">
        <f>Tabela6[[#This Row],[PREÇO]]</f>
        <v>0</v>
      </c>
      <c r="AJ10" s="387">
        <f t="shared" si="1"/>
        <v>0</v>
      </c>
      <c r="AK10" s="367">
        <f>Tabela6[[#This Row],[ST ICMS]]</f>
        <v>0</v>
      </c>
      <c r="AL10" s="368">
        <f t="shared" si="2"/>
        <v>0</v>
      </c>
      <c r="AM10" s="367">
        <f>Tabela6[[#This Row],[DESCONTO]]</f>
        <v>0</v>
      </c>
      <c r="AN10" s="368">
        <f t="shared" si="3"/>
        <v>0</v>
      </c>
      <c r="AO10" s="376">
        <f t="shared" si="4"/>
        <v>0</v>
      </c>
    </row>
    <row r="11" spans="1:41" ht="12" customHeight="1" x14ac:dyDescent="0.2">
      <c r="A11" s="1036" t="str">
        <f>Tabela6[[#This Row],[CLIENTE]]</f>
        <v>* BONIFICAÇÃO - MATEUS JD.TROPICAL</v>
      </c>
      <c r="B11" s="1037"/>
      <c r="C11" s="13"/>
      <c r="D11" s="13"/>
      <c r="E11" s="13"/>
      <c r="F11" s="13"/>
      <c r="G11" s="13"/>
      <c r="H11" s="13"/>
      <c r="I11" s="19"/>
      <c r="J11" s="19"/>
      <c r="K11" s="19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8">
        <f t="shared" si="0"/>
        <v>0</v>
      </c>
      <c r="AI11" s="14">
        <f>Tabela6[[#This Row],[PREÇO]]</f>
        <v>0</v>
      </c>
      <c r="AJ11" s="387">
        <f t="shared" si="1"/>
        <v>0</v>
      </c>
      <c r="AK11" s="367">
        <f>Tabela6[[#This Row],[ST ICMS]]</f>
        <v>0</v>
      </c>
      <c r="AL11" s="368">
        <f t="shared" si="2"/>
        <v>0</v>
      </c>
      <c r="AM11" s="367">
        <f>Tabela6[[#This Row],[DESCONTO]]</f>
        <v>0</v>
      </c>
      <c r="AN11" s="368">
        <f t="shared" si="3"/>
        <v>0</v>
      </c>
      <c r="AO11" s="376">
        <f t="shared" si="4"/>
        <v>0</v>
      </c>
    </row>
    <row r="12" spans="1:41" ht="12" customHeight="1" x14ac:dyDescent="0.2">
      <c r="A12" s="1036" t="str">
        <f>Tabela6[[#This Row],[CLIENTE]]</f>
        <v>* BONIFICAÇÃO - MATEUS JOÃO PAULO</v>
      </c>
      <c r="B12" s="1037"/>
      <c r="C12" s="13"/>
      <c r="D12" s="13"/>
      <c r="E12" s="13"/>
      <c r="F12" s="13"/>
      <c r="G12" s="13"/>
      <c r="H12" s="13"/>
      <c r="I12" s="19"/>
      <c r="J12" s="19"/>
      <c r="K12" s="19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8">
        <f t="shared" si="0"/>
        <v>0</v>
      </c>
      <c r="AI12" s="14">
        <f>Tabela6[[#This Row],[PREÇO]]</f>
        <v>0</v>
      </c>
      <c r="AJ12" s="387">
        <f t="shared" si="1"/>
        <v>0</v>
      </c>
      <c r="AK12" s="367">
        <f>Tabela6[[#This Row],[ST ICMS]]</f>
        <v>0</v>
      </c>
      <c r="AL12" s="368">
        <f t="shared" si="2"/>
        <v>0</v>
      </c>
      <c r="AM12" s="367">
        <f>Tabela6[[#This Row],[DESCONTO]]</f>
        <v>0</v>
      </c>
      <c r="AN12" s="368">
        <f t="shared" si="3"/>
        <v>0</v>
      </c>
      <c r="AO12" s="376">
        <f t="shared" si="4"/>
        <v>0</v>
      </c>
    </row>
    <row r="13" spans="1:41" ht="12" customHeight="1" x14ac:dyDescent="0.2">
      <c r="A13" s="1036" t="str">
        <f>Tabela6[[#This Row],[CLIENTE]]</f>
        <v>* BONIFICAÇÃO - MATEUS MAIOBÃO</v>
      </c>
      <c r="B13" s="1037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8">
        <f t="shared" si="0"/>
        <v>0</v>
      </c>
      <c r="AI13" s="14">
        <f>Tabela6[[#This Row],[PREÇO]]</f>
        <v>0</v>
      </c>
      <c r="AJ13" s="387">
        <f t="shared" si="1"/>
        <v>0</v>
      </c>
      <c r="AK13" s="367">
        <f>Tabela6[[#This Row],[ST ICMS]]</f>
        <v>0</v>
      </c>
      <c r="AL13" s="368">
        <f t="shared" si="2"/>
        <v>0</v>
      </c>
      <c r="AM13" s="367">
        <f>Tabela6[[#This Row],[DESCONTO]]</f>
        <v>0</v>
      </c>
      <c r="AN13" s="368">
        <f t="shared" si="3"/>
        <v>0</v>
      </c>
      <c r="AO13" s="376">
        <f t="shared" si="4"/>
        <v>0</v>
      </c>
    </row>
    <row r="14" spans="1:41" ht="12" customHeight="1" x14ac:dyDescent="0.2">
      <c r="A14" s="1036" t="str">
        <f>Tabela6[[#This Row],[CLIENTE]]</f>
        <v xml:space="preserve">* BONIFICAÇÃO - MATEUS SHOP DA ILHA </v>
      </c>
      <c r="B14" s="1037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8">
        <f t="shared" si="0"/>
        <v>0</v>
      </c>
      <c r="AI14" s="14">
        <f>Tabela6[[#This Row],[PREÇO]]</f>
        <v>0</v>
      </c>
      <c r="AJ14" s="387">
        <f t="shared" si="1"/>
        <v>0</v>
      </c>
      <c r="AK14" s="367">
        <f>Tabela6[[#This Row],[ST ICMS]]</f>
        <v>0</v>
      </c>
      <c r="AL14" s="368">
        <f t="shared" si="2"/>
        <v>0</v>
      </c>
      <c r="AM14" s="367">
        <f>Tabela6[[#This Row],[DESCONTO]]</f>
        <v>0</v>
      </c>
      <c r="AN14" s="368">
        <f t="shared" si="3"/>
        <v>0</v>
      </c>
      <c r="AO14" s="376">
        <f t="shared" si="4"/>
        <v>0</v>
      </c>
    </row>
    <row r="15" spans="1:41" ht="12" customHeight="1" x14ac:dyDescent="0.2">
      <c r="A15" s="1036" t="str">
        <f>Tabela6[[#This Row],[CLIENTE]]</f>
        <v xml:space="preserve">* BONIFICAÇÃO - MATEUS SHOP DO AUTOMOVEL </v>
      </c>
      <c r="B15" s="1037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8">
        <f t="shared" si="0"/>
        <v>0</v>
      </c>
      <c r="AI15" s="14">
        <f>Tabela6[[#This Row],[PREÇO]]</f>
        <v>0</v>
      </c>
      <c r="AJ15" s="387">
        <f t="shared" si="1"/>
        <v>0</v>
      </c>
      <c r="AK15" s="367">
        <f>Tabela6[[#This Row],[ST ICMS]]</f>
        <v>0</v>
      </c>
      <c r="AL15" s="368">
        <f t="shared" si="2"/>
        <v>0</v>
      </c>
      <c r="AM15" s="367">
        <f>Tabela6[[#This Row],[DESCONTO]]</f>
        <v>0</v>
      </c>
      <c r="AN15" s="368">
        <f t="shared" si="3"/>
        <v>0</v>
      </c>
      <c r="AO15" s="376">
        <f t="shared" si="4"/>
        <v>0</v>
      </c>
    </row>
    <row r="16" spans="1:41" s="4" customFormat="1" ht="12" customHeight="1" x14ac:dyDescent="0.2">
      <c r="A16" s="1036" t="str">
        <f>Tabela6[[#This Row],[CLIENTE]]</f>
        <v>* BONIFICAÇÃO - MATEUS SHOP PATIO NORTE</v>
      </c>
      <c r="B16" s="1037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8">
        <f t="shared" si="0"/>
        <v>0</v>
      </c>
      <c r="AI16" s="14">
        <f>Tabela6[[#This Row],[PREÇO]]</f>
        <v>0</v>
      </c>
      <c r="AJ16" s="387">
        <f t="shared" si="1"/>
        <v>0</v>
      </c>
      <c r="AK16" s="367">
        <f>Tabela6[[#This Row],[ST ICMS]]</f>
        <v>0</v>
      </c>
      <c r="AL16" s="368">
        <f t="shared" si="2"/>
        <v>0</v>
      </c>
      <c r="AM16" s="367">
        <f>Tabela6[[#This Row],[DESCONTO]]</f>
        <v>0</v>
      </c>
      <c r="AN16" s="368">
        <f t="shared" si="3"/>
        <v>0</v>
      </c>
      <c r="AO16" s="376">
        <f t="shared" si="4"/>
        <v>0</v>
      </c>
    </row>
    <row r="17" spans="1:41" ht="12" customHeight="1" x14ac:dyDescent="0.2">
      <c r="A17" s="1036" t="str">
        <f>Tabela6[[#This Row],[CLIENTE]]</f>
        <v>* BONIFICAÇÃO - MATEUS SHOP RIO ANIL</v>
      </c>
      <c r="B17" s="1037"/>
      <c r="C17" s="19"/>
      <c r="D17" s="19"/>
      <c r="E17" s="19"/>
      <c r="F17" s="19"/>
      <c r="G17" s="19"/>
      <c r="H17" s="13"/>
      <c r="I17" s="13"/>
      <c r="J17" s="13"/>
      <c r="K17" s="13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8">
        <f t="shared" si="0"/>
        <v>0</v>
      </c>
      <c r="AI17" s="14">
        <f>Tabela6[[#This Row],[PREÇO]]</f>
        <v>0</v>
      </c>
      <c r="AJ17" s="387">
        <f t="shared" si="1"/>
        <v>0</v>
      </c>
      <c r="AK17" s="367">
        <f>Tabela6[[#This Row],[ST ICMS]]</f>
        <v>0</v>
      </c>
      <c r="AL17" s="368">
        <f t="shared" si="2"/>
        <v>0</v>
      </c>
      <c r="AM17" s="367">
        <f>Tabela6[[#This Row],[DESCONTO]]</f>
        <v>0</v>
      </c>
      <c r="AN17" s="368">
        <f t="shared" si="3"/>
        <v>0</v>
      </c>
      <c r="AO17" s="376">
        <f t="shared" si="4"/>
        <v>0</v>
      </c>
    </row>
    <row r="18" spans="1:41" ht="12" customHeight="1" x14ac:dyDescent="0.2">
      <c r="A18" s="1036" t="str">
        <f>Tabela6[[#This Row],[CLIENTE]]</f>
        <v xml:space="preserve">* BONIFICAÇAO - MATEUS SUPER CAJAZEIRAS  </v>
      </c>
      <c r="B18" s="1037"/>
      <c r="C18" s="19"/>
      <c r="D18" s="19"/>
      <c r="E18" s="19"/>
      <c r="F18" s="19"/>
      <c r="G18" s="19"/>
      <c r="H18" s="13"/>
      <c r="I18" s="13"/>
      <c r="J18" s="13"/>
      <c r="K18" s="13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8">
        <f t="shared" si="0"/>
        <v>0</v>
      </c>
      <c r="AI18" s="14">
        <f>Tabela6[[#This Row],[PREÇO]]</f>
        <v>0</v>
      </c>
      <c r="AJ18" s="387">
        <f t="shared" si="1"/>
        <v>0</v>
      </c>
      <c r="AK18" s="367">
        <f>Tabela6[[#This Row],[ST ICMS]]</f>
        <v>0</v>
      </c>
      <c r="AL18" s="368">
        <f t="shared" si="2"/>
        <v>0</v>
      </c>
      <c r="AM18" s="367">
        <f>Tabela6[[#This Row],[DESCONTO]]</f>
        <v>0</v>
      </c>
      <c r="AN18" s="368">
        <f t="shared" si="3"/>
        <v>0</v>
      </c>
      <c r="AO18" s="376">
        <f t="shared" si="4"/>
        <v>0</v>
      </c>
    </row>
    <row r="19" spans="1:41" ht="12" customHeight="1" x14ac:dyDescent="0.2">
      <c r="A19" s="1036" t="str">
        <f>Tabela6[[#This Row],[CLIENTE]]</f>
        <v>* BONIFICAÇÃO - MATEUS SUPER TURU</v>
      </c>
      <c r="B19" s="1037"/>
      <c r="C19" s="19"/>
      <c r="D19" s="19"/>
      <c r="E19" s="19"/>
      <c r="F19" s="19"/>
      <c r="G19" s="19"/>
      <c r="H19" s="13"/>
      <c r="I19" s="13"/>
      <c r="J19" s="13"/>
      <c r="K19" s="13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8">
        <f t="shared" si="0"/>
        <v>0</v>
      </c>
      <c r="AI19" s="14">
        <f>Tabela6[[#This Row],[PREÇO]]</f>
        <v>0</v>
      </c>
      <c r="AJ19" s="387">
        <f t="shared" si="1"/>
        <v>0</v>
      </c>
      <c r="AK19" s="367">
        <f>Tabela6[[#This Row],[ST ICMS]]</f>
        <v>0</v>
      </c>
      <c r="AL19" s="368">
        <f t="shared" si="2"/>
        <v>0</v>
      </c>
      <c r="AM19" s="367">
        <f>Tabela6[[#This Row],[DESCONTO]]</f>
        <v>0</v>
      </c>
      <c r="AN19" s="368">
        <f t="shared" si="3"/>
        <v>0</v>
      </c>
      <c r="AO19" s="376">
        <f t="shared" si="4"/>
        <v>0</v>
      </c>
    </row>
    <row r="20" spans="1:41" ht="12" customHeight="1" x14ac:dyDescent="0.2">
      <c r="A20" s="1036" t="str">
        <f>Tabela6[[#This Row],[CLIENTE]]</f>
        <v xml:space="preserve">* BONIFICAÇÃO - MATEUS TIRIRICAL </v>
      </c>
      <c r="B20" s="1037"/>
      <c r="C20" s="230"/>
      <c r="D20" s="230"/>
      <c r="E20" s="230"/>
      <c r="F20" s="230"/>
      <c r="G20" s="230"/>
      <c r="H20" s="230"/>
      <c r="I20" s="13"/>
      <c r="J20" s="13"/>
      <c r="K20" s="13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  <c r="AC20" s="230"/>
      <c r="AD20" s="230"/>
      <c r="AE20" s="230"/>
      <c r="AF20" s="230"/>
      <c r="AG20" s="230"/>
      <c r="AH20" s="18">
        <f t="shared" si="0"/>
        <v>0</v>
      </c>
      <c r="AI20" s="14">
        <f>Tabela6[[#This Row],[PREÇO]]</f>
        <v>0</v>
      </c>
      <c r="AJ20" s="387">
        <f t="shared" si="1"/>
        <v>0</v>
      </c>
      <c r="AK20" s="367">
        <f>Tabela6[[#This Row],[ST ICMS]]</f>
        <v>0</v>
      </c>
      <c r="AL20" s="368">
        <f t="shared" si="2"/>
        <v>0</v>
      </c>
      <c r="AM20" s="367">
        <f>Tabela6[[#This Row],[DESCONTO]]</f>
        <v>0</v>
      </c>
      <c r="AN20" s="368">
        <f t="shared" si="3"/>
        <v>0</v>
      </c>
      <c r="AO20" s="376">
        <f t="shared" si="4"/>
        <v>0</v>
      </c>
    </row>
    <row r="21" spans="1:41" ht="12" customHeight="1" x14ac:dyDescent="0.2">
      <c r="A21" s="1036" t="str">
        <f>Tabela6[[#This Row],[CLIENTE]]</f>
        <v xml:space="preserve">* BONIFICAÇÃO - MATEUS TURU </v>
      </c>
      <c r="B21" s="1037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8">
        <f t="shared" si="0"/>
        <v>0</v>
      </c>
      <c r="AI21" s="14">
        <f>Tabela6[[#This Row],[PREÇO]]</f>
        <v>0</v>
      </c>
      <c r="AJ21" s="387">
        <f t="shared" si="1"/>
        <v>0</v>
      </c>
      <c r="AK21" s="367">
        <f>Tabela6[[#This Row],[ST ICMS]]</f>
        <v>0</v>
      </c>
      <c r="AL21" s="368">
        <f t="shared" si="2"/>
        <v>0</v>
      </c>
      <c r="AM21" s="367">
        <f>Tabela6[[#This Row],[DESCONTO]]</f>
        <v>0</v>
      </c>
      <c r="AN21" s="368">
        <f t="shared" si="3"/>
        <v>0</v>
      </c>
      <c r="AO21" s="376">
        <f t="shared" si="4"/>
        <v>0</v>
      </c>
    </row>
    <row r="22" spans="1:41" ht="12" customHeight="1" x14ac:dyDescent="0.2">
      <c r="A22" s="1036" t="str">
        <f>Tabela6[[#This Row],[CLIENTE]]</f>
        <v xml:space="preserve">* BONIFICAÇÃO - MATEUS VINHAIS </v>
      </c>
      <c r="B22" s="1037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8">
        <f t="shared" si="0"/>
        <v>0</v>
      </c>
      <c r="AI22" s="14">
        <f>Tabela6[[#This Row],[PREÇO]]</f>
        <v>0</v>
      </c>
      <c r="AJ22" s="387">
        <f t="shared" si="1"/>
        <v>0</v>
      </c>
      <c r="AK22" s="367">
        <f>Tabela6[[#This Row],[ST ICMS]]</f>
        <v>0</v>
      </c>
      <c r="AL22" s="368">
        <f t="shared" si="2"/>
        <v>0</v>
      </c>
      <c r="AM22" s="367">
        <f>Tabela6[[#This Row],[DESCONTO]]</f>
        <v>0</v>
      </c>
      <c r="AN22" s="368">
        <f t="shared" si="3"/>
        <v>0</v>
      </c>
      <c r="AO22" s="376">
        <f t="shared" si="4"/>
        <v>0</v>
      </c>
    </row>
    <row r="23" spans="1:41" ht="12" customHeight="1" x14ac:dyDescent="0.2">
      <c r="A23" s="1036" t="str">
        <f>Tabela6[[#This Row],[CLIENTE]]</f>
        <v>1. CORTESIAS</v>
      </c>
      <c r="B23" s="1037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8">
        <f t="shared" si="0"/>
        <v>0</v>
      </c>
      <c r="AI23" s="14">
        <f>Tabela6[[#This Row],[PREÇO]]</f>
        <v>0</v>
      </c>
      <c r="AJ23" s="387">
        <f t="shared" si="1"/>
        <v>0</v>
      </c>
      <c r="AK23" s="367">
        <f>Tabela6[[#This Row],[ST ICMS]]</f>
        <v>0</v>
      </c>
      <c r="AL23" s="368">
        <f t="shared" si="2"/>
        <v>0</v>
      </c>
      <c r="AM23" s="367">
        <f>Tabela6[[#This Row],[DESCONTO]]</f>
        <v>0</v>
      </c>
      <c r="AN23" s="368">
        <f t="shared" si="3"/>
        <v>0</v>
      </c>
      <c r="AO23" s="376">
        <f t="shared" si="4"/>
        <v>0</v>
      </c>
    </row>
    <row r="24" spans="1:41" ht="12" customHeight="1" x14ac:dyDescent="0.2">
      <c r="A24" s="1036" t="str">
        <f>Tabela6[[#This Row],[CLIENTE]]</f>
        <v>2. REPOSIÇÃO DE AVARIAS</v>
      </c>
      <c r="B24" s="1037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8">
        <f t="shared" si="0"/>
        <v>0</v>
      </c>
      <c r="AI24" s="14">
        <f>Tabela6[[#This Row],[PREÇO]]</f>
        <v>0</v>
      </c>
      <c r="AJ24" s="387">
        <f t="shared" si="1"/>
        <v>0</v>
      </c>
      <c r="AK24" s="367">
        <f>Tabela6[[#This Row],[ST ICMS]]</f>
        <v>0</v>
      </c>
      <c r="AL24" s="368">
        <f t="shared" si="2"/>
        <v>0</v>
      </c>
      <c r="AM24" s="367">
        <f>Tabela6[[#This Row],[DESCONTO]]</f>
        <v>0</v>
      </c>
      <c r="AN24" s="368">
        <f t="shared" si="3"/>
        <v>0</v>
      </c>
      <c r="AO24" s="376">
        <f t="shared" si="4"/>
        <v>0</v>
      </c>
    </row>
    <row r="25" spans="1:41" s="4" customFormat="1" ht="12" customHeight="1" x14ac:dyDescent="0.2">
      <c r="A25" s="1038" t="str">
        <f>Tabela6[[#This Row],[CLIENTE]]</f>
        <v>ATHENAS   -  (ALTO DO CALHAU)</v>
      </c>
      <c r="B25" s="1039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8">
        <f t="shared" si="0"/>
        <v>0</v>
      </c>
      <c r="AI25" s="14">
        <f>Tabela6[[#This Row],[PREÇO]]</f>
        <v>2</v>
      </c>
      <c r="AJ25" s="387">
        <f t="shared" si="1"/>
        <v>0</v>
      </c>
      <c r="AK25" s="367">
        <f>Tabela6[[#This Row],[ST ICMS]]</f>
        <v>0</v>
      </c>
      <c r="AL25" s="368">
        <f t="shared" si="2"/>
        <v>0</v>
      </c>
      <c r="AM25" s="367">
        <f>Tabela6[[#This Row],[DESCONTO]]</f>
        <v>0</v>
      </c>
      <c r="AN25" s="368">
        <f t="shared" si="3"/>
        <v>0</v>
      </c>
      <c r="AO25" s="376">
        <f t="shared" si="4"/>
        <v>0</v>
      </c>
    </row>
    <row r="26" spans="1:41" s="4" customFormat="1" ht="12" customHeight="1" x14ac:dyDescent="0.2">
      <c r="A26" s="1038" t="str">
        <f>Tabela6[[#This Row],[CLIENTE]]</f>
        <v>CAMINO  - (S.BERNARDO) - (ICMS)</v>
      </c>
      <c r="B26" s="1039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8">
        <f t="shared" si="0"/>
        <v>0</v>
      </c>
      <c r="AI26" s="14">
        <f>Tabela6[[#This Row],[PREÇO]]</f>
        <v>3</v>
      </c>
      <c r="AJ26" s="387">
        <f t="shared" si="1"/>
        <v>0</v>
      </c>
      <c r="AK26" s="367">
        <f>Tabela6[[#This Row],[ST ICMS]]</f>
        <v>0.18</v>
      </c>
      <c r="AL26" s="368">
        <f t="shared" si="2"/>
        <v>0</v>
      </c>
      <c r="AM26" s="367">
        <f>Tabela6[[#This Row],[DESCONTO]]</f>
        <v>0</v>
      </c>
      <c r="AN26" s="368">
        <f t="shared" si="3"/>
        <v>0</v>
      </c>
      <c r="AO26" s="376">
        <f t="shared" si="4"/>
        <v>0</v>
      </c>
    </row>
    <row r="27" spans="1:41" s="4" customFormat="1" ht="12" customHeight="1" x14ac:dyDescent="0.2">
      <c r="A27" s="1038" t="str">
        <f>Tabela6[[#This Row],[CLIENTE]]</f>
        <v>SUPERMERCADOS   -  (ICMS)</v>
      </c>
      <c r="B27" s="1039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8">
        <f t="shared" si="0"/>
        <v>0</v>
      </c>
      <c r="AI27" s="14">
        <f>Tabela6[[#This Row],[PREÇO]]</f>
        <v>4</v>
      </c>
      <c r="AJ27" s="387">
        <f t="shared" si="1"/>
        <v>0</v>
      </c>
      <c r="AK27" s="367">
        <f>Tabela6[[#This Row],[ST ICMS]]</f>
        <v>0.18</v>
      </c>
      <c r="AL27" s="368">
        <f t="shared" si="2"/>
        <v>0</v>
      </c>
      <c r="AM27" s="367">
        <f>Tabela6[[#This Row],[DESCONTO]]</f>
        <v>0.05</v>
      </c>
      <c r="AN27" s="368">
        <f t="shared" si="3"/>
        <v>0</v>
      </c>
      <c r="AO27" s="376">
        <f t="shared" si="4"/>
        <v>0</v>
      </c>
    </row>
    <row r="28" spans="1:41" ht="12" customHeight="1" x14ac:dyDescent="0.2">
      <c r="A28" s="1038" t="str">
        <f>Tabela6[[#This Row],[CLIENTE]]</f>
        <v>VENDAS FÁBRICA / EXTERNA</v>
      </c>
      <c r="B28" s="1039"/>
      <c r="C28" s="13"/>
      <c r="D28" s="13">
        <v>6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8">
        <f t="shared" si="0"/>
        <v>6</v>
      </c>
      <c r="AI28" s="14">
        <f>Tabela6[[#This Row],[PREÇO]]</f>
        <v>5</v>
      </c>
      <c r="AJ28" s="387">
        <f t="shared" si="1"/>
        <v>30</v>
      </c>
      <c r="AK28" s="367">
        <f>Tabela6[[#This Row],[ST ICMS]]</f>
        <v>0</v>
      </c>
      <c r="AL28" s="368">
        <f t="shared" si="2"/>
        <v>0</v>
      </c>
      <c r="AM28" s="367">
        <f>Tabela6[[#This Row],[DESCONTO]]</f>
        <v>0</v>
      </c>
      <c r="AN28" s="368">
        <f t="shared" si="3"/>
        <v>0</v>
      </c>
      <c r="AO28" s="376">
        <f t="shared" si="4"/>
        <v>30</v>
      </c>
    </row>
    <row r="29" spans="1:41" ht="12" customHeight="1" x14ac:dyDescent="0.2">
      <c r="A29" s="1038">
        <f>Tabela6[[#This Row],[CLIENTE]]</f>
        <v>0</v>
      </c>
      <c r="B29" s="1039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8">
        <f t="shared" si="0"/>
        <v>0</v>
      </c>
      <c r="AI29" s="14">
        <f>Tabela6[[#This Row],[PREÇO]]</f>
        <v>0</v>
      </c>
      <c r="AJ29" s="387">
        <f t="shared" si="1"/>
        <v>0</v>
      </c>
      <c r="AK29" s="367">
        <f>Tabela6[[#This Row],[ST ICMS]]</f>
        <v>0</v>
      </c>
      <c r="AL29" s="368">
        <f t="shared" si="2"/>
        <v>0</v>
      </c>
      <c r="AM29" s="367">
        <f>Tabela6[[#This Row],[DESCONTO]]</f>
        <v>0</v>
      </c>
      <c r="AN29" s="368">
        <f t="shared" si="3"/>
        <v>0</v>
      </c>
      <c r="AO29" s="376">
        <f t="shared" si="4"/>
        <v>0</v>
      </c>
    </row>
    <row r="30" spans="1:41" s="4" customFormat="1" ht="12" customHeight="1" x14ac:dyDescent="0.2">
      <c r="A30" s="1038">
        <f>Tabela6[[#This Row],[CLIENTE]]</f>
        <v>0</v>
      </c>
      <c r="B30" s="1039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8">
        <f t="shared" si="0"/>
        <v>0</v>
      </c>
      <c r="AI30" s="14">
        <f>Tabela6[[#This Row],[PREÇO]]</f>
        <v>0</v>
      </c>
      <c r="AJ30" s="387">
        <f t="shared" si="1"/>
        <v>0</v>
      </c>
      <c r="AK30" s="367">
        <f>Tabela6[[#This Row],[ST ICMS]]</f>
        <v>0</v>
      </c>
      <c r="AL30" s="368">
        <f t="shared" si="2"/>
        <v>0</v>
      </c>
      <c r="AM30" s="367">
        <f>Tabela6[[#This Row],[DESCONTO]]</f>
        <v>0</v>
      </c>
      <c r="AN30" s="368">
        <f t="shared" si="3"/>
        <v>0</v>
      </c>
      <c r="AO30" s="376">
        <f t="shared" si="4"/>
        <v>0</v>
      </c>
    </row>
    <row r="31" spans="1:41" s="4" customFormat="1" ht="12" customHeight="1" x14ac:dyDescent="0.2">
      <c r="A31" s="1038">
        <f>Tabela6[[#This Row],[CLIENTE]]</f>
        <v>0</v>
      </c>
      <c r="B31" s="1039"/>
      <c r="C31" s="15"/>
      <c r="D31" s="15"/>
      <c r="E31" s="13"/>
      <c r="F31" s="15"/>
      <c r="G31" s="15"/>
      <c r="H31" s="13"/>
      <c r="I31" s="13"/>
      <c r="J31" s="13"/>
      <c r="K31" s="13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8">
        <f t="shared" si="0"/>
        <v>0</v>
      </c>
      <c r="AI31" s="14">
        <f>Tabela6[[#This Row],[PREÇO]]</f>
        <v>0</v>
      </c>
      <c r="AJ31" s="387">
        <f t="shared" si="1"/>
        <v>0</v>
      </c>
      <c r="AK31" s="367">
        <f>Tabela6[[#This Row],[ST ICMS]]</f>
        <v>0</v>
      </c>
      <c r="AL31" s="368">
        <f t="shared" si="2"/>
        <v>0</v>
      </c>
      <c r="AM31" s="367">
        <f>Tabela6[[#This Row],[DESCONTO]]</f>
        <v>0</v>
      </c>
      <c r="AN31" s="368">
        <f t="shared" si="3"/>
        <v>0</v>
      </c>
      <c r="AO31" s="376">
        <f t="shared" si="4"/>
        <v>0</v>
      </c>
    </row>
    <row r="32" spans="1:41" s="4" customFormat="1" ht="12" customHeight="1" x14ac:dyDescent="0.2">
      <c r="A32" s="1038">
        <f>Tabela6[[#This Row],[CLIENTE]]</f>
        <v>0</v>
      </c>
      <c r="B32" s="1039"/>
      <c r="C32" s="13"/>
      <c r="D32" s="13"/>
      <c r="E32" s="15"/>
      <c r="F32" s="13"/>
      <c r="G32" s="13"/>
      <c r="H32" s="13"/>
      <c r="I32" s="13"/>
      <c r="J32" s="13"/>
      <c r="K32" s="13"/>
      <c r="L32" s="13"/>
      <c r="M32" s="15"/>
      <c r="N32" s="15"/>
      <c r="O32" s="15"/>
      <c r="P32" s="13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8">
        <f t="shared" si="0"/>
        <v>0</v>
      </c>
      <c r="AI32" s="14">
        <f>Tabela6[[#This Row],[PREÇO]]</f>
        <v>0</v>
      </c>
      <c r="AJ32" s="387">
        <f t="shared" si="1"/>
        <v>0</v>
      </c>
      <c r="AK32" s="367">
        <f>Tabela6[[#This Row],[ST ICMS]]</f>
        <v>0</v>
      </c>
      <c r="AL32" s="368">
        <f t="shared" si="2"/>
        <v>0</v>
      </c>
      <c r="AM32" s="367">
        <f>Tabela6[[#This Row],[DESCONTO]]</f>
        <v>0</v>
      </c>
      <c r="AN32" s="368">
        <f t="shared" si="3"/>
        <v>0</v>
      </c>
      <c r="AO32" s="376">
        <f t="shared" si="4"/>
        <v>0</v>
      </c>
    </row>
    <row r="33" spans="1:41" ht="12" customHeight="1" x14ac:dyDescent="0.2">
      <c r="A33" s="1038">
        <f>Tabela6[[#This Row],[CLIENTE]]</f>
        <v>0</v>
      </c>
      <c r="B33" s="1039"/>
      <c r="C33" s="13"/>
      <c r="D33" s="13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8">
        <f t="shared" si="0"/>
        <v>0</v>
      </c>
      <c r="AI33" s="14">
        <f>Tabela6[[#This Row],[PREÇO]]</f>
        <v>0</v>
      </c>
      <c r="AJ33" s="387">
        <f t="shared" si="1"/>
        <v>0</v>
      </c>
      <c r="AK33" s="367">
        <f>Tabela6[[#This Row],[ST ICMS]]</f>
        <v>0</v>
      </c>
      <c r="AL33" s="368">
        <f t="shared" si="2"/>
        <v>0</v>
      </c>
      <c r="AM33" s="367">
        <f>Tabela6[[#This Row],[DESCONTO]]</f>
        <v>0</v>
      </c>
      <c r="AN33" s="368">
        <f t="shared" si="3"/>
        <v>0</v>
      </c>
      <c r="AO33" s="376">
        <f t="shared" si="4"/>
        <v>0</v>
      </c>
    </row>
    <row r="34" spans="1:41" ht="12" customHeight="1" x14ac:dyDescent="0.2">
      <c r="A34" s="1038">
        <f>Tabela6[[#This Row],[CLIENTE]]</f>
        <v>0</v>
      </c>
      <c r="B34" s="1039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8">
        <f t="shared" si="0"/>
        <v>0</v>
      </c>
      <c r="AI34" s="14">
        <f>Tabela6[[#This Row],[PREÇO]]</f>
        <v>0</v>
      </c>
      <c r="AJ34" s="387">
        <f t="shared" si="1"/>
        <v>0</v>
      </c>
      <c r="AK34" s="367">
        <f>Tabela6[[#This Row],[ST ICMS]]</f>
        <v>0</v>
      </c>
      <c r="AL34" s="368">
        <f t="shared" si="2"/>
        <v>0</v>
      </c>
      <c r="AM34" s="367">
        <f>Tabela6[[#This Row],[DESCONTO]]</f>
        <v>0</v>
      </c>
      <c r="AN34" s="368">
        <f t="shared" si="3"/>
        <v>0</v>
      </c>
      <c r="AO34" s="376">
        <f t="shared" si="4"/>
        <v>0</v>
      </c>
    </row>
    <row r="35" spans="1:41" ht="12" customHeight="1" x14ac:dyDescent="0.2">
      <c r="A35" s="1038">
        <f>Tabela6[[#This Row],[CLIENTE]]</f>
        <v>0</v>
      </c>
      <c r="B35" s="1039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8">
        <f t="shared" si="0"/>
        <v>0</v>
      </c>
      <c r="AI35" s="14">
        <f>Tabela6[[#This Row],[PREÇO]]</f>
        <v>0</v>
      </c>
      <c r="AJ35" s="387">
        <f t="shared" si="1"/>
        <v>0</v>
      </c>
      <c r="AK35" s="367">
        <f>Tabela6[[#This Row],[ST ICMS]]</f>
        <v>0</v>
      </c>
      <c r="AL35" s="368">
        <f t="shared" si="2"/>
        <v>0</v>
      </c>
      <c r="AM35" s="367">
        <f>Tabela6[[#This Row],[DESCONTO]]</f>
        <v>0</v>
      </c>
      <c r="AN35" s="368">
        <f t="shared" si="3"/>
        <v>0</v>
      </c>
      <c r="AO35" s="376">
        <f t="shared" si="4"/>
        <v>0</v>
      </c>
    </row>
    <row r="36" spans="1:41" s="4" customFormat="1" ht="12" customHeight="1" x14ac:dyDescent="0.2">
      <c r="A36" s="1038">
        <f>Tabela6[[#This Row],[CLIENTE]]</f>
        <v>0</v>
      </c>
      <c r="B36" s="1039"/>
      <c r="C36" s="13"/>
      <c r="D36" s="13"/>
      <c r="E36" s="13"/>
      <c r="F36" s="13"/>
      <c r="G36" s="13"/>
      <c r="H36" s="1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8">
        <f t="shared" si="0"/>
        <v>0</v>
      </c>
      <c r="AI36" s="14">
        <f>Tabela6[[#This Row],[PREÇO]]</f>
        <v>0</v>
      </c>
      <c r="AJ36" s="387">
        <f t="shared" si="1"/>
        <v>0</v>
      </c>
      <c r="AK36" s="367">
        <f>Tabela6[[#This Row],[ST ICMS]]</f>
        <v>0</v>
      </c>
      <c r="AL36" s="368">
        <f t="shared" si="2"/>
        <v>0</v>
      </c>
      <c r="AM36" s="367">
        <f>Tabela6[[#This Row],[DESCONTO]]</f>
        <v>0</v>
      </c>
      <c r="AN36" s="368">
        <f t="shared" si="3"/>
        <v>0</v>
      </c>
      <c r="AO36" s="376">
        <f t="shared" si="4"/>
        <v>0</v>
      </c>
    </row>
    <row r="37" spans="1:41" s="4" customFormat="1" ht="12" customHeight="1" x14ac:dyDescent="0.2">
      <c r="A37" s="1038">
        <f>Tabela6[[#This Row],[CLIENTE]]</f>
        <v>0</v>
      </c>
      <c r="B37" s="103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8">
        <f t="shared" si="0"/>
        <v>0</v>
      </c>
      <c r="AI37" s="14">
        <f>Tabela6[[#This Row],[PREÇO]]</f>
        <v>0</v>
      </c>
      <c r="AJ37" s="387">
        <f t="shared" si="1"/>
        <v>0</v>
      </c>
      <c r="AK37" s="367">
        <f>Tabela6[[#This Row],[ST ICMS]]</f>
        <v>0</v>
      </c>
      <c r="AL37" s="368">
        <f t="shared" si="2"/>
        <v>0</v>
      </c>
      <c r="AM37" s="367">
        <f>Tabela6[[#This Row],[DESCONTO]]</f>
        <v>0</v>
      </c>
      <c r="AN37" s="368">
        <f t="shared" si="3"/>
        <v>0</v>
      </c>
      <c r="AO37" s="376">
        <f t="shared" si="4"/>
        <v>0</v>
      </c>
    </row>
    <row r="38" spans="1:41" ht="12" customHeight="1" x14ac:dyDescent="0.2">
      <c r="A38" s="1038">
        <f>Tabela6[[#This Row],[CLIENTE]]</f>
        <v>0</v>
      </c>
      <c r="B38" s="1039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8">
        <f t="shared" si="0"/>
        <v>0</v>
      </c>
      <c r="AI38" s="14">
        <f>Tabela6[[#This Row],[PREÇO]]</f>
        <v>0</v>
      </c>
      <c r="AJ38" s="387">
        <f t="shared" si="1"/>
        <v>0</v>
      </c>
      <c r="AK38" s="367">
        <f>Tabela6[[#This Row],[ST ICMS]]</f>
        <v>0</v>
      </c>
      <c r="AL38" s="368">
        <f t="shared" si="2"/>
        <v>0</v>
      </c>
      <c r="AM38" s="367">
        <f>Tabela6[[#This Row],[DESCONTO]]</f>
        <v>0</v>
      </c>
      <c r="AN38" s="368">
        <f t="shared" si="3"/>
        <v>0</v>
      </c>
      <c r="AO38" s="376">
        <f t="shared" si="4"/>
        <v>0</v>
      </c>
    </row>
    <row r="39" spans="1:41" ht="12" customHeight="1" x14ac:dyDescent="0.2">
      <c r="A39" s="1038">
        <f>Tabela6[[#This Row],[CLIENTE]]</f>
        <v>0</v>
      </c>
      <c r="B39" s="1039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8">
        <f t="shared" si="0"/>
        <v>0</v>
      </c>
      <c r="AI39" s="14">
        <f>Tabela6[[#This Row],[PREÇO]]</f>
        <v>0</v>
      </c>
      <c r="AJ39" s="387">
        <f t="shared" si="1"/>
        <v>0</v>
      </c>
      <c r="AK39" s="367">
        <f>Tabela6[[#This Row],[ST ICMS]]</f>
        <v>0</v>
      </c>
      <c r="AL39" s="368">
        <f t="shared" si="2"/>
        <v>0</v>
      </c>
      <c r="AM39" s="367">
        <f>Tabela6[[#This Row],[DESCONTO]]</f>
        <v>0</v>
      </c>
      <c r="AN39" s="368">
        <f t="shared" si="3"/>
        <v>0</v>
      </c>
      <c r="AO39" s="376">
        <f t="shared" si="4"/>
        <v>0</v>
      </c>
    </row>
    <row r="40" spans="1:41" s="4" customFormat="1" ht="12" customHeight="1" x14ac:dyDescent="0.2">
      <c r="A40" s="1038">
        <f>Tabela6[[#This Row],[CLIENTE]]</f>
        <v>0</v>
      </c>
      <c r="B40" s="1039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8">
        <f t="shared" si="0"/>
        <v>0</v>
      </c>
      <c r="AI40" s="14">
        <f>Tabela6[[#This Row],[PREÇO]]</f>
        <v>0</v>
      </c>
      <c r="AJ40" s="387">
        <f t="shared" si="1"/>
        <v>0</v>
      </c>
      <c r="AK40" s="367">
        <f>Tabela6[[#This Row],[ST ICMS]]</f>
        <v>0</v>
      </c>
      <c r="AL40" s="368">
        <f t="shared" si="2"/>
        <v>0</v>
      </c>
      <c r="AM40" s="367">
        <f>Tabela6[[#This Row],[DESCONTO]]</f>
        <v>0</v>
      </c>
      <c r="AN40" s="368">
        <f t="shared" si="3"/>
        <v>0</v>
      </c>
      <c r="AO40" s="376">
        <f t="shared" si="4"/>
        <v>0</v>
      </c>
    </row>
    <row r="41" spans="1:41" s="4" customFormat="1" ht="12" customHeight="1" x14ac:dyDescent="0.2">
      <c r="A41" s="1038">
        <f>Tabela6[[#This Row],[CLIENTE]]</f>
        <v>0</v>
      </c>
      <c r="B41" s="1039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8">
        <f t="shared" si="0"/>
        <v>0</v>
      </c>
      <c r="AI41" s="14">
        <f>Tabela6[[#This Row],[PREÇO]]</f>
        <v>0</v>
      </c>
      <c r="AJ41" s="387">
        <f t="shared" si="1"/>
        <v>0</v>
      </c>
      <c r="AK41" s="367">
        <f>Tabela6[[#This Row],[ST ICMS]]</f>
        <v>0</v>
      </c>
      <c r="AL41" s="368">
        <f t="shared" si="2"/>
        <v>0</v>
      </c>
      <c r="AM41" s="367">
        <f>Tabela6[[#This Row],[DESCONTO]]</f>
        <v>0</v>
      </c>
      <c r="AN41" s="368">
        <f t="shared" si="3"/>
        <v>0</v>
      </c>
      <c r="AO41" s="376">
        <f t="shared" si="4"/>
        <v>0</v>
      </c>
    </row>
    <row r="42" spans="1:41" s="4" customFormat="1" ht="12" customHeight="1" x14ac:dyDescent="0.2">
      <c r="A42" s="1038">
        <f>Tabela6[[#This Row],[CLIENTE]]</f>
        <v>0</v>
      </c>
      <c r="B42" s="1039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8">
        <f t="shared" si="0"/>
        <v>0</v>
      </c>
      <c r="AI42" s="14">
        <f>Tabela6[[#This Row],[PREÇO]]</f>
        <v>0</v>
      </c>
      <c r="AJ42" s="387">
        <f t="shared" si="1"/>
        <v>0</v>
      </c>
      <c r="AK42" s="367">
        <f>Tabela6[[#This Row],[ST ICMS]]</f>
        <v>0</v>
      </c>
      <c r="AL42" s="368">
        <f t="shared" si="2"/>
        <v>0</v>
      </c>
      <c r="AM42" s="367">
        <f>Tabela6[[#This Row],[DESCONTO]]</f>
        <v>0</v>
      </c>
      <c r="AN42" s="368">
        <f t="shared" si="3"/>
        <v>0</v>
      </c>
      <c r="AO42" s="376">
        <f t="shared" si="4"/>
        <v>0</v>
      </c>
    </row>
    <row r="43" spans="1:41" ht="12" customHeight="1" x14ac:dyDescent="0.2">
      <c r="A43" s="1038">
        <f>Tabela6[[#This Row],[CLIENTE]]</f>
        <v>0</v>
      </c>
      <c r="B43" s="1039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8">
        <f t="shared" si="0"/>
        <v>0</v>
      </c>
      <c r="AI43" s="14">
        <f>Tabela6[[#This Row],[PREÇO]]</f>
        <v>0</v>
      </c>
      <c r="AJ43" s="387">
        <f t="shared" si="1"/>
        <v>0</v>
      </c>
      <c r="AK43" s="367">
        <f>Tabela6[[#This Row],[ST ICMS]]</f>
        <v>0</v>
      </c>
      <c r="AL43" s="368">
        <f t="shared" si="2"/>
        <v>0</v>
      </c>
      <c r="AM43" s="367">
        <f>Tabela6[[#This Row],[DESCONTO]]</f>
        <v>0</v>
      </c>
      <c r="AN43" s="368">
        <f t="shared" si="3"/>
        <v>0</v>
      </c>
      <c r="AO43" s="376">
        <f t="shared" si="4"/>
        <v>0</v>
      </c>
    </row>
    <row r="44" spans="1:41" s="4" customFormat="1" ht="12" customHeight="1" x14ac:dyDescent="0.2">
      <c r="A44" s="1038">
        <f>Tabela6[[#This Row],[CLIENTE]]</f>
        <v>0</v>
      </c>
      <c r="B44" s="1039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8">
        <f t="shared" si="0"/>
        <v>0</v>
      </c>
      <c r="AI44" s="14">
        <f>Tabela6[[#This Row],[PREÇO]]</f>
        <v>0</v>
      </c>
      <c r="AJ44" s="387">
        <f t="shared" si="1"/>
        <v>0</v>
      </c>
      <c r="AK44" s="367">
        <f>Tabela6[[#This Row],[ST ICMS]]</f>
        <v>0</v>
      </c>
      <c r="AL44" s="368">
        <f t="shared" si="2"/>
        <v>0</v>
      </c>
      <c r="AM44" s="367">
        <f>Tabela6[[#This Row],[DESCONTO]]</f>
        <v>0</v>
      </c>
      <c r="AN44" s="368">
        <f t="shared" si="3"/>
        <v>0</v>
      </c>
      <c r="AO44" s="376">
        <f t="shared" si="4"/>
        <v>0</v>
      </c>
    </row>
    <row r="45" spans="1:41" s="4" customFormat="1" ht="12" customHeight="1" x14ac:dyDescent="0.2">
      <c r="A45" s="1038">
        <f>Tabela6[[#This Row],[CLIENTE]]</f>
        <v>0</v>
      </c>
      <c r="B45" s="1039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8">
        <f t="shared" si="0"/>
        <v>0</v>
      </c>
      <c r="AI45" s="14">
        <f>Tabela6[[#This Row],[PREÇO]]</f>
        <v>0</v>
      </c>
      <c r="AJ45" s="387">
        <f t="shared" si="1"/>
        <v>0</v>
      </c>
      <c r="AK45" s="367">
        <f>Tabela6[[#This Row],[ST ICMS]]</f>
        <v>0</v>
      </c>
      <c r="AL45" s="368">
        <f t="shared" si="2"/>
        <v>0</v>
      </c>
      <c r="AM45" s="367">
        <f>Tabela6[[#This Row],[DESCONTO]]</f>
        <v>0</v>
      </c>
      <c r="AN45" s="368">
        <f t="shared" si="3"/>
        <v>0</v>
      </c>
      <c r="AO45" s="376">
        <f t="shared" si="4"/>
        <v>0</v>
      </c>
    </row>
    <row r="46" spans="1:41" s="4" customFormat="1" ht="12" customHeight="1" x14ac:dyDescent="0.2">
      <c r="A46" s="1038">
        <f>Tabela6[[#This Row],[CLIENTE]]</f>
        <v>0</v>
      </c>
      <c r="B46" s="1039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8">
        <f t="shared" si="0"/>
        <v>0</v>
      </c>
      <c r="AI46" s="14">
        <f>Tabela6[[#This Row],[PREÇO]]</f>
        <v>0</v>
      </c>
      <c r="AJ46" s="387">
        <f t="shared" si="1"/>
        <v>0</v>
      </c>
      <c r="AK46" s="367">
        <f>Tabela6[[#This Row],[ST ICMS]]</f>
        <v>0</v>
      </c>
      <c r="AL46" s="368">
        <f t="shared" si="2"/>
        <v>0</v>
      </c>
      <c r="AM46" s="367">
        <f>Tabela6[[#This Row],[DESCONTO]]</f>
        <v>0</v>
      </c>
      <c r="AN46" s="368">
        <f t="shared" si="3"/>
        <v>0</v>
      </c>
      <c r="AO46" s="376">
        <f t="shared" si="4"/>
        <v>0</v>
      </c>
    </row>
    <row r="47" spans="1:41" s="4" customFormat="1" ht="12" customHeight="1" x14ac:dyDescent="0.2">
      <c r="A47" s="1038">
        <f>Tabela6[[#This Row],[CLIENTE]]</f>
        <v>0</v>
      </c>
      <c r="B47" s="1039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8">
        <f t="shared" si="0"/>
        <v>0</v>
      </c>
      <c r="AI47" s="14">
        <f>Tabela6[[#This Row],[PREÇO]]</f>
        <v>0</v>
      </c>
      <c r="AJ47" s="387">
        <f t="shared" si="1"/>
        <v>0</v>
      </c>
      <c r="AK47" s="367">
        <f>Tabela6[[#This Row],[ST ICMS]]</f>
        <v>0</v>
      </c>
      <c r="AL47" s="368">
        <f t="shared" si="2"/>
        <v>0</v>
      </c>
      <c r="AM47" s="367">
        <f>Tabela6[[#This Row],[DESCONTO]]</f>
        <v>0</v>
      </c>
      <c r="AN47" s="368">
        <f t="shared" si="3"/>
        <v>0</v>
      </c>
      <c r="AO47" s="376">
        <f t="shared" si="4"/>
        <v>0</v>
      </c>
    </row>
    <row r="48" spans="1:41" s="4" customFormat="1" ht="12" customHeight="1" x14ac:dyDescent="0.2">
      <c r="A48" s="1038">
        <f>Tabela6[[#This Row],[CLIENTE]]</f>
        <v>0</v>
      </c>
      <c r="B48" s="1039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8">
        <f t="shared" si="0"/>
        <v>0</v>
      </c>
      <c r="AI48" s="14">
        <f>Tabela6[[#This Row],[PREÇO]]</f>
        <v>0</v>
      </c>
      <c r="AJ48" s="387">
        <f t="shared" si="1"/>
        <v>0</v>
      </c>
      <c r="AK48" s="367">
        <f>Tabela6[[#This Row],[ST ICMS]]</f>
        <v>0</v>
      </c>
      <c r="AL48" s="368">
        <f t="shared" si="2"/>
        <v>0</v>
      </c>
      <c r="AM48" s="367">
        <f>Tabela6[[#This Row],[DESCONTO]]</f>
        <v>0</v>
      </c>
      <c r="AN48" s="368">
        <f t="shared" si="3"/>
        <v>0</v>
      </c>
      <c r="AO48" s="376">
        <f t="shared" si="4"/>
        <v>0</v>
      </c>
    </row>
    <row r="49" spans="1:41" s="4" customFormat="1" ht="12" customHeight="1" x14ac:dyDescent="0.2">
      <c r="A49" s="1038">
        <f>Tabela6[[#This Row],[CLIENTE]]</f>
        <v>0</v>
      </c>
      <c r="B49" s="1039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8">
        <f t="shared" si="0"/>
        <v>0</v>
      </c>
      <c r="AI49" s="14">
        <f>Tabela6[[#This Row],[PREÇO]]</f>
        <v>0</v>
      </c>
      <c r="AJ49" s="387">
        <f t="shared" si="1"/>
        <v>0</v>
      </c>
      <c r="AK49" s="367">
        <f>Tabela6[[#This Row],[ST ICMS]]</f>
        <v>0</v>
      </c>
      <c r="AL49" s="368">
        <f t="shared" si="2"/>
        <v>0</v>
      </c>
      <c r="AM49" s="367">
        <f>Tabela6[[#This Row],[DESCONTO]]</f>
        <v>0</v>
      </c>
      <c r="AN49" s="368">
        <f t="shared" si="3"/>
        <v>0</v>
      </c>
      <c r="AO49" s="376">
        <f t="shared" si="4"/>
        <v>0</v>
      </c>
    </row>
    <row r="50" spans="1:41" s="4" customFormat="1" ht="12" customHeight="1" x14ac:dyDescent="0.2">
      <c r="A50" s="1038">
        <f>Tabela6[[#This Row],[CLIENTE]]</f>
        <v>0</v>
      </c>
      <c r="B50" s="1039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8">
        <f t="shared" si="0"/>
        <v>0</v>
      </c>
      <c r="AI50" s="14">
        <f>Tabela6[[#This Row],[PREÇO]]</f>
        <v>0</v>
      </c>
      <c r="AJ50" s="387">
        <f t="shared" si="1"/>
        <v>0</v>
      </c>
      <c r="AK50" s="367">
        <f>Tabela6[[#This Row],[ST ICMS]]</f>
        <v>0</v>
      </c>
      <c r="AL50" s="368">
        <f t="shared" si="2"/>
        <v>0</v>
      </c>
      <c r="AM50" s="367">
        <f>Tabela6[[#This Row],[DESCONTO]]</f>
        <v>0</v>
      </c>
      <c r="AN50" s="368">
        <f t="shared" si="3"/>
        <v>0</v>
      </c>
      <c r="AO50" s="376">
        <f t="shared" si="4"/>
        <v>0</v>
      </c>
    </row>
    <row r="51" spans="1:41" s="4" customFormat="1" ht="12" customHeight="1" x14ac:dyDescent="0.2">
      <c r="A51" s="1038">
        <f>Tabela6[[#This Row],[CLIENTE]]</f>
        <v>0</v>
      </c>
      <c r="B51" s="1039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8">
        <f t="shared" si="0"/>
        <v>0</v>
      </c>
      <c r="AI51" s="14">
        <f>Tabela6[[#This Row],[PREÇO]]</f>
        <v>0</v>
      </c>
      <c r="AJ51" s="387">
        <f t="shared" si="1"/>
        <v>0</v>
      </c>
      <c r="AK51" s="367">
        <f>Tabela6[[#This Row],[ST ICMS]]</f>
        <v>0</v>
      </c>
      <c r="AL51" s="368">
        <f t="shared" si="2"/>
        <v>0</v>
      </c>
      <c r="AM51" s="367">
        <f>Tabela6[[#This Row],[DESCONTO]]</f>
        <v>0</v>
      </c>
      <c r="AN51" s="368">
        <f t="shared" si="3"/>
        <v>0</v>
      </c>
      <c r="AO51" s="376">
        <f t="shared" si="4"/>
        <v>0</v>
      </c>
    </row>
    <row r="52" spans="1:41" s="4" customFormat="1" ht="12" customHeight="1" x14ac:dyDescent="0.2">
      <c r="A52" s="1038">
        <f>Tabela6[[#This Row],[CLIENTE]]</f>
        <v>0</v>
      </c>
      <c r="B52" s="1039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8">
        <f t="shared" si="0"/>
        <v>0</v>
      </c>
      <c r="AI52" s="14">
        <f>Tabela6[[#This Row],[PREÇO]]</f>
        <v>0</v>
      </c>
      <c r="AJ52" s="387">
        <f t="shared" si="1"/>
        <v>0</v>
      </c>
      <c r="AK52" s="367">
        <f>Tabela6[[#This Row],[ST ICMS]]</f>
        <v>0</v>
      </c>
      <c r="AL52" s="368">
        <f t="shared" si="2"/>
        <v>0</v>
      </c>
      <c r="AM52" s="367">
        <f>Tabela6[[#This Row],[DESCONTO]]</f>
        <v>0</v>
      </c>
      <c r="AN52" s="368">
        <f t="shared" si="3"/>
        <v>0</v>
      </c>
      <c r="AO52" s="376">
        <f t="shared" si="4"/>
        <v>0</v>
      </c>
    </row>
    <row r="53" spans="1:41" ht="12" customHeight="1" x14ac:dyDescent="0.2">
      <c r="A53" s="1038">
        <f>Tabela6[[#This Row],[CLIENTE]]</f>
        <v>0</v>
      </c>
      <c r="B53" s="1039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8">
        <f t="shared" si="0"/>
        <v>0</v>
      </c>
      <c r="AI53" s="14">
        <f>Tabela6[[#This Row],[PREÇO]]</f>
        <v>0</v>
      </c>
      <c r="AJ53" s="387">
        <f t="shared" si="1"/>
        <v>0</v>
      </c>
      <c r="AK53" s="367">
        <f>Tabela6[[#This Row],[ST ICMS]]</f>
        <v>0</v>
      </c>
      <c r="AL53" s="368">
        <f t="shared" si="2"/>
        <v>0</v>
      </c>
      <c r="AM53" s="367">
        <f>Tabela6[[#This Row],[DESCONTO]]</f>
        <v>0</v>
      </c>
      <c r="AN53" s="368">
        <f t="shared" si="3"/>
        <v>0</v>
      </c>
      <c r="AO53" s="376">
        <f t="shared" si="4"/>
        <v>0</v>
      </c>
    </row>
    <row r="54" spans="1:41" s="4" customFormat="1" ht="12" customHeight="1" x14ac:dyDescent="0.2">
      <c r="A54" s="1038">
        <f>Tabela6[[#This Row],[CLIENTE]]</f>
        <v>0</v>
      </c>
      <c r="B54" s="1039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8">
        <f t="shared" si="0"/>
        <v>0</v>
      </c>
      <c r="AI54" s="14">
        <f>Tabela6[[#This Row],[PREÇO]]</f>
        <v>0</v>
      </c>
      <c r="AJ54" s="387">
        <f t="shared" si="1"/>
        <v>0</v>
      </c>
      <c r="AK54" s="367">
        <f>Tabela6[[#This Row],[ST ICMS]]</f>
        <v>0</v>
      </c>
      <c r="AL54" s="368">
        <f t="shared" si="2"/>
        <v>0</v>
      </c>
      <c r="AM54" s="367">
        <f>Tabela6[[#This Row],[DESCONTO]]</f>
        <v>0</v>
      </c>
      <c r="AN54" s="368">
        <f t="shared" si="3"/>
        <v>0</v>
      </c>
      <c r="AO54" s="376">
        <f t="shared" si="4"/>
        <v>0</v>
      </c>
    </row>
    <row r="55" spans="1:41" s="4" customFormat="1" ht="12" customHeight="1" x14ac:dyDescent="0.2">
      <c r="A55" s="1038">
        <f>Tabela6[[#This Row],[CLIENTE]]</f>
        <v>0</v>
      </c>
      <c r="B55" s="1039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8">
        <f t="shared" si="0"/>
        <v>0</v>
      </c>
      <c r="AI55" s="14">
        <f>Tabela6[[#This Row],[PREÇO]]</f>
        <v>0</v>
      </c>
      <c r="AJ55" s="387">
        <f t="shared" si="1"/>
        <v>0</v>
      </c>
      <c r="AK55" s="367">
        <f>Tabela6[[#This Row],[ST ICMS]]</f>
        <v>0</v>
      </c>
      <c r="AL55" s="368">
        <f t="shared" si="2"/>
        <v>0</v>
      </c>
      <c r="AM55" s="367">
        <f>Tabela6[[#This Row],[DESCONTO]]</f>
        <v>0</v>
      </c>
      <c r="AN55" s="368">
        <f t="shared" si="3"/>
        <v>0</v>
      </c>
      <c r="AO55" s="376">
        <f t="shared" si="4"/>
        <v>0</v>
      </c>
    </row>
    <row r="56" spans="1:41" s="4" customFormat="1" ht="12" customHeight="1" x14ac:dyDescent="0.2">
      <c r="A56" s="1038">
        <f>Tabela6[[#This Row],[CLIENTE]]</f>
        <v>0</v>
      </c>
      <c r="B56" s="1039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8">
        <f t="shared" si="0"/>
        <v>0</v>
      </c>
      <c r="AI56" s="14">
        <f>Tabela6[[#This Row],[PREÇO]]</f>
        <v>0</v>
      </c>
      <c r="AJ56" s="387">
        <f t="shared" si="1"/>
        <v>0</v>
      </c>
      <c r="AK56" s="367">
        <f>Tabela6[[#This Row],[ST ICMS]]</f>
        <v>0</v>
      </c>
      <c r="AL56" s="368">
        <f t="shared" si="2"/>
        <v>0</v>
      </c>
      <c r="AM56" s="367">
        <f>Tabela6[[#This Row],[DESCONTO]]</f>
        <v>0</v>
      </c>
      <c r="AN56" s="368">
        <f t="shared" si="3"/>
        <v>0</v>
      </c>
      <c r="AO56" s="376">
        <f t="shared" si="4"/>
        <v>0</v>
      </c>
    </row>
    <row r="57" spans="1:41" s="4" customFormat="1" ht="12" customHeight="1" x14ac:dyDescent="0.2">
      <c r="A57" s="1038">
        <f>Tabela6[[#This Row],[CLIENTE]]</f>
        <v>0</v>
      </c>
      <c r="B57" s="1039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8">
        <f t="shared" si="0"/>
        <v>0</v>
      </c>
      <c r="AI57" s="14">
        <f>Tabela6[[#This Row],[PREÇO]]</f>
        <v>0</v>
      </c>
      <c r="AJ57" s="387">
        <f t="shared" si="1"/>
        <v>0</v>
      </c>
      <c r="AK57" s="367">
        <f>Tabela6[[#This Row],[ST ICMS]]</f>
        <v>0</v>
      </c>
      <c r="AL57" s="368">
        <f t="shared" si="2"/>
        <v>0</v>
      </c>
      <c r="AM57" s="367">
        <f>Tabela6[[#This Row],[DESCONTO]]</f>
        <v>0</v>
      </c>
      <c r="AN57" s="368">
        <f t="shared" si="3"/>
        <v>0</v>
      </c>
      <c r="AO57" s="376">
        <f t="shared" si="4"/>
        <v>0</v>
      </c>
    </row>
    <row r="58" spans="1:41" s="4" customFormat="1" ht="12" customHeight="1" x14ac:dyDescent="0.2">
      <c r="A58" s="1038">
        <f>Tabela6[[#This Row],[CLIENTE]]</f>
        <v>0</v>
      </c>
      <c r="B58" s="1039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8">
        <f t="shared" si="0"/>
        <v>0</v>
      </c>
      <c r="AI58" s="14">
        <f>Tabela6[[#This Row],[PREÇO]]</f>
        <v>0</v>
      </c>
      <c r="AJ58" s="387">
        <f t="shared" si="1"/>
        <v>0</v>
      </c>
      <c r="AK58" s="367">
        <f>Tabela6[[#This Row],[ST ICMS]]</f>
        <v>0</v>
      </c>
      <c r="AL58" s="368">
        <f t="shared" si="2"/>
        <v>0</v>
      </c>
      <c r="AM58" s="367">
        <f>Tabela6[[#This Row],[DESCONTO]]</f>
        <v>0</v>
      </c>
      <c r="AN58" s="368">
        <f t="shared" si="3"/>
        <v>0</v>
      </c>
      <c r="AO58" s="376">
        <f t="shared" si="4"/>
        <v>0</v>
      </c>
    </row>
    <row r="59" spans="1:41" s="4" customFormat="1" ht="12" customHeight="1" x14ac:dyDescent="0.2">
      <c r="A59" s="1038">
        <f>Tabela6[[#This Row],[CLIENTE]]</f>
        <v>0</v>
      </c>
      <c r="B59" s="1039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8">
        <f t="shared" si="0"/>
        <v>0</v>
      </c>
      <c r="AI59" s="14">
        <f>Tabela6[[#This Row],[PREÇO]]</f>
        <v>0</v>
      </c>
      <c r="AJ59" s="387">
        <f t="shared" si="1"/>
        <v>0</v>
      </c>
      <c r="AK59" s="367">
        <f>Tabela6[[#This Row],[ST ICMS]]</f>
        <v>0</v>
      </c>
      <c r="AL59" s="368">
        <f t="shared" si="2"/>
        <v>0</v>
      </c>
      <c r="AM59" s="367">
        <f>Tabela6[[#This Row],[DESCONTO]]</f>
        <v>0</v>
      </c>
      <c r="AN59" s="368">
        <f t="shared" si="3"/>
        <v>0</v>
      </c>
      <c r="AO59" s="376">
        <f t="shared" si="4"/>
        <v>0</v>
      </c>
    </row>
    <row r="60" spans="1:41" s="4" customFormat="1" ht="12" customHeight="1" x14ac:dyDescent="0.2">
      <c r="A60" s="1038">
        <f>Tabela6[[#This Row],[CLIENTE]]</f>
        <v>0</v>
      </c>
      <c r="B60" s="1039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8">
        <f t="shared" si="0"/>
        <v>0</v>
      </c>
      <c r="AI60" s="14">
        <f>Tabela6[[#This Row],[PREÇO]]</f>
        <v>0</v>
      </c>
      <c r="AJ60" s="387">
        <f t="shared" si="1"/>
        <v>0</v>
      </c>
      <c r="AK60" s="367">
        <f>Tabela6[[#This Row],[ST ICMS]]</f>
        <v>0</v>
      </c>
      <c r="AL60" s="368">
        <f t="shared" si="2"/>
        <v>0</v>
      </c>
      <c r="AM60" s="367">
        <f>Tabela6[[#This Row],[DESCONTO]]</f>
        <v>0</v>
      </c>
      <c r="AN60" s="368">
        <f t="shared" si="3"/>
        <v>0</v>
      </c>
      <c r="AO60" s="376">
        <f t="shared" si="4"/>
        <v>0</v>
      </c>
    </row>
    <row r="61" spans="1:41" s="4" customFormat="1" ht="12" customHeight="1" x14ac:dyDescent="0.2">
      <c r="A61" s="1038">
        <f>Tabela6[[#This Row],[CLIENTE]]</f>
        <v>0</v>
      </c>
      <c r="B61" s="1039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8">
        <f t="shared" si="0"/>
        <v>0</v>
      </c>
      <c r="AI61" s="14">
        <f>Tabela6[[#This Row],[PREÇO]]</f>
        <v>0</v>
      </c>
      <c r="AJ61" s="387">
        <f t="shared" si="1"/>
        <v>0</v>
      </c>
      <c r="AK61" s="367">
        <f>Tabela6[[#This Row],[ST ICMS]]</f>
        <v>0</v>
      </c>
      <c r="AL61" s="368">
        <f t="shared" si="2"/>
        <v>0</v>
      </c>
      <c r="AM61" s="367">
        <f>Tabela6[[#This Row],[DESCONTO]]</f>
        <v>0</v>
      </c>
      <c r="AN61" s="368">
        <f t="shared" si="3"/>
        <v>0</v>
      </c>
      <c r="AO61" s="376">
        <f t="shared" si="4"/>
        <v>0</v>
      </c>
    </row>
    <row r="62" spans="1:41" s="4" customFormat="1" ht="12" customHeight="1" x14ac:dyDescent="0.2">
      <c r="A62" s="1038">
        <f>Tabela6[[#This Row],[CLIENTE]]</f>
        <v>0</v>
      </c>
      <c r="B62" s="1039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8">
        <f t="shared" si="0"/>
        <v>0</v>
      </c>
      <c r="AI62" s="14">
        <f>Tabela6[[#This Row],[PREÇO]]</f>
        <v>0</v>
      </c>
      <c r="AJ62" s="387">
        <f t="shared" si="1"/>
        <v>0</v>
      </c>
      <c r="AK62" s="367">
        <f>Tabela6[[#This Row],[ST ICMS]]</f>
        <v>0</v>
      </c>
      <c r="AL62" s="368">
        <f t="shared" si="2"/>
        <v>0</v>
      </c>
      <c r="AM62" s="367">
        <f>Tabela6[[#This Row],[DESCONTO]]</f>
        <v>0</v>
      </c>
      <c r="AN62" s="368">
        <f t="shared" si="3"/>
        <v>0</v>
      </c>
      <c r="AO62" s="376">
        <f t="shared" si="4"/>
        <v>0</v>
      </c>
    </row>
    <row r="63" spans="1:41" s="4" customFormat="1" ht="12" customHeight="1" x14ac:dyDescent="0.2">
      <c r="A63" s="1038">
        <f>Tabela6[[#This Row],[CLIENTE]]</f>
        <v>0</v>
      </c>
      <c r="B63" s="1039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8">
        <f t="shared" si="0"/>
        <v>0</v>
      </c>
      <c r="AI63" s="14">
        <f>Tabela6[[#This Row],[PREÇO]]</f>
        <v>0</v>
      </c>
      <c r="AJ63" s="387">
        <f t="shared" si="1"/>
        <v>0</v>
      </c>
      <c r="AK63" s="367">
        <f>Tabela6[[#This Row],[ST ICMS]]</f>
        <v>0</v>
      </c>
      <c r="AL63" s="368">
        <f t="shared" si="2"/>
        <v>0</v>
      </c>
      <c r="AM63" s="367">
        <f>Tabela6[[#This Row],[DESCONTO]]</f>
        <v>0</v>
      </c>
      <c r="AN63" s="368">
        <f t="shared" si="3"/>
        <v>0</v>
      </c>
      <c r="AO63" s="376">
        <f t="shared" si="4"/>
        <v>0</v>
      </c>
    </row>
    <row r="64" spans="1:41" s="4" customFormat="1" ht="12" customHeight="1" x14ac:dyDescent="0.2">
      <c r="A64" s="1038">
        <f>Tabela6[[#This Row],[CLIENTE]]</f>
        <v>0</v>
      </c>
      <c r="B64" s="1039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8">
        <f t="shared" si="0"/>
        <v>0</v>
      </c>
      <c r="AI64" s="14">
        <f>Tabela6[[#This Row],[PREÇO]]</f>
        <v>0</v>
      </c>
      <c r="AJ64" s="387">
        <f t="shared" si="1"/>
        <v>0</v>
      </c>
      <c r="AK64" s="367">
        <f>Tabela6[[#This Row],[ST ICMS]]</f>
        <v>0</v>
      </c>
      <c r="AL64" s="368">
        <f t="shared" si="2"/>
        <v>0</v>
      </c>
      <c r="AM64" s="367">
        <f>Tabela6[[#This Row],[DESCONTO]]</f>
        <v>0</v>
      </c>
      <c r="AN64" s="368">
        <f t="shared" si="3"/>
        <v>0</v>
      </c>
      <c r="AO64" s="376">
        <f t="shared" si="4"/>
        <v>0</v>
      </c>
    </row>
    <row r="65" spans="1:41" s="4" customFormat="1" ht="12" customHeight="1" x14ac:dyDescent="0.2">
      <c r="A65" s="1038">
        <f>Tabela6[[#This Row],[CLIENTE]]</f>
        <v>0</v>
      </c>
      <c r="B65" s="1039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8">
        <f t="shared" si="0"/>
        <v>0</v>
      </c>
      <c r="AI65" s="14">
        <f>Tabela6[[#This Row],[PREÇO]]</f>
        <v>0</v>
      </c>
      <c r="AJ65" s="387">
        <f t="shared" si="1"/>
        <v>0</v>
      </c>
      <c r="AK65" s="367">
        <f>Tabela6[[#This Row],[ST ICMS]]</f>
        <v>0</v>
      </c>
      <c r="AL65" s="368">
        <f t="shared" si="2"/>
        <v>0</v>
      </c>
      <c r="AM65" s="367">
        <f>Tabela6[[#This Row],[DESCONTO]]</f>
        <v>0</v>
      </c>
      <c r="AN65" s="368">
        <f t="shared" si="3"/>
        <v>0</v>
      </c>
      <c r="AO65" s="376">
        <f t="shared" si="4"/>
        <v>0</v>
      </c>
    </row>
    <row r="66" spans="1:41" s="4" customFormat="1" ht="12" customHeight="1" x14ac:dyDescent="0.2">
      <c r="A66" s="1038">
        <f>Tabela6[[#This Row],[CLIENTE]]</f>
        <v>0</v>
      </c>
      <c r="B66" s="1039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8">
        <f t="shared" si="0"/>
        <v>0</v>
      </c>
      <c r="AI66" s="14">
        <f>Tabela6[[#This Row],[PREÇO]]</f>
        <v>0</v>
      </c>
      <c r="AJ66" s="387">
        <f t="shared" si="1"/>
        <v>0</v>
      </c>
      <c r="AK66" s="367">
        <f>Tabela6[[#This Row],[ST ICMS]]</f>
        <v>0</v>
      </c>
      <c r="AL66" s="368">
        <f t="shared" si="2"/>
        <v>0</v>
      </c>
      <c r="AM66" s="367">
        <f>Tabela6[[#This Row],[DESCONTO]]</f>
        <v>0</v>
      </c>
      <c r="AN66" s="368">
        <f t="shared" si="3"/>
        <v>0</v>
      </c>
      <c r="AO66" s="376">
        <f t="shared" si="4"/>
        <v>0</v>
      </c>
    </row>
    <row r="67" spans="1:41" s="4" customFormat="1" ht="12" customHeight="1" x14ac:dyDescent="0.2">
      <c r="A67" s="1038">
        <f>Tabela6[[#This Row],[CLIENTE]]</f>
        <v>0</v>
      </c>
      <c r="B67" s="1039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8">
        <f t="shared" si="0"/>
        <v>0</v>
      </c>
      <c r="AI67" s="14">
        <f>Tabela6[[#This Row],[PREÇO]]</f>
        <v>0</v>
      </c>
      <c r="AJ67" s="387">
        <f t="shared" si="1"/>
        <v>0</v>
      </c>
      <c r="AK67" s="367">
        <f>Tabela6[[#This Row],[ST ICMS]]</f>
        <v>0</v>
      </c>
      <c r="AL67" s="368">
        <f t="shared" si="2"/>
        <v>0</v>
      </c>
      <c r="AM67" s="367">
        <f>Tabela6[[#This Row],[DESCONTO]]</f>
        <v>0</v>
      </c>
      <c r="AN67" s="368">
        <f t="shared" si="3"/>
        <v>0</v>
      </c>
      <c r="AO67" s="376">
        <f t="shared" si="4"/>
        <v>0</v>
      </c>
    </row>
    <row r="68" spans="1:41" s="4" customFormat="1" ht="12" customHeight="1" x14ac:dyDescent="0.2">
      <c r="A68" s="1038">
        <f>Tabela6[[#This Row],[CLIENTE]]</f>
        <v>0</v>
      </c>
      <c r="B68" s="1039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8">
        <f t="shared" ref="AH68:AH131" si="5">SUM(C68:AG68)</f>
        <v>0</v>
      </c>
      <c r="AI68" s="14">
        <f>Tabela6[[#This Row],[PREÇO]]</f>
        <v>0</v>
      </c>
      <c r="AJ68" s="387">
        <f t="shared" ref="AJ68:AJ131" si="6">AH68*AI68</f>
        <v>0</v>
      </c>
      <c r="AK68" s="367">
        <f>Tabela6[[#This Row],[ST ICMS]]</f>
        <v>0</v>
      </c>
      <c r="AL68" s="368">
        <f t="shared" ref="AL68:AL131" si="7">(AJ68*AK68)</f>
        <v>0</v>
      </c>
      <c r="AM68" s="367">
        <f>Tabela6[[#This Row],[DESCONTO]]</f>
        <v>0</v>
      </c>
      <c r="AN68" s="368">
        <f t="shared" ref="AN68:AN131" si="8">((AJ68+AL68)*AM68)</f>
        <v>0</v>
      </c>
      <c r="AO68" s="376">
        <f t="shared" ref="AO68:AO131" si="9">(AJ68+AL68)-AN68</f>
        <v>0</v>
      </c>
    </row>
    <row r="69" spans="1:41" s="4" customFormat="1" ht="12" customHeight="1" x14ac:dyDescent="0.2">
      <c r="A69" s="1038">
        <f>Tabela6[[#This Row],[CLIENTE]]</f>
        <v>0</v>
      </c>
      <c r="B69" s="1039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8">
        <f t="shared" si="5"/>
        <v>0</v>
      </c>
      <c r="AI69" s="14">
        <f>Tabela6[[#This Row],[PREÇO]]</f>
        <v>0</v>
      </c>
      <c r="AJ69" s="387">
        <f t="shared" si="6"/>
        <v>0</v>
      </c>
      <c r="AK69" s="367">
        <f>Tabela6[[#This Row],[ST ICMS]]</f>
        <v>0</v>
      </c>
      <c r="AL69" s="368">
        <f t="shared" si="7"/>
        <v>0</v>
      </c>
      <c r="AM69" s="367">
        <f>Tabela6[[#This Row],[DESCONTO]]</f>
        <v>0</v>
      </c>
      <c r="AN69" s="368">
        <f t="shared" si="8"/>
        <v>0</v>
      </c>
      <c r="AO69" s="376">
        <f t="shared" si="9"/>
        <v>0</v>
      </c>
    </row>
    <row r="70" spans="1:41" s="4" customFormat="1" ht="12" customHeight="1" x14ac:dyDescent="0.2">
      <c r="A70" s="1038">
        <f>Tabela6[[#This Row],[CLIENTE]]</f>
        <v>0</v>
      </c>
      <c r="B70" s="1039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8">
        <f t="shared" si="5"/>
        <v>0</v>
      </c>
      <c r="AI70" s="14">
        <f>Tabela6[[#This Row],[PREÇO]]</f>
        <v>0</v>
      </c>
      <c r="AJ70" s="387">
        <f t="shared" si="6"/>
        <v>0</v>
      </c>
      <c r="AK70" s="367">
        <f>Tabela6[[#This Row],[ST ICMS]]</f>
        <v>0</v>
      </c>
      <c r="AL70" s="368">
        <f t="shared" si="7"/>
        <v>0</v>
      </c>
      <c r="AM70" s="367">
        <f>Tabela6[[#This Row],[DESCONTO]]</f>
        <v>0</v>
      </c>
      <c r="AN70" s="368">
        <f t="shared" si="8"/>
        <v>0</v>
      </c>
      <c r="AO70" s="376">
        <f t="shared" si="9"/>
        <v>0</v>
      </c>
    </row>
    <row r="71" spans="1:41" s="4" customFormat="1" ht="12" customHeight="1" x14ac:dyDescent="0.2">
      <c r="A71" s="1038">
        <f>Tabela6[[#This Row],[CLIENTE]]</f>
        <v>0</v>
      </c>
      <c r="B71" s="1039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8">
        <f t="shared" si="5"/>
        <v>0</v>
      </c>
      <c r="AI71" s="14">
        <f>Tabela6[[#This Row],[PREÇO]]</f>
        <v>0</v>
      </c>
      <c r="AJ71" s="387">
        <f t="shared" si="6"/>
        <v>0</v>
      </c>
      <c r="AK71" s="367">
        <f>Tabela6[[#This Row],[ST ICMS]]</f>
        <v>0</v>
      </c>
      <c r="AL71" s="368">
        <f t="shared" si="7"/>
        <v>0</v>
      </c>
      <c r="AM71" s="367">
        <f>Tabela6[[#This Row],[DESCONTO]]</f>
        <v>0</v>
      </c>
      <c r="AN71" s="368">
        <f t="shared" si="8"/>
        <v>0</v>
      </c>
      <c r="AO71" s="376">
        <f t="shared" si="9"/>
        <v>0</v>
      </c>
    </row>
    <row r="72" spans="1:41" ht="12" customHeight="1" x14ac:dyDescent="0.2">
      <c r="A72" s="1038">
        <f>Tabela6[[#This Row],[CLIENTE]]</f>
        <v>0</v>
      </c>
      <c r="B72" s="1039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8">
        <f t="shared" si="5"/>
        <v>0</v>
      </c>
      <c r="AI72" s="14">
        <f>Tabela6[[#This Row],[PREÇO]]</f>
        <v>0</v>
      </c>
      <c r="AJ72" s="387">
        <f t="shared" si="6"/>
        <v>0</v>
      </c>
      <c r="AK72" s="367">
        <f>Tabela6[[#This Row],[ST ICMS]]</f>
        <v>0</v>
      </c>
      <c r="AL72" s="368">
        <f t="shared" si="7"/>
        <v>0</v>
      </c>
      <c r="AM72" s="367">
        <f>Tabela6[[#This Row],[DESCONTO]]</f>
        <v>0</v>
      </c>
      <c r="AN72" s="368">
        <f t="shared" si="8"/>
        <v>0</v>
      </c>
      <c r="AO72" s="376">
        <f t="shared" si="9"/>
        <v>0</v>
      </c>
    </row>
    <row r="73" spans="1:41" ht="12" customHeight="1" x14ac:dyDescent="0.2">
      <c r="A73" s="1038">
        <f>Tabela6[[#This Row],[CLIENTE]]</f>
        <v>0</v>
      </c>
      <c r="B73" s="1039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8">
        <f t="shared" si="5"/>
        <v>0</v>
      </c>
      <c r="AI73" s="14">
        <f>Tabela6[[#This Row],[PREÇO]]</f>
        <v>0</v>
      </c>
      <c r="AJ73" s="387">
        <f t="shared" si="6"/>
        <v>0</v>
      </c>
      <c r="AK73" s="367">
        <f>Tabela6[[#This Row],[ST ICMS]]</f>
        <v>0</v>
      </c>
      <c r="AL73" s="368">
        <f t="shared" si="7"/>
        <v>0</v>
      </c>
      <c r="AM73" s="367">
        <f>Tabela6[[#This Row],[DESCONTO]]</f>
        <v>0</v>
      </c>
      <c r="AN73" s="368">
        <f t="shared" si="8"/>
        <v>0</v>
      </c>
      <c r="AO73" s="376">
        <f t="shared" si="9"/>
        <v>0</v>
      </c>
    </row>
    <row r="74" spans="1:41" ht="12" customHeight="1" x14ac:dyDescent="0.2">
      <c r="A74" s="1038">
        <f>Tabela6[[#This Row],[CLIENTE]]</f>
        <v>0</v>
      </c>
      <c r="B74" s="1039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8">
        <f t="shared" si="5"/>
        <v>0</v>
      </c>
      <c r="AI74" s="14">
        <f>Tabela6[[#This Row],[PREÇO]]</f>
        <v>0</v>
      </c>
      <c r="AJ74" s="387">
        <f t="shared" si="6"/>
        <v>0</v>
      </c>
      <c r="AK74" s="367">
        <f>Tabela6[[#This Row],[ST ICMS]]</f>
        <v>0</v>
      </c>
      <c r="AL74" s="368">
        <f t="shared" si="7"/>
        <v>0</v>
      </c>
      <c r="AM74" s="367">
        <f>Tabela6[[#This Row],[DESCONTO]]</f>
        <v>0</v>
      </c>
      <c r="AN74" s="368">
        <f t="shared" si="8"/>
        <v>0</v>
      </c>
      <c r="AO74" s="376">
        <f t="shared" si="9"/>
        <v>0</v>
      </c>
    </row>
    <row r="75" spans="1:41" s="4" customFormat="1" ht="12" customHeight="1" x14ac:dyDescent="0.2">
      <c r="A75" s="1038">
        <f>Tabela6[[#This Row],[CLIENTE]]</f>
        <v>0</v>
      </c>
      <c r="B75" s="1039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8">
        <f t="shared" si="5"/>
        <v>0</v>
      </c>
      <c r="AI75" s="14">
        <f>Tabela6[[#This Row],[PREÇO]]</f>
        <v>0</v>
      </c>
      <c r="AJ75" s="387">
        <f t="shared" si="6"/>
        <v>0</v>
      </c>
      <c r="AK75" s="367">
        <f>Tabela6[[#This Row],[ST ICMS]]</f>
        <v>0</v>
      </c>
      <c r="AL75" s="368">
        <f t="shared" si="7"/>
        <v>0</v>
      </c>
      <c r="AM75" s="367">
        <f>Tabela6[[#This Row],[DESCONTO]]</f>
        <v>0</v>
      </c>
      <c r="AN75" s="368">
        <f t="shared" si="8"/>
        <v>0</v>
      </c>
      <c r="AO75" s="376">
        <f t="shared" si="9"/>
        <v>0</v>
      </c>
    </row>
    <row r="76" spans="1:41" s="4" customFormat="1" ht="12" customHeight="1" x14ac:dyDescent="0.2">
      <c r="A76" s="1038">
        <f>Tabela6[[#This Row],[CLIENTE]]</f>
        <v>0</v>
      </c>
      <c r="B76" s="1039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8">
        <f t="shared" si="5"/>
        <v>0</v>
      </c>
      <c r="AI76" s="14">
        <f>Tabela6[[#This Row],[PREÇO]]</f>
        <v>0</v>
      </c>
      <c r="AJ76" s="387">
        <f t="shared" si="6"/>
        <v>0</v>
      </c>
      <c r="AK76" s="367">
        <f>Tabela6[[#This Row],[ST ICMS]]</f>
        <v>0</v>
      </c>
      <c r="AL76" s="368">
        <f t="shared" si="7"/>
        <v>0</v>
      </c>
      <c r="AM76" s="367">
        <f>Tabela6[[#This Row],[DESCONTO]]</f>
        <v>0</v>
      </c>
      <c r="AN76" s="368">
        <f t="shared" si="8"/>
        <v>0</v>
      </c>
      <c r="AO76" s="376">
        <f t="shared" si="9"/>
        <v>0</v>
      </c>
    </row>
    <row r="77" spans="1:41" s="4" customFormat="1" ht="12" customHeight="1" x14ac:dyDescent="0.2">
      <c r="A77" s="1038">
        <f>Tabela6[[#This Row],[CLIENTE]]</f>
        <v>0</v>
      </c>
      <c r="B77" s="1039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8">
        <f t="shared" si="5"/>
        <v>0</v>
      </c>
      <c r="AI77" s="14">
        <f>Tabela6[[#This Row],[PREÇO]]</f>
        <v>0</v>
      </c>
      <c r="AJ77" s="387">
        <f t="shared" si="6"/>
        <v>0</v>
      </c>
      <c r="AK77" s="367">
        <f>Tabela6[[#This Row],[ST ICMS]]</f>
        <v>0</v>
      </c>
      <c r="AL77" s="368">
        <f t="shared" si="7"/>
        <v>0</v>
      </c>
      <c r="AM77" s="367">
        <f>Tabela6[[#This Row],[DESCONTO]]</f>
        <v>0</v>
      </c>
      <c r="AN77" s="368">
        <f t="shared" si="8"/>
        <v>0</v>
      </c>
      <c r="AO77" s="376">
        <f t="shared" si="9"/>
        <v>0</v>
      </c>
    </row>
    <row r="78" spans="1:41" ht="12" customHeight="1" x14ac:dyDescent="0.2">
      <c r="A78" s="1038">
        <f>Tabela6[[#This Row],[CLIENTE]]</f>
        <v>0</v>
      </c>
      <c r="B78" s="1039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8">
        <f t="shared" si="5"/>
        <v>0</v>
      </c>
      <c r="AI78" s="14">
        <f>Tabela6[[#This Row],[PREÇO]]</f>
        <v>0</v>
      </c>
      <c r="AJ78" s="387">
        <f t="shared" si="6"/>
        <v>0</v>
      </c>
      <c r="AK78" s="367">
        <f>Tabela6[[#This Row],[ST ICMS]]</f>
        <v>0</v>
      </c>
      <c r="AL78" s="368">
        <f t="shared" si="7"/>
        <v>0</v>
      </c>
      <c r="AM78" s="367">
        <f>Tabela6[[#This Row],[DESCONTO]]</f>
        <v>0</v>
      </c>
      <c r="AN78" s="368">
        <f t="shared" si="8"/>
        <v>0</v>
      </c>
      <c r="AO78" s="376">
        <f t="shared" si="9"/>
        <v>0</v>
      </c>
    </row>
    <row r="79" spans="1:41" ht="12" customHeight="1" x14ac:dyDescent="0.2">
      <c r="A79" s="1038">
        <f>Tabela6[[#This Row],[CLIENTE]]</f>
        <v>0</v>
      </c>
      <c r="B79" s="1039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8">
        <f t="shared" si="5"/>
        <v>0</v>
      </c>
      <c r="AI79" s="14">
        <f>Tabela6[[#This Row],[PREÇO]]</f>
        <v>0</v>
      </c>
      <c r="AJ79" s="387">
        <f t="shared" si="6"/>
        <v>0</v>
      </c>
      <c r="AK79" s="367">
        <f>Tabela6[[#This Row],[ST ICMS]]</f>
        <v>0</v>
      </c>
      <c r="AL79" s="368">
        <f t="shared" si="7"/>
        <v>0</v>
      </c>
      <c r="AM79" s="367">
        <f>Tabela6[[#This Row],[DESCONTO]]</f>
        <v>0</v>
      </c>
      <c r="AN79" s="368">
        <f t="shared" si="8"/>
        <v>0</v>
      </c>
      <c r="AO79" s="376">
        <f t="shared" si="9"/>
        <v>0</v>
      </c>
    </row>
    <row r="80" spans="1:41" ht="12" customHeight="1" x14ac:dyDescent="0.2">
      <c r="A80" s="1038">
        <f>Tabela6[[#This Row],[CLIENTE]]</f>
        <v>0</v>
      </c>
      <c r="B80" s="1039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8">
        <f t="shared" si="5"/>
        <v>0</v>
      </c>
      <c r="AI80" s="14">
        <f>Tabela6[[#This Row],[PREÇO]]</f>
        <v>0</v>
      </c>
      <c r="AJ80" s="387">
        <f t="shared" si="6"/>
        <v>0</v>
      </c>
      <c r="AK80" s="367">
        <f>Tabela6[[#This Row],[ST ICMS]]</f>
        <v>0</v>
      </c>
      <c r="AL80" s="368">
        <f t="shared" si="7"/>
        <v>0</v>
      </c>
      <c r="AM80" s="367">
        <f>Tabela6[[#This Row],[DESCONTO]]</f>
        <v>0</v>
      </c>
      <c r="AN80" s="368">
        <f t="shared" si="8"/>
        <v>0</v>
      </c>
      <c r="AO80" s="376">
        <f t="shared" si="9"/>
        <v>0</v>
      </c>
    </row>
    <row r="81" spans="1:41" ht="12" customHeight="1" x14ac:dyDescent="0.2">
      <c r="A81" s="1038">
        <f>Tabela6[[#This Row],[CLIENTE]]</f>
        <v>0</v>
      </c>
      <c r="B81" s="1039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8">
        <f t="shared" si="5"/>
        <v>0</v>
      </c>
      <c r="AI81" s="14">
        <f>Tabela6[[#This Row],[PREÇO]]</f>
        <v>0</v>
      </c>
      <c r="AJ81" s="387">
        <f t="shared" si="6"/>
        <v>0</v>
      </c>
      <c r="AK81" s="367">
        <f>Tabela6[[#This Row],[ST ICMS]]</f>
        <v>0</v>
      </c>
      <c r="AL81" s="368">
        <f t="shared" si="7"/>
        <v>0</v>
      </c>
      <c r="AM81" s="367">
        <f>Tabela6[[#This Row],[DESCONTO]]</f>
        <v>0</v>
      </c>
      <c r="AN81" s="368">
        <f t="shared" si="8"/>
        <v>0</v>
      </c>
      <c r="AO81" s="376">
        <f t="shared" si="9"/>
        <v>0</v>
      </c>
    </row>
    <row r="82" spans="1:41" s="4" customFormat="1" ht="12" customHeight="1" x14ac:dyDescent="0.2">
      <c r="A82" s="1038">
        <f>Tabela6[[#This Row],[CLIENTE]]</f>
        <v>0</v>
      </c>
      <c r="B82" s="1039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8">
        <f t="shared" si="5"/>
        <v>0</v>
      </c>
      <c r="AI82" s="14">
        <f>Tabela6[[#This Row],[PREÇO]]</f>
        <v>0</v>
      </c>
      <c r="AJ82" s="387">
        <f t="shared" si="6"/>
        <v>0</v>
      </c>
      <c r="AK82" s="367">
        <f>Tabela6[[#This Row],[ST ICMS]]</f>
        <v>0</v>
      </c>
      <c r="AL82" s="368">
        <f t="shared" si="7"/>
        <v>0</v>
      </c>
      <c r="AM82" s="367">
        <f>Tabela6[[#This Row],[DESCONTO]]</f>
        <v>0</v>
      </c>
      <c r="AN82" s="368">
        <f t="shared" si="8"/>
        <v>0</v>
      </c>
      <c r="AO82" s="376">
        <f t="shared" si="9"/>
        <v>0</v>
      </c>
    </row>
    <row r="83" spans="1:41" s="4" customFormat="1" ht="12" customHeight="1" x14ac:dyDescent="0.2">
      <c r="A83" s="1038">
        <f>Tabela6[[#This Row],[CLIENTE]]</f>
        <v>0</v>
      </c>
      <c r="B83" s="1039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8">
        <f t="shared" si="5"/>
        <v>0</v>
      </c>
      <c r="AI83" s="14">
        <f>Tabela6[[#This Row],[PREÇO]]</f>
        <v>0</v>
      </c>
      <c r="AJ83" s="387">
        <f t="shared" si="6"/>
        <v>0</v>
      </c>
      <c r="AK83" s="367">
        <f>Tabela6[[#This Row],[ST ICMS]]</f>
        <v>0</v>
      </c>
      <c r="AL83" s="368">
        <f t="shared" si="7"/>
        <v>0</v>
      </c>
      <c r="AM83" s="367">
        <f>Tabela6[[#This Row],[DESCONTO]]</f>
        <v>0</v>
      </c>
      <c r="AN83" s="368">
        <f t="shared" si="8"/>
        <v>0</v>
      </c>
      <c r="AO83" s="376">
        <f t="shared" si="9"/>
        <v>0</v>
      </c>
    </row>
    <row r="84" spans="1:41" ht="12" customHeight="1" x14ac:dyDescent="0.2">
      <c r="A84" s="1038">
        <f>Tabela6[[#This Row],[CLIENTE]]</f>
        <v>0</v>
      </c>
      <c r="B84" s="1039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8">
        <f t="shared" si="5"/>
        <v>0</v>
      </c>
      <c r="AI84" s="14">
        <f>Tabela6[[#This Row],[PREÇO]]</f>
        <v>0</v>
      </c>
      <c r="AJ84" s="387">
        <f t="shared" si="6"/>
        <v>0</v>
      </c>
      <c r="AK84" s="367">
        <f>Tabela6[[#This Row],[ST ICMS]]</f>
        <v>0</v>
      </c>
      <c r="AL84" s="368">
        <f t="shared" si="7"/>
        <v>0</v>
      </c>
      <c r="AM84" s="367">
        <f>Tabela6[[#This Row],[DESCONTO]]</f>
        <v>0</v>
      </c>
      <c r="AN84" s="368">
        <f t="shared" si="8"/>
        <v>0</v>
      </c>
      <c r="AO84" s="376">
        <f t="shared" si="9"/>
        <v>0</v>
      </c>
    </row>
    <row r="85" spans="1:41" ht="12" customHeight="1" x14ac:dyDescent="0.2">
      <c r="A85" s="1038">
        <f>Tabela6[[#This Row],[CLIENTE]]</f>
        <v>0</v>
      </c>
      <c r="B85" s="1039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8">
        <f t="shared" si="5"/>
        <v>0</v>
      </c>
      <c r="AI85" s="14">
        <f>Tabela6[[#This Row],[PREÇO]]</f>
        <v>0</v>
      </c>
      <c r="AJ85" s="387">
        <f t="shared" si="6"/>
        <v>0</v>
      </c>
      <c r="AK85" s="367">
        <f>Tabela6[[#This Row],[ST ICMS]]</f>
        <v>0</v>
      </c>
      <c r="AL85" s="368">
        <f t="shared" si="7"/>
        <v>0</v>
      </c>
      <c r="AM85" s="367">
        <f>Tabela6[[#This Row],[DESCONTO]]</f>
        <v>0</v>
      </c>
      <c r="AN85" s="368">
        <f t="shared" si="8"/>
        <v>0</v>
      </c>
      <c r="AO85" s="376">
        <f t="shared" si="9"/>
        <v>0</v>
      </c>
    </row>
    <row r="86" spans="1:41" ht="12" customHeight="1" x14ac:dyDescent="0.2">
      <c r="A86" s="1038">
        <f>Tabela6[[#This Row],[CLIENTE]]</f>
        <v>0</v>
      </c>
      <c r="B86" s="1039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8">
        <f t="shared" si="5"/>
        <v>0</v>
      </c>
      <c r="AI86" s="14">
        <f>Tabela6[[#This Row],[PREÇO]]</f>
        <v>0</v>
      </c>
      <c r="AJ86" s="387">
        <f t="shared" si="6"/>
        <v>0</v>
      </c>
      <c r="AK86" s="367">
        <f>Tabela6[[#This Row],[ST ICMS]]</f>
        <v>0</v>
      </c>
      <c r="AL86" s="368">
        <f t="shared" si="7"/>
        <v>0</v>
      </c>
      <c r="AM86" s="367">
        <f>Tabela6[[#This Row],[DESCONTO]]</f>
        <v>0</v>
      </c>
      <c r="AN86" s="368">
        <f t="shared" si="8"/>
        <v>0</v>
      </c>
      <c r="AO86" s="376">
        <f t="shared" si="9"/>
        <v>0</v>
      </c>
    </row>
    <row r="87" spans="1:41" ht="12" customHeight="1" x14ac:dyDescent="0.2">
      <c r="A87" s="1038">
        <f>Tabela6[[#This Row],[CLIENTE]]</f>
        <v>0</v>
      </c>
      <c r="B87" s="1039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8">
        <f t="shared" si="5"/>
        <v>0</v>
      </c>
      <c r="AI87" s="14">
        <f>Tabela6[[#This Row],[PREÇO]]</f>
        <v>0</v>
      </c>
      <c r="AJ87" s="387">
        <f t="shared" si="6"/>
        <v>0</v>
      </c>
      <c r="AK87" s="367">
        <f>Tabela6[[#This Row],[ST ICMS]]</f>
        <v>0</v>
      </c>
      <c r="AL87" s="368">
        <f t="shared" si="7"/>
        <v>0</v>
      </c>
      <c r="AM87" s="367">
        <f>Tabela6[[#This Row],[DESCONTO]]</f>
        <v>0</v>
      </c>
      <c r="AN87" s="368">
        <f t="shared" si="8"/>
        <v>0</v>
      </c>
      <c r="AO87" s="376">
        <f t="shared" si="9"/>
        <v>0</v>
      </c>
    </row>
    <row r="88" spans="1:41" ht="12" customHeight="1" x14ac:dyDescent="0.2">
      <c r="A88" s="1038">
        <f>Tabela6[[#This Row],[CLIENTE]]</f>
        <v>0</v>
      </c>
      <c r="B88" s="1039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8">
        <f t="shared" si="5"/>
        <v>0</v>
      </c>
      <c r="AI88" s="14">
        <f>Tabela6[[#This Row],[PREÇO]]</f>
        <v>0</v>
      </c>
      <c r="AJ88" s="387">
        <f t="shared" si="6"/>
        <v>0</v>
      </c>
      <c r="AK88" s="367">
        <f>Tabela6[[#This Row],[ST ICMS]]</f>
        <v>0</v>
      </c>
      <c r="AL88" s="368">
        <f t="shared" si="7"/>
        <v>0</v>
      </c>
      <c r="AM88" s="367">
        <f>Tabela6[[#This Row],[DESCONTO]]</f>
        <v>0</v>
      </c>
      <c r="AN88" s="368">
        <f t="shared" si="8"/>
        <v>0</v>
      </c>
      <c r="AO88" s="376">
        <f t="shared" si="9"/>
        <v>0</v>
      </c>
    </row>
    <row r="89" spans="1:41" ht="12" customHeight="1" x14ac:dyDescent="0.2">
      <c r="A89" s="1038">
        <f>Tabela6[[#This Row],[CLIENTE]]</f>
        <v>0</v>
      </c>
      <c r="B89" s="1039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8">
        <f t="shared" si="5"/>
        <v>0</v>
      </c>
      <c r="AI89" s="14">
        <f>Tabela6[[#This Row],[PREÇO]]</f>
        <v>0</v>
      </c>
      <c r="AJ89" s="387">
        <f t="shared" si="6"/>
        <v>0</v>
      </c>
      <c r="AK89" s="367">
        <f>Tabela6[[#This Row],[ST ICMS]]</f>
        <v>0</v>
      </c>
      <c r="AL89" s="368">
        <f t="shared" si="7"/>
        <v>0</v>
      </c>
      <c r="AM89" s="367">
        <f>Tabela6[[#This Row],[DESCONTO]]</f>
        <v>0</v>
      </c>
      <c r="AN89" s="368">
        <f t="shared" si="8"/>
        <v>0</v>
      </c>
      <c r="AO89" s="376">
        <f t="shared" si="9"/>
        <v>0</v>
      </c>
    </row>
    <row r="90" spans="1:41" s="4" customFormat="1" ht="12" customHeight="1" x14ac:dyDescent="0.2">
      <c r="A90" s="1038">
        <f>Tabela6[[#This Row],[CLIENTE]]</f>
        <v>0</v>
      </c>
      <c r="B90" s="1039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8">
        <f t="shared" si="5"/>
        <v>0</v>
      </c>
      <c r="AI90" s="14">
        <f>Tabela6[[#This Row],[PREÇO]]</f>
        <v>0</v>
      </c>
      <c r="AJ90" s="387">
        <f t="shared" si="6"/>
        <v>0</v>
      </c>
      <c r="AK90" s="367">
        <f>Tabela6[[#This Row],[ST ICMS]]</f>
        <v>0</v>
      </c>
      <c r="AL90" s="368">
        <f t="shared" si="7"/>
        <v>0</v>
      </c>
      <c r="AM90" s="367">
        <f>Tabela6[[#This Row],[DESCONTO]]</f>
        <v>0</v>
      </c>
      <c r="AN90" s="368">
        <f t="shared" si="8"/>
        <v>0</v>
      </c>
      <c r="AO90" s="376">
        <f t="shared" si="9"/>
        <v>0</v>
      </c>
    </row>
    <row r="91" spans="1:41" s="4" customFormat="1" ht="12" customHeight="1" x14ac:dyDescent="0.2">
      <c r="A91" s="1038">
        <f>Tabela6[[#This Row],[CLIENTE]]</f>
        <v>0</v>
      </c>
      <c r="B91" s="1039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8">
        <f t="shared" si="5"/>
        <v>0</v>
      </c>
      <c r="AI91" s="14">
        <f>Tabela6[[#This Row],[PREÇO]]</f>
        <v>0</v>
      </c>
      <c r="AJ91" s="387">
        <f t="shared" si="6"/>
        <v>0</v>
      </c>
      <c r="AK91" s="367">
        <f>Tabela6[[#This Row],[ST ICMS]]</f>
        <v>0</v>
      </c>
      <c r="AL91" s="368">
        <f t="shared" si="7"/>
        <v>0</v>
      </c>
      <c r="AM91" s="367">
        <f>Tabela6[[#This Row],[DESCONTO]]</f>
        <v>0</v>
      </c>
      <c r="AN91" s="368">
        <f t="shared" si="8"/>
        <v>0</v>
      </c>
      <c r="AO91" s="376">
        <f t="shared" si="9"/>
        <v>0</v>
      </c>
    </row>
    <row r="92" spans="1:41" s="4" customFormat="1" ht="12" customHeight="1" x14ac:dyDescent="0.2">
      <c r="A92" s="1038">
        <f>Tabela6[[#This Row],[CLIENTE]]</f>
        <v>0</v>
      </c>
      <c r="B92" s="1039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8">
        <f t="shared" si="5"/>
        <v>0</v>
      </c>
      <c r="AI92" s="14">
        <f>Tabela6[[#This Row],[PREÇO]]</f>
        <v>0</v>
      </c>
      <c r="AJ92" s="387">
        <f t="shared" si="6"/>
        <v>0</v>
      </c>
      <c r="AK92" s="367">
        <f>Tabela6[[#This Row],[ST ICMS]]</f>
        <v>0</v>
      </c>
      <c r="AL92" s="368">
        <f t="shared" si="7"/>
        <v>0</v>
      </c>
      <c r="AM92" s="367">
        <f>Tabela6[[#This Row],[DESCONTO]]</f>
        <v>0</v>
      </c>
      <c r="AN92" s="368">
        <f t="shared" si="8"/>
        <v>0</v>
      </c>
      <c r="AO92" s="376">
        <f t="shared" si="9"/>
        <v>0</v>
      </c>
    </row>
    <row r="93" spans="1:41" s="4" customFormat="1" ht="12" customHeight="1" x14ac:dyDescent="0.2">
      <c r="A93" s="1038">
        <f>Tabela6[[#This Row],[CLIENTE]]</f>
        <v>0</v>
      </c>
      <c r="B93" s="1039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8">
        <f t="shared" si="5"/>
        <v>0</v>
      </c>
      <c r="AI93" s="14">
        <f>Tabela6[[#This Row],[PREÇO]]</f>
        <v>0</v>
      </c>
      <c r="AJ93" s="387">
        <f t="shared" si="6"/>
        <v>0</v>
      </c>
      <c r="AK93" s="367">
        <f>Tabela6[[#This Row],[ST ICMS]]</f>
        <v>0</v>
      </c>
      <c r="AL93" s="368">
        <f t="shared" si="7"/>
        <v>0</v>
      </c>
      <c r="AM93" s="367">
        <f>Tabela6[[#This Row],[DESCONTO]]</f>
        <v>0</v>
      </c>
      <c r="AN93" s="368">
        <f t="shared" si="8"/>
        <v>0</v>
      </c>
      <c r="AO93" s="376">
        <f t="shared" si="9"/>
        <v>0</v>
      </c>
    </row>
    <row r="94" spans="1:41" s="4" customFormat="1" ht="12" customHeight="1" x14ac:dyDescent="0.2">
      <c r="A94" s="1038">
        <f>Tabela6[[#This Row],[CLIENTE]]</f>
        <v>0</v>
      </c>
      <c r="B94" s="1039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8">
        <f t="shared" si="5"/>
        <v>0</v>
      </c>
      <c r="AI94" s="14">
        <f>Tabela6[[#This Row],[PREÇO]]</f>
        <v>0</v>
      </c>
      <c r="AJ94" s="387">
        <f t="shared" si="6"/>
        <v>0</v>
      </c>
      <c r="AK94" s="367">
        <f>Tabela6[[#This Row],[ST ICMS]]</f>
        <v>0</v>
      </c>
      <c r="AL94" s="368">
        <f t="shared" si="7"/>
        <v>0</v>
      </c>
      <c r="AM94" s="367">
        <f>Tabela6[[#This Row],[DESCONTO]]</f>
        <v>0</v>
      </c>
      <c r="AN94" s="368">
        <f t="shared" si="8"/>
        <v>0</v>
      </c>
      <c r="AO94" s="376">
        <f t="shared" si="9"/>
        <v>0</v>
      </c>
    </row>
    <row r="95" spans="1:41" ht="12" customHeight="1" x14ac:dyDescent="0.2">
      <c r="A95" s="1038">
        <f>Tabela6[[#This Row],[CLIENTE]]</f>
        <v>0</v>
      </c>
      <c r="B95" s="1039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8">
        <f t="shared" si="5"/>
        <v>0</v>
      </c>
      <c r="AI95" s="14">
        <f>Tabela6[[#This Row],[PREÇO]]</f>
        <v>0</v>
      </c>
      <c r="AJ95" s="387">
        <f t="shared" si="6"/>
        <v>0</v>
      </c>
      <c r="AK95" s="367">
        <f>Tabela6[[#This Row],[ST ICMS]]</f>
        <v>0</v>
      </c>
      <c r="AL95" s="368">
        <f t="shared" si="7"/>
        <v>0</v>
      </c>
      <c r="AM95" s="367">
        <f>Tabela6[[#This Row],[DESCONTO]]</f>
        <v>0</v>
      </c>
      <c r="AN95" s="368">
        <f t="shared" si="8"/>
        <v>0</v>
      </c>
      <c r="AO95" s="376">
        <f t="shared" si="9"/>
        <v>0</v>
      </c>
    </row>
    <row r="96" spans="1:41" ht="12" customHeight="1" x14ac:dyDescent="0.2">
      <c r="A96" s="1038">
        <f>Tabela6[[#This Row],[CLIENTE]]</f>
        <v>0</v>
      </c>
      <c r="B96" s="1039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8">
        <f t="shared" si="5"/>
        <v>0</v>
      </c>
      <c r="AI96" s="14">
        <f>Tabela6[[#This Row],[PREÇO]]</f>
        <v>0</v>
      </c>
      <c r="AJ96" s="387">
        <f t="shared" si="6"/>
        <v>0</v>
      </c>
      <c r="AK96" s="367">
        <f>Tabela6[[#This Row],[ST ICMS]]</f>
        <v>0</v>
      </c>
      <c r="AL96" s="368">
        <f t="shared" si="7"/>
        <v>0</v>
      </c>
      <c r="AM96" s="367">
        <f>Tabela6[[#This Row],[DESCONTO]]</f>
        <v>0</v>
      </c>
      <c r="AN96" s="368">
        <f t="shared" si="8"/>
        <v>0</v>
      </c>
      <c r="AO96" s="376">
        <f t="shared" si="9"/>
        <v>0</v>
      </c>
    </row>
    <row r="97" spans="1:41" ht="12" customHeight="1" x14ac:dyDescent="0.2">
      <c r="A97" s="1038">
        <f>Tabela6[[#This Row],[CLIENTE]]</f>
        <v>0</v>
      </c>
      <c r="B97" s="1039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8">
        <f t="shared" si="5"/>
        <v>0</v>
      </c>
      <c r="AI97" s="14">
        <f>Tabela6[[#This Row],[PREÇO]]</f>
        <v>0</v>
      </c>
      <c r="AJ97" s="387">
        <f t="shared" si="6"/>
        <v>0</v>
      </c>
      <c r="AK97" s="367">
        <f>Tabela6[[#This Row],[ST ICMS]]</f>
        <v>0</v>
      </c>
      <c r="AL97" s="368">
        <f t="shared" si="7"/>
        <v>0</v>
      </c>
      <c r="AM97" s="367">
        <f>Tabela6[[#This Row],[DESCONTO]]</f>
        <v>0</v>
      </c>
      <c r="AN97" s="368">
        <f t="shared" si="8"/>
        <v>0</v>
      </c>
      <c r="AO97" s="376">
        <f t="shared" si="9"/>
        <v>0</v>
      </c>
    </row>
    <row r="98" spans="1:41" ht="12" customHeight="1" x14ac:dyDescent="0.2">
      <c r="A98" s="1038">
        <f>Tabela6[[#This Row],[CLIENTE]]</f>
        <v>0</v>
      </c>
      <c r="B98" s="1039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8">
        <f t="shared" si="5"/>
        <v>0</v>
      </c>
      <c r="AI98" s="14">
        <f>Tabela6[[#This Row],[PREÇO]]</f>
        <v>0</v>
      </c>
      <c r="AJ98" s="387">
        <f t="shared" si="6"/>
        <v>0</v>
      </c>
      <c r="AK98" s="367">
        <f>Tabela6[[#This Row],[ST ICMS]]</f>
        <v>0</v>
      </c>
      <c r="AL98" s="368">
        <f t="shared" si="7"/>
        <v>0</v>
      </c>
      <c r="AM98" s="367">
        <f>Tabela6[[#This Row],[DESCONTO]]</f>
        <v>0</v>
      </c>
      <c r="AN98" s="368">
        <f t="shared" si="8"/>
        <v>0</v>
      </c>
      <c r="AO98" s="376">
        <f t="shared" si="9"/>
        <v>0</v>
      </c>
    </row>
    <row r="99" spans="1:41" ht="12" customHeight="1" x14ac:dyDescent="0.2">
      <c r="A99" s="1038">
        <f>Tabela6[[#This Row],[CLIENTE]]</f>
        <v>0</v>
      </c>
      <c r="B99" s="1039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8">
        <f t="shared" si="5"/>
        <v>0</v>
      </c>
      <c r="AI99" s="14">
        <f>Tabela6[[#This Row],[PREÇO]]</f>
        <v>0</v>
      </c>
      <c r="AJ99" s="387">
        <f t="shared" si="6"/>
        <v>0</v>
      </c>
      <c r="AK99" s="367">
        <f>Tabela6[[#This Row],[ST ICMS]]</f>
        <v>0</v>
      </c>
      <c r="AL99" s="368">
        <f t="shared" si="7"/>
        <v>0</v>
      </c>
      <c r="AM99" s="367">
        <f>Tabela6[[#This Row],[DESCONTO]]</f>
        <v>0</v>
      </c>
      <c r="AN99" s="368">
        <f t="shared" si="8"/>
        <v>0</v>
      </c>
      <c r="AO99" s="376">
        <f t="shared" si="9"/>
        <v>0</v>
      </c>
    </row>
    <row r="100" spans="1:41" ht="12" customHeight="1" x14ac:dyDescent="0.2">
      <c r="A100" s="1038">
        <f>Tabela6[[#This Row],[CLIENTE]]</f>
        <v>0</v>
      </c>
      <c r="B100" s="1039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8">
        <f t="shared" si="5"/>
        <v>0</v>
      </c>
      <c r="AI100" s="14">
        <f>Tabela6[[#This Row],[PREÇO]]</f>
        <v>0</v>
      </c>
      <c r="AJ100" s="387">
        <f t="shared" si="6"/>
        <v>0</v>
      </c>
      <c r="AK100" s="367">
        <f>Tabela6[[#This Row],[ST ICMS]]</f>
        <v>0</v>
      </c>
      <c r="AL100" s="368">
        <f t="shared" si="7"/>
        <v>0</v>
      </c>
      <c r="AM100" s="367">
        <f>Tabela6[[#This Row],[DESCONTO]]</f>
        <v>0</v>
      </c>
      <c r="AN100" s="368">
        <f t="shared" si="8"/>
        <v>0</v>
      </c>
      <c r="AO100" s="376">
        <f t="shared" si="9"/>
        <v>0</v>
      </c>
    </row>
    <row r="101" spans="1:41" ht="12" customHeight="1" x14ac:dyDescent="0.2">
      <c r="A101" s="1038">
        <f>Tabela6[[#This Row],[CLIENTE]]</f>
        <v>0</v>
      </c>
      <c r="B101" s="1039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8">
        <f t="shared" si="5"/>
        <v>0</v>
      </c>
      <c r="AI101" s="14">
        <f>Tabela6[[#This Row],[PREÇO]]</f>
        <v>0</v>
      </c>
      <c r="AJ101" s="387">
        <f t="shared" si="6"/>
        <v>0</v>
      </c>
      <c r="AK101" s="367">
        <f>Tabela6[[#This Row],[ST ICMS]]</f>
        <v>0</v>
      </c>
      <c r="AL101" s="368">
        <f t="shared" si="7"/>
        <v>0</v>
      </c>
      <c r="AM101" s="367">
        <f>Tabela6[[#This Row],[DESCONTO]]</f>
        <v>0</v>
      </c>
      <c r="AN101" s="368">
        <f t="shared" si="8"/>
        <v>0</v>
      </c>
      <c r="AO101" s="376">
        <f t="shared" si="9"/>
        <v>0</v>
      </c>
    </row>
    <row r="102" spans="1:41" ht="12" customHeight="1" x14ac:dyDescent="0.2">
      <c r="A102" s="1038">
        <f>Tabela6[[#This Row],[CLIENTE]]</f>
        <v>0</v>
      </c>
      <c r="B102" s="1039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8">
        <f t="shared" si="5"/>
        <v>0</v>
      </c>
      <c r="AI102" s="14">
        <f>Tabela6[[#This Row],[PREÇO]]</f>
        <v>0</v>
      </c>
      <c r="AJ102" s="387">
        <f t="shared" si="6"/>
        <v>0</v>
      </c>
      <c r="AK102" s="367">
        <f>Tabela6[[#This Row],[ST ICMS]]</f>
        <v>0</v>
      </c>
      <c r="AL102" s="368">
        <f t="shared" si="7"/>
        <v>0</v>
      </c>
      <c r="AM102" s="367">
        <f>Tabela6[[#This Row],[DESCONTO]]</f>
        <v>0</v>
      </c>
      <c r="AN102" s="368">
        <f t="shared" si="8"/>
        <v>0</v>
      </c>
      <c r="AO102" s="376">
        <f t="shared" si="9"/>
        <v>0</v>
      </c>
    </row>
    <row r="103" spans="1:41" ht="12" customHeight="1" x14ac:dyDescent="0.2">
      <c r="A103" s="1038">
        <f>Tabela6[[#This Row],[CLIENTE]]</f>
        <v>0</v>
      </c>
      <c r="B103" s="1039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8">
        <f t="shared" si="5"/>
        <v>0</v>
      </c>
      <c r="AI103" s="14">
        <f>Tabela6[[#This Row],[PREÇO]]</f>
        <v>0</v>
      </c>
      <c r="AJ103" s="387">
        <f t="shared" si="6"/>
        <v>0</v>
      </c>
      <c r="AK103" s="367">
        <f>Tabela6[[#This Row],[ST ICMS]]</f>
        <v>0</v>
      </c>
      <c r="AL103" s="368">
        <f t="shared" si="7"/>
        <v>0</v>
      </c>
      <c r="AM103" s="367">
        <f>Tabela6[[#This Row],[DESCONTO]]</f>
        <v>0</v>
      </c>
      <c r="AN103" s="368">
        <f t="shared" si="8"/>
        <v>0</v>
      </c>
      <c r="AO103" s="376">
        <f t="shared" si="9"/>
        <v>0</v>
      </c>
    </row>
    <row r="104" spans="1:41" ht="12" customHeight="1" x14ac:dyDescent="0.2">
      <c r="A104" s="1038">
        <f>Tabela6[[#This Row],[CLIENTE]]</f>
        <v>0</v>
      </c>
      <c r="B104" s="1039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8">
        <f t="shared" si="5"/>
        <v>0</v>
      </c>
      <c r="AI104" s="14">
        <f>Tabela6[[#This Row],[PREÇO]]</f>
        <v>0</v>
      </c>
      <c r="AJ104" s="387">
        <f t="shared" si="6"/>
        <v>0</v>
      </c>
      <c r="AK104" s="367">
        <f>Tabela6[[#This Row],[ST ICMS]]</f>
        <v>0</v>
      </c>
      <c r="AL104" s="368">
        <f t="shared" si="7"/>
        <v>0</v>
      </c>
      <c r="AM104" s="367">
        <f>Tabela6[[#This Row],[DESCONTO]]</f>
        <v>0</v>
      </c>
      <c r="AN104" s="368">
        <f t="shared" si="8"/>
        <v>0</v>
      </c>
      <c r="AO104" s="376">
        <f t="shared" si="9"/>
        <v>0</v>
      </c>
    </row>
    <row r="105" spans="1:41" ht="12" customHeight="1" x14ac:dyDescent="0.2">
      <c r="A105" s="1038">
        <f>Tabela6[[#This Row],[CLIENTE]]</f>
        <v>0</v>
      </c>
      <c r="B105" s="1039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8">
        <f t="shared" si="5"/>
        <v>0</v>
      </c>
      <c r="AI105" s="14">
        <f>Tabela6[[#This Row],[PREÇO]]</f>
        <v>0</v>
      </c>
      <c r="AJ105" s="387">
        <f t="shared" si="6"/>
        <v>0</v>
      </c>
      <c r="AK105" s="367">
        <f>Tabela6[[#This Row],[ST ICMS]]</f>
        <v>0</v>
      </c>
      <c r="AL105" s="368">
        <f t="shared" si="7"/>
        <v>0</v>
      </c>
      <c r="AM105" s="367">
        <f>Tabela6[[#This Row],[DESCONTO]]</f>
        <v>0</v>
      </c>
      <c r="AN105" s="368">
        <f t="shared" si="8"/>
        <v>0</v>
      </c>
      <c r="AO105" s="376">
        <f t="shared" si="9"/>
        <v>0</v>
      </c>
    </row>
    <row r="106" spans="1:41" ht="12" customHeight="1" x14ac:dyDescent="0.2">
      <c r="A106" s="1038">
        <f>Tabela6[[#This Row],[CLIENTE]]</f>
        <v>0</v>
      </c>
      <c r="B106" s="1039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8">
        <f t="shared" si="5"/>
        <v>0</v>
      </c>
      <c r="AI106" s="14">
        <f>Tabela6[[#This Row],[PREÇO]]</f>
        <v>0</v>
      </c>
      <c r="AJ106" s="387">
        <f t="shared" si="6"/>
        <v>0</v>
      </c>
      <c r="AK106" s="367">
        <f>Tabela6[[#This Row],[ST ICMS]]</f>
        <v>0</v>
      </c>
      <c r="AL106" s="368">
        <f t="shared" si="7"/>
        <v>0</v>
      </c>
      <c r="AM106" s="367">
        <f>Tabela6[[#This Row],[DESCONTO]]</f>
        <v>0</v>
      </c>
      <c r="AN106" s="368">
        <f t="shared" si="8"/>
        <v>0</v>
      </c>
      <c r="AO106" s="376">
        <f t="shared" si="9"/>
        <v>0</v>
      </c>
    </row>
    <row r="107" spans="1:41" ht="12" customHeight="1" x14ac:dyDescent="0.2">
      <c r="A107" s="1038">
        <f>Tabela6[[#This Row],[CLIENTE]]</f>
        <v>0</v>
      </c>
      <c r="B107" s="1039"/>
      <c r="C107" s="13"/>
      <c r="D107" s="13"/>
      <c r="E107" s="13"/>
      <c r="F107" s="13"/>
      <c r="G107" s="13"/>
      <c r="H107" s="13"/>
      <c r="I107" s="534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8">
        <f t="shared" si="5"/>
        <v>0</v>
      </c>
      <c r="AI107" s="14">
        <f>Tabela6[[#This Row],[PREÇO]]</f>
        <v>0</v>
      </c>
      <c r="AJ107" s="387">
        <f t="shared" si="6"/>
        <v>0</v>
      </c>
      <c r="AK107" s="367">
        <f>Tabela6[[#This Row],[ST ICMS]]</f>
        <v>0</v>
      </c>
      <c r="AL107" s="368">
        <f t="shared" si="7"/>
        <v>0</v>
      </c>
      <c r="AM107" s="367">
        <f>Tabela6[[#This Row],[DESCONTO]]</f>
        <v>0</v>
      </c>
      <c r="AN107" s="368">
        <f t="shared" si="8"/>
        <v>0</v>
      </c>
      <c r="AO107" s="376">
        <f t="shared" si="9"/>
        <v>0</v>
      </c>
    </row>
    <row r="108" spans="1:41" ht="12" customHeight="1" x14ac:dyDescent="0.2">
      <c r="A108" s="1038">
        <f>Tabela6[[#This Row],[CLIENTE]]</f>
        <v>0</v>
      </c>
      <c r="B108" s="1039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8">
        <f t="shared" si="5"/>
        <v>0</v>
      </c>
      <c r="AI108" s="14">
        <f>Tabela6[[#This Row],[PREÇO]]</f>
        <v>0</v>
      </c>
      <c r="AJ108" s="387">
        <f t="shared" si="6"/>
        <v>0</v>
      </c>
      <c r="AK108" s="367">
        <f>Tabela6[[#This Row],[ST ICMS]]</f>
        <v>0</v>
      </c>
      <c r="AL108" s="368">
        <f t="shared" si="7"/>
        <v>0</v>
      </c>
      <c r="AM108" s="367">
        <f>Tabela6[[#This Row],[DESCONTO]]</f>
        <v>0</v>
      </c>
      <c r="AN108" s="368">
        <f t="shared" si="8"/>
        <v>0</v>
      </c>
      <c r="AO108" s="376">
        <f t="shared" si="9"/>
        <v>0</v>
      </c>
    </row>
    <row r="109" spans="1:41" ht="12" customHeight="1" x14ac:dyDescent="0.2">
      <c r="A109" s="1038">
        <f>Tabela6[[#This Row],[CLIENTE]]</f>
        <v>0</v>
      </c>
      <c r="B109" s="1039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8">
        <f t="shared" si="5"/>
        <v>0</v>
      </c>
      <c r="AI109" s="14">
        <f>Tabela6[[#This Row],[PREÇO]]</f>
        <v>0</v>
      </c>
      <c r="AJ109" s="387">
        <f t="shared" si="6"/>
        <v>0</v>
      </c>
      <c r="AK109" s="367">
        <f>Tabela6[[#This Row],[ST ICMS]]</f>
        <v>0</v>
      </c>
      <c r="AL109" s="368">
        <f t="shared" si="7"/>
        <v>0</v>
      </c>
      <c r="AM109" s="367">
        <f>Tabela6[[#This Row],[DESCONTO]]</f>
        <v>0</v>
      </c>
      <c r="AN109" s="368">
        <f t="shared" si="8"/>
        <v>0</v>
      </c>
      <c r="AO109" s="376">
        <f t="shared" si="9"/>
        <v>0</v>
      </c>
    </row>
    <row r="110" spans="1:41" ht="12" customHeight="1" x14ac:dyDescent="0.2">
      <c r="A110" s="1038">
        <f>Tabela6[[#This Row],[CLIENTE]]</f>
        <v>0</v>
      </c>
      <c r="B110" s="1039"/>
      <c r="C110" s="13"/>
      <c r="D110" s="13"/>
      <c r="E110" s="13"/>
      <c r="F110" s="13"/>
      <c r="G110" s="13"/>
      <c r="H110" s="13"/>
      <c r="I110" s="15"/>
      <c r="J110" s="15"/>
      <c r="K110" s="15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8">
        <f t="shared" si="5"/>
        <v>0</v>
      </c>
      <c r="AI110" s="14">
        <f>Tabela6[[#This Row],[PREÇO]]</f>
        <v>0</v>
      </c>
      <c r="AJ110" s="387">
        <f t="shared" si="6"/>
        <v>0</v>
      </c>
      <c r="AK110" s="367">
        <f>Tabela6[[#This Row],[ST ICMS]]</f>
        <v>0</v>
      </c>
      <c r="AL110" s="368">
        <f t="shared" si="7"/>
        <v>0</v>
      </c>
      <c r="AM110" s="367">
        <f>Tabela6[[#This Row],[DESCONTO]]</f>
        <v>0</v>
      </c>
      <c r="AN110" s="368">
        <f t="shared" si="8"/>
        <v>0</v>
      </c>
      <c r="AO110" s="376">
        <f t="shared" si="9"/>
        <v>0</v>
      </c>
    </row>
    <row r="111" spans="1:41" ht="12" customHeight="1" x14ac:dyDescent="0.2">
      <c r="A111" s="1038">
        <f>Tabela6[[#This Row],[CLIENTE]]</f>
        <v>0</v>
      </c>
      <c r="B111" s="1039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8">
        <f t="shared" si="5"/>
        <v>0</v>
      </c>
      <c r="AI111" s="14">
        <f>Tabela6[[#This Row],[PREÇO]]</f>
        <v>0</v>
      </c>
      <c r="AJ111" s="387">
        <f t="shared" si="6"/>
        <v>0</v>
      </c>
      <c r="AK111" s="367">
        <f>Tabela6[[#This Row],[ST ICMS]]</f>
        <v>0</v>
      </c>
      <c r="AL111" s="368">
        <f t="shared" si="7"/>
        <v>0</v>
      </c>
      <c r="AM111" s="367">
        <f>Tabela6[[#This Row],[DESCONTO]]</f>
        <v>0</v>
      </c>
      <c r="AN111" s="368">
        <f t="shared" si="8"/>
        <v>0</v>
      </c>
      <c r="AO111" s="376">
        <f t="shared" si="9"/>
        <v>0</v>
      </c>
    </row>
    <row r="112" spans="1:41" ht="12" customHeight="1" x14ac:dyDescent="0.2">
      <c r="A112" s="1038">
        <f>Tabela6[[#This Row],[CLIENTE]]</f>
        <v>0</v>
      </c>
      <c r="B112" s="1039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8">
        <f t="shared" si="5"/>
        <v>0</v>
      </c>
      <c r="AI112" s="14">
        <f>Tabela6[[#This Row],[PREÇO]]</f>
        <v>0</v>
      </c>
      <c r="AJ112" s="387">
        <f t="shared" si="6"/>
        <v>0</v>
      </c>
      <c r="AK112" s="367">
        <f>Tabela6[[#This Row],[ST ICMS]]</f>
        <v>0</v>
      </c>
      <c r="AL112" s="368">
        <f t="shared" si="7"/>
        <v>0</v>
      </c>
      <c r="AM112" s="367">
        <f>Tabela6[[#This Row],[DESCONTO]]</f>
        <v>0</v>
      </c>
      <c r="AN112" s="368">
        <f t="shared" si="8"/>
        <v>0</v>
      </c>
      <c r="AO112" s="376">
        <f t="shared" si="9"/>
        <v>0</v>
      </c>
    </row>
    <row r="113" spans="1:41" ht="12" customHeight="1" x14ac:dyDescent="0.2">
      <c r="A113" s="1038">
        <f>Tabela6[[#This Row],[CLIENTE]]</f>
        <v>0</v>
      </c>
      <c r="B113" s="1039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8">
        <f t="shared" si="5"/>
        <v>0</v>
      </c>
      <c r="AI113" s="14">
        <f>Tabela6[[#This Row],[PREÇO]]</f>
        <v>0</v>
      </c>
      <c r="AJ113" s="387">
        <f t="shared" si="6"/>
        <v>0</v>
      </c>
      <c r="AK113" s="367">
        <f>Tabela6[[#This Row],[ST ICMS]]</f>
        <v>0</v>
      </c>
      <c r="AL113" s="368">
        <f t="shared" si="7"/>
        <v>0</v>
      </c>
      <c r="AM113" s="367">
        <f>Tabela6[[#This Row],[DESCONTO]]</f>
        <v>0</v>
      </c>
      <c r="AN113" s="368">
        <f t="shared" si="8"/>
        <v>0</v>
      </c>
      <c r="AO113" s="376">
        <f t="shared" si="9"/>
        <v>0</v>
      </c>
    </row>
    <row r="114" spans="1:41" ht="12" customHeight="1" x14ac:dyDescent="0.2">
      <c r="A114" s="1038">
        <f>Tabela6[[#This Row],[CLIENTE]]</f>
        <v>0</v>
      </c>
      <c r="B114" s="1039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8">
        <f t="shared" si="5"/>
        <v>0</v>
      </c>
      <c r="AI114" s="14">
        <f>Tabela6[[#This Row],[PREÇO]]</f>
        <v>0</v>
      </c>
      <c r="AJ114" s="387">
        <f t="shared" si="6"/>
        <v>0</v>
      </c>
      <c r="AK114" s="367">
        <f>Tabela6[[#This Row],[ST ICMS]]</f>
        <v>0</v>
      </c>
      <c r="AL114" s="368">
        <f t="shared" si="7"/>
        <v>0</v>
      </c>
      <c r="AM114" s="367">
        <f>Tabela6[[#This Row],[DESCONTO]]</f>
        <v>0</v>
      </c>
      <c r="AN114" s="368">
        <f t="shared" si="8"/>
        <v>0</v>
      </c>
      <c r="AO114" s="376">
        <f t="shared" si="9"/>
        <v>0</v>
      </c>
    </row>
    <row r="115" spans="1:41" ht="12" customHeight="1" x14ac:dyDescent="0.2">
      <c r="A115" s="1038">
        <f>Tabela6[[#This Row],[CLIENTE]]</f>
        <v>0</v>
      </c>
      <c r="B115" s="1039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8">
        <f t="shared" si="5"/>
        <v>0</v>
      </c>
      <c r="AI115" s="14">
        <f>Tabela6[[#This Row],[PREÇO]]</f>
        <v>0</v>
      </c>
      <c r="AJ115" s="387">
        <f t="shared" si="6"/>
        <v>0</v>
      </c>
      <c r="AK115" s="367">
        <f>Tabela6[[#This Row],[ST ICMS]]</f>
        <v>0</v>
      </c>
      <c r="AL115" s="368">
        <f t="shared" si="7"/>
        <v>0</v>
      </c>
      <c r="AM115" s="367">
        <f>Tabela6[[#This Row],[DESCONTO]]</f>
        <v>0</v>
      </c>
      <c r="AN115" s="368">
        <f t="shared" si="8"/>
        <v>0</v>
      </c>
      <c r="AO115" s="376">
        <f t="shared" si="9"/>
        <v>0</v>
      </c>
    </row>
    <row r="116" spans="1:41" ht="12" customHeight="1" x14ac:dyDescent="0.2">
      <c r="A116" s="1038">
        <f>Tabela6[[#This Row],[CLIENTE]]</f>
        <v>0</v>
      </c>
      <c r="B116" s="1039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8">
        <f t="shared" si="5"/>
        <v>0</v>
      </c>
      <c r="AI116" s="14">
        <f>Tabela6[[#This Row],[PREÇO]]</f>
        <v>0</v>
      </c>
      <c r="AJ116" s="387">
        <f t="shared" si="6"/>
        <v>0</v>
      </c>
      <c r="AK116" s="367">
        <f>Tabela6[[#This Row],[ST ICMS]]</f>
        <v>0</v>
      </c>
      <c r="AL116" s="368">
        <f t="shared" si="7"/>
        <v>0</v>
      </c>
      <c r="AM116" s="367">
        <f>Tabela6[[#This Row],[DESCONTO]]</f>
        <v>0</v>
      </c>
      <c r="AN116" s="368">
        <f t="shared" si="8"/>
        <v>0</v>
      </c>
      <c r="AO116" s="376">
        <f t="shared" si="9"/>
        <v>0</v>
      </c>
    </row>
    <row r="117" spans="1:41" ht="12" customHeight="1" x14ac:dyDescent="0.2">
      <c r="A117" s="1038">
        <f>Tabela6[[#This Row],[CLIENTE]]</f>
        <v>0</v>
      </c>
      <c r="B117" s="1039"/>
      <c r="C117" s="19"/>
      <c r="D117" s="19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8">
        <f t="shared" si="5"/>
        <v>0</v>
      </c>
      <c r="AI117" s="14">
        <f>Tabela6[[#This Row],[PREÇO]]</f>
        <v>0</v>
      </c>
      <c r="AJ117" s="387">
        <f t="shared" si="6"/>
        <v>0</v>
      </c>
      <c r="AK117" s="367">
        <f>Tabela6[[#This Row],[ST ICMS]]</f>
        <v>0</v>
      </c>
      <c r="AL117" s="368">
        <f t="shared" si="7"/>
        <v>0</v>
      </c>
      <c r="AM117" s="367">
        <f>Tabela6[[#This Row],[DESCONTO]]</f>
        <v>0</v>
      </c>
      <c r="AN117" s="368">
        <f t="shared" si="8"/>
        <v>0</v>
      </c>
      <c r="AO117" s="376">
        <f t="shared" si="9"/>
        <v>0</v>
      </c>
    </row>
    <row r="118" spans="1:41" ht="12" customHeight="1" x14ac:dyDescent="0.2">
      <c r="A118" s="1038">
        <f>Tabela6[[#This Row],[CLIENTE]]</f>
        <v>0</v>
      </c>
      <c r="B118" s="1039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8">
        <f t="shared" si="5"/>
        <v>0</v>
      </c>
      <c r="AI118" s="14">
        <f>Tabela6[[#This Row],[PREÇO]]</f>
        <v>0</v>
      </c>
      <c r="AJ118" s="387">
        <f t="shared" si="6"/>
        <v>0</v>
      </c>
      <c r="AK118" s="367">
        <f>Tabela6[[#This Row],[ST ICMS]]</f>
        <v>0</v>
      </c>
      <c r="AL118" s="368">
        <f t="shared" si="7"/>
        <v>0</v>
      </c>
      <c r="AM118" s="367">
        <f>Tabela6[[#This Row],[DESCONTO]]</f>
        <v>0</v>
      </c>
      <c r="AN118" s="368">
        <f t="shared" si="8"/>
        <v>0</v>
      </c>
      <c r="AO118" s="376">
        <f t="shared" si="9"/>
        <v>0</v>
      </c>
    </row>
    <row r="119" spans="1:41" ht="12" customHeight="1" x14ac:dyDescent="0.2">
      <c r="A119" s="1038">
        <f>Tabela6[[#This Row],[CLIENTE]]</f>
        <v>0</v>
      </c>
      <c r="B119" s="1039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8">
        <f t="shared" si="5"/>
        <v>0</v>
      </c>
      <c r="AI119" s="14">
        <f>Tabela6[[#This Row],[PREÇO]]</f>
        <v>0</v>
      </c>
      <c r="AJ119" s="387">
        <f t="shared" si="6"/>
        <v>0</v>
      </c>
      <c r="AK119" s="367">
        <f>Tabela6[[#This Row],[ST ICMS]]</f>
        <v>0</v>
      </c>
      <c r="AL119" s="368">
        <f t="shared" si="7"/>
        <v>0</v>
      </c>
      <c r="AM119" s="367">
        <f>Tabela6[[#This Row],[DESCONTO]]</f>
        <v>0</v>
      </c>
      <c r="AN119" s="368">
        <f t="shared" si="8"/>
        <v>0</v>
      </c>
      <c r="AO119" s="376">
        <f t="shared" si="9"/>
        <v>0</v>
      </c>
    </row>
    <row r="120" spans="1:41" ht="12" customHeight="1" x14ac:dyDescent="0.2">
      <c r="A120" s="1038">
        <f>Tabela6[[#This Row],[CLIENTE]]</f>
        <v>0</v>
      </c>
      <c r="B120" s="1039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8">
        <f t="shared" si="5"/>
        <v>0</v>
      </c>
      <c r="AI120" s="14">
        <f>Tabela6[[#This Row],[PREÇO]]</f>
        <v>0</v>
      </c>
      <c r="AJ120" s="387">
        <f t="shared" si="6"/>
        <v>0</v>
      </c>
      <c r="AK120" s="367">
        <f>Tabela6[[#This Row],[ST ICMS]]</f>
        <v>0</v>
      </c>
      <c r="AL120" s="368">
        <f t="shared" si="7"/>
        <v>0</v>
      </c>
      <c r="AM120" s="367">
        <f>Tabela6[[#This Row],[DESCONTO]]</f>
        <v>0</v>
      </c>
      <c r="AN120" s="368">
        <f t="shared" si="8"/>
        <v>0</v>
      </c>
      <c r="AO120" s="376">
        <f t="shared" si="9"/>
        <v>0</v>
      </c>
    </row>
    <row r="121" spans="1:41" ht="12" customHeight="1" x14ac:dyDescent="0.2">
      <c r="A121" s="1038">
        <f>Tabela6[[#This Row],[CLIENTE]]</f>
        <v>0</v>
      </c>
      <c r="B121" s="1039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8">
        <f t="shared" si="5"/>
        <v>0</v>
      </c>
      <c r="AI121" s="14">
        <f>Tabela6[[#This Row],[PREÇO]]</f>
        <v>0</v>
      </c>
      <c r="AJ121" s="387">
        <f t="shared" si="6"/>
        <v>0</v>
      </c>
      <c r="AK121" s="367">
        <f>Tabela6[[#This Row],[ST ICMS]]</f>
        <v>0</v>
      </c>
      <c r="AL121" s="368">
        <f t="shared" si="7"/>
        <v>0</v>
      </c>
      <c r="AM121" s="367">
        <f>Tabela6[[#This Row],[DESCONTO]]</f>
        <v>0</v>
      </c>
      <c r="AN121" s="368">
        <f t="shared" si="8"/>
        <v>0</v>
      </c>
      <c r="AO121" s="376">
        <f t="shared" si="9"/>
        <v>0</v>
      </c>
    </row>
    <row r="122" spans="1:41" ht="12" customHeight="1" x14ac:dyDescent="0.2">
      <c r="A122" s="1038">
        <f>Tabela6[[#This Row],[CLIENTE]]</f>
        <v>0</v>
      </c>
      <c r="B122" s="1039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8">
        <f t="shared" si="5"/>
        <v>0</v>
      </c>
      <c r="AI122" s="14">
        <f>Tabela6[[#This Row],[PREÇO]]</f>
        <v>0</v>
      </c>
      <c r="AJ122" s="387">
        <f t="shared" si="6"/>
        <v>0</v>
      </c>
      <c r="AK122" s="367">
        <f>Tabela6[[#This Row],[ST ICMS]]</f>
        <v>0</v>
      </c>
      <c r="AL122" s="368">
        <f t="shared" si="7"/>
        <v>0</v>
      </c>
      <c r="AM122" s="367">
        <f>Tabela6[[#This Row],[DESCONTO]]</f>
        <v>0</v>
      </c>
      <c r="AN122" s="368">
        <f t="shared" si="8"/>
        <v>0</v>
      </c>
      <c r="AO122" s="376">
        <f t="shared" si="9"/>
        <v>0</v>
      </c>
    </row>
    <row r="123" spans="1:41" ht="12" customHeight="1" x14ac:dyDescent="0.2">
      <c r="A123" s="1038">
        <f>Tabela6[[#This Row],[CLIENTE]]</f>
        <v>0</v>
      </c>
      <c r="B123" s="1039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8">
        <f t="shared" si="5"/>
        <v>0</v>
      </c>
      <c r="AI123" s="14">
        <f>Tabela6[[#This Row],[PREÇO]]</f>
        <v>0</v>
      </c>
      <c r="AJ123" s="387">
        <f t="shared" si="6"/>
        <v>0</v>
      </c>
      <c r="AK123" s="367">
        <f>Tabela6[[#This Row],[ST ICMS]]</f>
        <v>0</v>
      </c>
      <c r="AL123" s="368">
        <f t="shared" si="7"/>
        <v>0</v>
      </c>
      <c r="AM123" s="367">
        <f>Tabela6[[#This Row],[DESCONTO]]</f>
        <v>0</v>
      </c>
      <c r="AN123" s="368">
        <f t="shared" si="8"/>
        <v>0</v>
      </c>
      <c r="AO123" s="376">
        <f t="shared" si="9"/>
        <v>0</v>
      </c>
    </row>
    <row r="124" spans="1:41" ht="12" customHeight="1" x14ac:dyDescent="0.2">
      <c r="A124" s="1038">
        <f>Tabela6[[#This Row],[CLIENTE]]</f>
        <v>0</v>
      </c>
      <c r="B124" s="1039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8">
        <f t="shared" si="5"/>
        <v>0</v>
      </c>
      <c r="AI124" s="14">
        <f>Tabela6[[#This Row],[PREÇO]]</f>
        <v>0</v>
      </c>
      <c r="AJ124" s="387">
        <f t="shared" si="6"/>
        <v>0</v>
      </c>
      <c r="AK124" s="367">
        <f>Tabela6[[#This Row],[ST ICMS]]</f>
        <v>0</v>
      </c>
      <c r="AL124" s="368">
        <f t="shared" si="7"/>
        <v>0</v>
      </c>
      <c r="AM124" s="367">
        <f>Tabela6[[#This Row],[DESCONTO]]</f>
        <v>0</v>
      </c>
      <c r="AN124" s="368">
        <f t="shared" si="8"/>
        <v>0</v>
      </c>
      <c r="AO124" s="376">
        <f t="shared" si="9"/>
        <v>0</v>
      </c>
    </row>
    <row r="125" spans="1:41" ht="12" customHeight="1" x14ac:dyDescent="0.2">
      <c r="A125" s="1038">
        <f>Tabela6[[#This Row],[CLIENTE]]</f>
        <v>0</v>
      </c>
      <c r="B125" s="1039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8">
        <f t="shared" si="5"/>
        <v>0</v>
      </c>
      <c r="AI125" s="14">
        <f>Tabela6[[#This Row],[PREÇO]]</f>
        <v>0</v>
      </c>
      <c r="AJ125" s="387">
        <f t="shared" si="6"/>
        <v>0</v>
      </c>
      <c r="AK125" s="367">
        <f>Tabela6[[#This Row],[ST ICMS]]</f>
        <v>0</v>
      </c>
      <c r="AL125" s="368">
        <f t="shared" si="7"/>
        <v>0</v>
      </c>
      <c r="AM125" s="367">
        <f>Tabela6[[#This Row],[DESCONTO]]</f>
        <v>0</v>
      </c>
      <c r="AN125" s="368">
        <f t="shared" si="8"/>
        <v>0</v>
      </c>
      <c r="AO125" s="376">
        <f t="shared" si="9"/>
        <v>0</v>
      </c>
    </row>
    <row r="126" spans="1:41" ht="12" customHeight="1" x14ac:dyDescent="0.2">
      <c r="A126" s="1038">
        <f>Tabela6[[#This Row],[CLIENTE]]</f>
        <v>0</v>
      </c>
      <c r="B126" s="1039"/>
      <c r="C126" s="19"/>
      <c r="D126" s="19"/>
      <c r="E126" s="13"/>
      <c r="F126" s="19"/>
      <c r="G126" s="19"/>
      <c r="H126" s="13"/>
      <c r="I126" s="13"/>
      <c r="J126" s="13"/>
      <c r="K126" s="13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8">
        <f t="shared" si="5"/>
        <v>0</v>
      </c>
      <c r="AI126" s="14">
        <f>Tabela6[[#This Row],[PREÇO]]</f>
        <v>0</v>
      </c>
      <c r="AJ126" s="387">
        <f t="shared" si="6"/>
        <v>0</v>
      </c>
      <c r="AK126" s="367">
        <f>Tabela6[[#This Row],[ST ICMS]]</f>
        <v>0</v>
      </c>
      <c r="AL126" s="368">
        <f t="shared" si="7"/>
        <v>0</v>
      </c>
      <c r="AM126" s="367">
        <f>Tabela6[[#This Row],[DESCONTO]]</f>
        <v>0</v>
      </c>
      <c r="AN126" s="368">
        <f t="shared" si="8"/>
        <v>0</v>
      </c>
      <c r="AO126" s="376">
        <f t="shared" si="9"/>
        <v>0</v>
      </c>
    </row>
    <row r="127" spans="1:41" s="4" customFormat="1" ht="12" customHeight="1" x14ac:dyDescent="0.2">
      <c r="A127" s="1038">
        <f>Tabela6[[#This Row],[CLIENTE]]</f>
        <v>0</v>
      </c>
      <c r="B127" s="1039"/>
      <c r="C127" s="19"/>
      <c r="D127" s="19"/>
      <c r="E127" s="13"/>
      <c r="F127" s="19"/>
      <c r="G127" s="19"/>
      <c r="H127" s="13"/>
      <c r="I127" s="13"/>
      <c r="J127" s="13"/>
      <c r="K127" s="13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8">
        <f t="shared" si="5"/>
        <v>0</v>
      </c>
      <c r="AI127" s="14">
        <f>Tabela6[[#This Row],[PREÇO]]</f>
        <v>0</v>
      </c>
      <c r="AJ127" s="387">
        <f t="shared" si="6"/>
        <v>0</v>
      </c>
      <c r="AK127" s="367">
        <f>Tabela6[[#This Row],[ST ICMS]]</f>
        <v>0</v>
      </c>
      <c r="AL127" s="368">
        <f t="shared" si="7"/>
        <v>0</v>
      </c>
      <c r="AM127" s="367">
        <f>Tabela6[[#This Row],[DESCONTO]]</f>
        <v>0</v>
      </c>
      <c r="AN127" s="368">
        <f t="shared" si="8"/>
        <v>0</v>
      </c>
      <c r="AO127" s="376">
        <f t="shared" si="9"/>
        <v>0</v>
      </c>
    </row>
    <row r="128" spans="1:41" s="4" customFormat="1" ht="12" customHeight="1" x14ac:dyDescent="0.2">
      <c r="A128" s="1038">
        <f>Tabela6[[#This Row],[CLIENTE]]</f>
        <v>0</v>
      </c>
      <c r="B128" s="1039"/>
      <c r="C128" s="19"/>
      <c r="D128" s="19"/>
      <c r="E128" s="13"/>
      <c r="F128" s="19"/>
      <c r="G128" s="19"/>
      <c r="H128" s="13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8">
        <f t="shared" si="5"/>
        <v>0</v>
      </c>
      <c r="AI128" s="14">
        <f>Tabela6[[#This Row],[PREÇO]]</f>
        <v>0</v>
      </c>
      <c r="AJ128" s="387">
        <f t="shared" si="6"/>
        <v>0</v>
      </c>
      <c r="AK128" s="367">
        <f>Tabela6[[#This Row],[ST ICMS]]</f>
        <v>0</v>
      </c>
      <c r="AL128" s="368">
        <f t="shared" si="7"/>
        <v>0</v>
      </c>
      <c r="AM128" s="367">
        <f>Tabela6[[#This Row],[DESCONTO]]</f>
        <v>0</v>
      </c>
      <c r="AN128" s="368">
        <f t="shared" si="8"/>
        <v>0</v>
      </c>
      <c r="AO128" s="376">
        <f t="shared" si="9"/>
        <v>0</v>
      </c>
    </row>
    <row r="129" spans="1:41" s="4" customFormat="1" ht="12" customHeight="1" x14ac:dyDescent="0.2">
      <c r="A129" s="1038">
        <f>Tabela6[[#This Row],[CLIENTE]]</f>
        <v>0</v>
      </c>
      <c r="B129" s="1039"/>
      <c r="C129" s="19"/>
      <c r="D129" s="19"/>
      <c r="E129" s="19"/>
      <c r="F129" s="19"/>
      <c r="G129" s="19"/>
      <c r="H129" s="13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8">
        <f t="shared" si="5"/>
        <v>0</v>
      </c>
      <c r="AI129" s="14">
        <f>Tabela6[[#This Row],[PREÇO]]</f>
        <v>0</v>
      </c>
      <c r="AJ129" s="387">
        <f t="shared" si="6"/>
        <v>0</v>
      </c>
      <c r="AK129" s="367">
        <f>Tabela6[[#This Row],[ST ICMS]]</f>
        <v>0</v>
      </c>
      <c r="AL129" s="368">
        <f t="shared" si="7"/>
        <v>0</v>
      </c>
      <c r="AM129" s="367">
        <f>Tabela6[[#This Row],[DESCONTO]]</f>
        <v>0</v>
      </c>
      <c r="AN129" s="368">
        <f t="shared" si="8"/>
        <v>0</v>
      </c>
      <c r="AO129" s="376">
        <f t="shared" si="9"/>
        <v>0</v>
      </c>
    </row>
    <row r="130" spans="1:41" s="4" customFormat="1" ht="12" customHeight="1" x14ac:dyDescent="0.2">
      <c r="A130" s="1038">
        <f>Tabela6[[#This Row],[CLIENTE]]</f>
        <v>0</v>
      </c>
      <c r="B130" s="1039"/>
      <c r="C130" s="19"/>
      <c r="D130" s="19"/>
      <c r="E130" s="19"/>
      <c r="F130" s="19"/>
      <c r="G130" s="19"/>
      <c r="H130" s="13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8">
        <f t="shared" si="5"/>
        <v>0</v>
      </c>
      <c r="AI130" s="14">
        <f>Tabela6[[#This Row],[PREÇO]]</f>
        <v>0</v>
      </c>
      <c r="AJ130" s="387">
        <f t="shared" si="6"/>
        <v>0</v>
      </c>
      <c r="AK130" s="367">
        <f>Tabela6[[#This Row],[ST ICMS]]</f>
        <v>0</v>
      </c>
      <c r="AL130" s="368">
        <f t="shared" si="7"/>
        <v>0</v>
      </c>
      <c r="AM130" s="367">
        <f>Tabela6[[#This Row],[DESCONTO]]</f>
        <v>0</v>
      </c>
      <c r="AN130" s="368">
        <f t="shared" si="8"/>
        <v>0</v>
      </c>
      <c r="AO130" s="376">
        <f t="shared" si="9"/>
        <v>0</v>
      </c>
    </row>
    <row r="131" spans="1:41" s="4" customFormat="1" ht="12" customHeight="1" x14ac:dyDescent="0.2">
      <c r="A131" s="1038">
        <f>Tabela6[[#This Row],[CLIENTE]]</f>
        <v>0</v>
      </c>
      <c r="B131" s="1039"/>
      <c r="C131" s="19"/>
      <c r="D131" s="19"/>
      <c r="E131" s="19"/>
      <c r="F131" s="19"/>
      <c r="G131" s="19"/>
      <c r="H131" s="13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8">
        <f t="shared" si="5"/>
        <v>0</v>
      </c>
      <c r="AI131" s="14">
        <f>Tabela6[[#This Row],[PREÇO]]</f>
        <v>0</v>
      </c>
      <c r="AJ131" s="387">
        <f t="shared" si="6"/>
        <v>0</v>
      </c>
      <c r="AK131" s="367">
        <f>Tabela6[[#This Row],[ST ICMS]]</f>
        <v>0</v>
      </c>
      <c r="AL131" s="368">
        <f t="shared" si="7"/>
        <v>0</v>
      </c>
      <c r="AM131" s="367">
        <f>Tabela6[[#This Row],[DESCONTO]]</f>
        <v>0</v>
      </c>
      <c r="AN131" s="368">
        <f t="shared" si="8"/>
        <v>0</v>
      </c>
      <c r="AO131" s="376">
        <f t="shared" si="9"/>
        <v>0</v>
      </c>
    </row>
    <row r="132" spans="1:41" s="4" customFormat="1" ht="12" customHeight="1" x14ac:dyDescent="0.2">
      <c r="A132" s="1038">
        <f>Tabela6[[#This Row],[CLIENTE]]</f>
        <v>0</v>
      </c>
      <c r="B132" s="1039"/>
      <c r="C132" s="19"/>
      <c r="D132" s="19"/>
      <c r="E132" s="19"/>
      <c r="F132" s="19"/>
      <c r="G132" s="19"/>
      <c r="H132" s="13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8">
        <f t="shared" ref="AH132:AH155" si="10">SUM(C132:AG132)</f>
        <v>0</v>
      </c>
      <c r="AI132" s="14">
        <f>Tabela6[[#This Row],[PREÇO]]</f>
        <v>0</v>
      </c>
      <c r="AJ132" s="387">
        <f t="shared" ref="AJ132:AJ155" si="11">AH132*AI132</f>
        <v>0</v>
      </c>
      <c r="AK132" s="367">
        <f>Tabela6[[#This Row],[ST ICMS]]</f>
        <v>0</v>
      </c>
      <c r="AL132" s="368">
        <f t="shared" ref="AL132:AL155" si="12">(AJ132*AK132)</f>
        <v>0</v>
      </c>
      <c r="AM132" s="367">
        <f>Tabela6[[#This Row],[DESCONTO]]</f>
        <v>0</v>
      </c>
      <c r="AN132" s="368">
        <f t="shared" ref="AN132:AN155" si="13">((AJ132+AL132)*AM132)</f>
        <v>0</v>
      </c>
      <c r="AO132" s="376">
        <f t="shared" ref="AO132:AO155" si="14">(AJ132+AL132)-AN132</f>
        <v>0</v>
      </c>
    </row>
    <row r="133" spans="1:41" s="4" customFormat="1" ht="12" customHeight="1" x14ac:dyDescent="0.2">
      <c r="A133" s="1038">
        <f>Tabela6[[#This Row],[CLIENTE]]</f>
        <v>0</v>
      </c>
      <c r="B133" s="1039"/>
      <c r="C133" s="19"/>
      <c r="D133" s="19"/>
      <c r="E133" s="19"/>
      <c r="F133" s="19"/>
      <c r="G133" s="19"/>
      <c r="H133" s="13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8">
        <f t="shared" si="10"/>
        <v>0</v>
      </c>
      <c r="AI133" s="14">
        <f>Tabela6[[#This Row],[PREÇO]]</f>
        <v>0</v>
      </c>
      <c r="AJ133" s="387">
        <f t="shared" si="11"/>
        <v>0</v>
      </c>
      <c r="AK133" s="367">
        <f>Tabela6[[#This Row],[ST ICMS]]</f>
        <v>0</v>
      </c>
      <c r="AL133" s="368">
        <f t="shared" si="12"/>
        <v>0</v>
      </c>
      <c r="AM133" s="367">
        <f>Tabela6[[#This Row],[DESCONTO]]</f>
        <v>0</v>
      </c>
      <c r="AN133" s="368">
        <f t="shared" si="13"/>
        <v>0</v>
      </c>
      <c r="AO133" s="376">
        <f t="shared" si="14"/>
        <v>0</v>
      </c>
    </row>
    <row r="134" spans="1:41" s="4" customFormat="1" ht="12" customHeight="1" x14ac:dyDescent="0.2">
      <c r="A134" s="1038">
        <f>Tabela6[[#This Row],[CLIENTE]]</f>
        <v>0</v>
      </c>
      <c r="B134" s="1039"/>
      <c r="C134" s="19"/>
      <c r="D134" s="19"/>
      <c r="E134" s="19"/>
      <c r="F134" s="19"/>
      <c r="G134" s="19"/>
      <c r="H134" s="13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8">
        <f t="shared" si="10"/>
        <v>0</v>
      </c>
      <c r="AI134" s="14">
        <f>Tabela6[[#This Row],[PREÇO]]</f>
        <v>0</v>
      </c>
      <c r="AJ134" s="387">
        <f t="shared" si="11"/>
        <v>0</v>
      </c>
      <c r="AK134" s="367">
        <f>Tabela6[[#This Row],[ST ICMS]]</f>
        <v>0</v>
      </c>
      <c r="AL134" s="368">
        <f t="shared" si="12"/>
        <v>0</v>
      </c>
      <c r="AM134" s="367">
        <f>Tabela6[[#This Row],[DESCONTO]]</f>
        <v>0</v>
      </c>
      <c r="AN134" s="368">
        <f t="shared" si="13"/>
        <v>0</v>
      </c>
      <c r="AO134" s="376">
        <f t="shared" si="14"/>
        <v>0</v>
      </c>
    </row>
    <row r="135" spans="1:41" s="4" customFormat="1" ht="12" customHeight="1" x14ac:dyDescent="0.2">
      <c r="A135" s="1038">
        <f>Tabela6[[#This Row],[CLIENTE]]</f>
        <v>0</v>
      </c>
      <c r="B135" s="1039"/>
      <c r="C135" s="19"/>
      <c r="D135" s="19"/>
      <c r="E135" s="19"/>
      <c r="F135" s="19"/>
      <c r="G135" s="19"/>
      <c r="H135" s="13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8">
        <f t="shared" si="10"/>
        <v>0</v>
      </c>
      <c r="AI135" s="14">
        <f>Tabela6[[#This Row],[PREÇO]]</f>
        <v>0</v>
      </c>
      <c r="AJ135" s="387">
        <f t="shared" si="11"/>
        <v>0</v>
      </c>
      <c r="AK135" s="367">
        <f>Tabela6[[#This Row],[ST ICMS]]</f>
        <v>0</v>
      </c>
      <c r="AL135" s="368">
        <f t="shared" si="12"/>
        <v>0</v>
      </c>
      <c r="AM135" s="367">
        <f>Tabela6[[#This Row],[DESCONTO]]</f>
        <v>0</v>
      </c>
      <c r="AN135" s="368">
        <f t="shared" si="13"/>
        <v>0</v>
      </c>
      <c r="AO135" s="376">
        <f t="shared" si="14"/>
        <v>0</v>
      </c>
    </row>
    <row r="136" spans="1:41" s="4" customFormat="1" ht="12" customHeight="1" x14ac:dyDescent="0.2">
      <c r="A136" s="1038">
        <f>Tabela6[[#This Row],[CLIENTE]]</f>
        <v>0</v>
      </c>
      <c r="B136" s="1039"/>
      <c r="C136" s="19"/>
      <c r="D136" s="19"/>
      <c r="E136" s="19"/>
      <c r="F136" s="19"/>
      <c r="G136" s="19"/>
      <c r="H136" s="13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8">
        <f t="shared" si="10"/>
        <v>0</v>
      </c>
      <c r="AI136" s="14">
        <f>Tabela6[[#This Row],[PREÇO]]</f>
        <v>0</v>
      </c>
      <c r="AJ136" s="387">
        <f t="shared" si="11"/>
        <v>0</v>
      </c>
      <c r="AK136" s="367">
        <f>Tabela6[[#This Row],[ST ICMS]]</f>
        <v>0</v>
      </c>
      <c r="AL136" s="368">
        <f t="shared" si="12"/>
        <v>0</v>
      </c>
      <c r="AM136" s="367">
        <f>Tabela6[[#This Row],[DESCONTO]]</f>
        <v>0</v>
      </c>
      <c r="AN136" s="368">
        <f t="shared" si="13"/>
        <v>0</v>
      </c>
      <c r="AO136" s="376">
        <f t="shared" si="14"/>
        <v>0</v>
      </c>
    </row>
    <row r="137" spans="1:41" s="4" customFormat="1" ht="12" customHeight="1" x14ac:dyDescent="0.2">
      <c r="A137" s="1038">
        <f>Tabela6[[#This Row],[CLIENTE]]</f>
        <v>0</v>
      </c>
      <c r="B137" s="1039"/>
      <c r="C137" s="19"/>
      <c r="D137" s="19"/>
      <c r="E137" s="19"/>
      <c r="F137" s="19"/>
      <c r="G137" s="19"/>
      <c r="H137" s="13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8">
        <f t="shared" si="10"/>
        <v>0</v>
      </c>
      <c r="AI137" s="14">
        <f>Tabela6[[#This Row],[PREÇO]]</f>
        <v>0</v>
      </c>
      <c r="AJ137" s="387">
        <f t="shared" si="11"/>
        <v>0</v>
      </c>
      <c r="AK137" s="367">
        <f>Tabela6[[#This Row],[ST ICMS]]</f>
        <v>0</v>
      </c>
      <c r="AL137" s="368">
        <f t="shared" si="12"/>
        <v>0</v>
      </c>
      <c r="AM137" s="367">
        <f>Tabela6[[#This Row],[DESCONTO]]</f>
        <v>0</v>
      </c>
      <c r="AN137" s="368">
        <f t="shared" si="13"/>
        <v>0</v>
      </c>
      <c r="AO137" s="376">
        <f t="shared" si="14"/>
        <v>0</v>
      </c>
    </row>
    <row r="138" spans="1:41" s="4" customFormat="1" ht="12" customHeight="1" x14ac:dyDescent="0.2">
      <c r="A138" s="1038">
        <f>Tabela6[[#This Row],[CLIENTE]]</f>
        <v>0</v>
      </c>
      <c r="B138" s="1039"/>
      <c r="C138" s="19"/>
      <c r="D138" s="19"/>
      <c r="E138" s="19"/>
      <c r="F138" s="19"/>
      <c r="G138" s="19"/>
      <c r="H138" s="13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8">
        <f t="shared" si="10"/>
        <v>0</v>
      </c>
      <c r="AI138" s="14">
        <f>Tabela6[[#This Row],[PREÇO]]</f>
        <v>0</v>
      </c>
      <c r="AJ138" s="387">
        <f t="shared" si="11"/>
        <v>0</v>
      </c>
      <c r="AK138" s="367">
        <f>Tabela6[[#This Row],[ST ICMS]]</f>
        <v>0</v>
      </c>
      <c r="AL138" s="368">
        <f t="shared" si="12"/>
        <v>0</v>
      </c>
      <c r="AM138" s="367">
        <f>Tabela6[[#This Row],[DESCONTO]]</f>
        <v>0</v>
      </c>
      <c r="AN138" s="368">
        <f t="shared" si="13"/>
        <v>0</v>
      </c>
      <c r="AO138" s="376">
        <f t="shared" si="14"/>
        <v>0</v>
      </c>
    </row>
    <row r="139" spans="1:41" s="4" customFormat="1" ht="12" customHeight="1" x14ac:dyDescent="0.2">
      <c r="A139" s="1038">
        <f>Tabela6[[#This Row],[CLIENTE]]</f>
        <v>0</v>
      </c>
      <c r="B139" s="1039"/>
      <c r="C139" s="19"/>
      <c r="D139" s="19"/>
      <c r="E139" s="19"/>
      <c r="F139" s="19"/>
      <c r="G139" s="19"/>
      <c r="H139" s="13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8">
        <f t="shared" si="10"/>
        <v>0</v>
      </c>
      <c r="AI139" s="14">
        <f>Tabela6[[#This Row],[PREÇO]]</f>
        <v>0</v>
      </c>
      <c r="AJ139" s="387">
        <f t="shared" si="11"/>
        <v>0</v>
      </c>
      <c r="AK139" s="367">
        <f>Tabela6[[#This Row],[ST ICMS]]</f>
        <v>0</v>
      </c>
      <c r="AL139" s="368">
        <f t="shared" si="12"/>
        <v>0</v>
      </c>
      <c r="AM139" s="367">
        <f>Tabela6[[#This Row],[DESCONTO]]</f>
        <v>0</v>
      </c>
      <c r="AN139" s="368">
        <f t="shared" si="13"/>
        <v>0</v>
      </c>
      <c r="AO139" s="376">
        <f t="shared" si="14"/>
        <v>0</v>
      </c>
    </row>
    <row r="140" spans="1:41" s="4" customFormat="1" ht="12" customHeight="1" x14ac:dyDescent="0.2">
      <c r="A140" s="1038">
        <f>Tabela6[[#This Row],[CLIENTE]]</f>
        <v>0</v>
      </c>
      <c r="B140" s="1039"/>
      <c r="C140" s="19"/>
      <c r="D140" s="19"/>
      <c r="E140" s="19"/>
      <c r="F140" s="19"/>
      <c r="G140" s="19"/>
      <c r="H140" s="13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8">
        <f t="shared" si="10"/>
        <v>0</v>
      </c>
      <c r="AI140" s="14">
        <f>Tabela6[[#This Row],[PREÇO]]</f>
        <v>0</v>
      </c>
      <c r="AJ140" s="387">
        <f t="shared" si="11"/>
        <v>0</v>
      </c>
      <c r="AK140" s="367">
        <f>Tabela6[[#This Row],[ST ICMS]]</f>
        <v>0</v>
      </c>
      <c r="AL140" s="368">
        <f t="shared" si="12"/>
        <v>0</v>
      </c>
      <c r="AM140" s="367">
        <f>Tabela6[[#This Row],[DESCONTO]]</f>
        <v>0</v>
      </c>
      <c r="AN140" s="368">
        <f t="shared" si="13"/>
        <v>0</v>
      </c>
      <c r="AO140" s="376">
        <f t="shared" si="14"/>
        <v>0</v>
      </c>
    </row>
    <row r="141" spans="1:41" s="4" customFormat="1" ht="12" customHeight="1" x14ac:dyDescent="0.2">
      <c r="A141" s="1038">
        <f>Tabela6[[#This Row],[CLIENTE]]</f>
        <v>0</v>
      </c>
      <c r="B141" s="1039"/>
      <c r="C141" s="19"/>
      <c r="D141" s="19"/>
      <c r="E141" s="19"/>
      <c r="F141" s="19"/>
      <c r="G141" s="19"/>
      <c r="H141" s="13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8">
        <f t="shared" si="10"/>
        <v>0</v>
      </c>
      <c r="AI141" s="14">
        <f>Tabela6[[#This Row],[PREÇO]]</f>
        <v>0</v>
      </c>
      <c r="AJ141" s="387">
        <f t="shared" si="11"/>
        <v>0</v>
      </c>
      <c r="AK141" s="367">
        <f>Tabela6[[#This Row],[ST ICMS]]</f>
        <v>0</v>
      </c>
      <c r="AL141" s="368">
        <f t="shared" si="12"/>
        <v>0</v>
      </c>
      <c r="AM141" s="367">
        <f>Tabela6[[#This Row],[DESCONTO]]</f>
        <v>0</v>
      </c>
      <c r="AN141" s="368">
        <f t="shared" si="13"/>
        <v>0</v>
      </c>
      <c r="AO141" s="376">
        <f t="shared" si="14"/>
        <v>0</v>
      </c>
    </row>
    <row r="142" spans="1:41" s="4" customFormat="1" ht="12" customHeight="1" x14ac:dyDescent="0.2">
      <c r="A142" s="1038">
        <f>Tabela6[[#This Row],[CLIENTE]]</f>
        <v>0</v>
      </c>
      <c r="B142" s="1039"/>
      <c r="C142" s="19"/>
      <c r="D142" s="19"/>
      <c r="E142" s="19"/>
      <c r="F142" s="19"/>
      <c r="G142" s="19"/>
      <c r="H142" s="13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8">
        <f t="shared" si="10"/>
        <v>0</v>
      </c>
      <c r="AI142" s="14">
        <f>Tabela6[[#This Row],[PREÇO]]</f>
        <v>0</v>
      </c>
      <c r="AJ142" s="387">
        <f t="shared" si="11"/>
        <v>0</v>
      </c>
      <c r="AK142" s="367">
        <f>Tabela6[[#This Row],[ST ICMS]]</f>
        <v>0</v>
      </c>
      <c r="AL142" s="368">
        <f t="shared" si="12"/>
        <v>0</v>
      </c>
      <c r="AM142" s="367">
        <f>Tabela6[[#This Row],[DESCONTO]]</f>
        <v>0</v>
      </c>
      <c r="AN142" s="368">
        <f t="shared" si="13"/>
        <v>0</v>
      </c>
      <c r="AO142" s="376">
        <f t="shared" si="14"/>
        <v>0</v>
      </c>
    </row>
    <row r="143" spans="1:41" s="4" customFormat="1" ht="12" customHeight="1" x14ac:dyDescent="0.2">
      <c r="A143" s="1038">
        <f>Tabela6[[#This Row],[CLIENTE]]</f>
        <v>0</v>
      </c>
      <c r="B143" s="1039"/>
      <c r="C143" s="19"/>
      <c r="D143" s="19"/>
      <c r="E143" s="19"/>
      <c r="F143" s="19"/>
      <c r="G143" s="19"/>
      <c r="H143" s="13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8">
        <f t="shared" si="10"/>
        <v>0</v>
      </c>
      <c r="AI143" s="14">
        <f>Tabela6[[#This Row],[PREÇO]]</f>
        <v>0</v>
      </c>
      <c r="AJ143" s="387">
        <f t="shared" si="11"/>
        <v>0</v>
      </c>
      <c r="AK143" s="367">
        <f>Tabela6[[#This Row],[ST ICMS]]</f>
        <v>0</v>
      </c>
      <c r="AL143" s="368">
        <f t="shared" si="12"/>
        <v>0</v>
      </c>
      <c r="AM143" s="367">
        <f>Tabela6[[#This Row],[DESCONTO]]</f>
        <v>0</v>
      </c>
      <c r="AN143" s="368">
        <f t="shared" si="13"/>
        <v>0</v>
      </c>
      <c r="AO143" s="376">
        <f t="shared" si="14"/>
        <v>0</v>
      </c>
    </row>
    <row r="144" spans="1:41" s="4" customFormat="1" ht="12" customHeight="1" x14ac:dyDescent="0.2">
      <c r="A144" s="1038">
        <f>Tabela6[[#This Row],[CLIENTE]]</f>
        <v>0</v>
      </c>
      <c r="B144" s="1039"/>
      <c r="C144" s="19"/>
      <c r="D144" s="19"/>
      <c r="E144" s="19"/>
      <c r="F144" s="19"/>
      <c r="G144" s="19"/>
      <c r="H144" s="13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8">
        <f t="shared" si="10"/>
        <v>0</v>
      </c>
      <c r="AI144" s="14">
        <f>Tabela6[[#This Row],[PREÇO]]</f>
        <v>0</v>
      </c>
      <c r="AJ144" s="387">
        <f t="shared" si="11"/>
        <v>0</v>
      </c>
      <c r="AK144" s="367">
        <f>Tabela6[[#This Row],[ST ICMS]]</f>
        <v>0</v>
      </c>
      <c r="AL144" s="368">
        <f t="shared" si="12"/>
        <v>0</v>
      </c>
      <c r="AM144" s="367">
        <f>Tabela6[[#This Row],[DESCONTO]]</f>
        <v>0</v>
      </c>
      <c r="AN144" s="368">
        <f t="shared" si="13"/>
        <v>0</v>
      </c>
      <c r="AO144" s="376">
        <f t="shared" si="14"/>
        <v>0</v>
      </c>
    </row>
    <row r="145" spans="1:41" s="4" customFormat="1" ht="12" customHeight="1" x14ac:dyDescent="0.2">
      <c r="A145" s="1038">
        <f>Tabela6[[#This Row],[CLIENTE]]</f>
        <v>0</v>
      </c>
      <c r="B145" s="1039"/>
      <c r="C145" s="19"/>
      <c r="D145" s="19"/>
      <c r="E145" s="19"/>
      <c r="F145" s="19"/>
      <c r="G145" s="19"/>
      <c r="H145" s="13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8">
        <f t="shared" si="10"/>
        <v>0</v>
      </c>
      <c r="AI145" s="14">
        <f>Tabela6[[#This Row],[PREÇO]]</f>
        <v>0</v>
      </c>
      <c r="AJ145" s="387">
        <f t="shared" si="11"/>
        <v>0</v>
      </c>
      <c r="AK145" s="367">
        <f>Tabela6[[#This Row],[ST ICMS]]</f>
        <v>0</v>
      </c>
      <c r="AL145" s="368">
        <f t="shared" si="12"/>
        <v>0</v>
      </c>
      <c r="AM145" s="367">
        <f>Tabela6[[#This Row],[DESCONTO]]</f>
        <v>0</v>
      </c>
      <c r="AN145" s="368">
        <f t="shared" si="13"/>
        <v>0</v>
      </c>
      <c r="AO145" s="376">
        <f t="shared" si="14"/>
        <v>0</v>
      </c>
    </row>
    <row r="146" spans="1:41" s="4" customFormat="1" ht="12" customHeight="1" x14ac:dyDescent="0.2">
      <c r="A146" s="1038">
        <f>Tabela6[[#This Row],[CLIENTE]]</f>
        <v>0</v>
      </c>
      <c r="B146" s="1039"/>
      <c r="C146" s="19"/>
      <c r="D146" s="19"/>
      <c r="E146" s="19"/>
      <c r="F146" s="19"/>
      <c r="G146" s="19"/>
      <c r="H146" s="13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8">
        <f t="shared" si="10"/>
        <v>0</v>
      </c>
      <c r="AI146" s="14">
        <f>Tabela6[[#This Row],[PREÇO]]</f>
        <v>0</v>
      </c>
      <c r="AJ146" s="387">
        <f t="shared" si="11"/>
        <v>0</v>
      </c>
      <c r="AK146" s="367">
        <f>Tabela6[[#This Row],[ST ICMS]]</f>
        <v>0</v>
      </c>
      <c r="AL146" s="368">
        <f t="shared" si="12"/>
        <v>0</v>
      </c>
      <c r="AM146" s="367">
        <f>Tabela6[[#This Row],[DESCONTO]]</f>
        <v>0</v>
      </c>
      <c r="AN146" s="368">
        <f t="shared" si="13"/>
        <v>0</v>
      </c>
      <c r="AO146" s="376">
        <f t="shared" si="14"/>
        <v>0</v>
      </c>
    </row>
    <row r="147" spans="1:41" s="4" customFormat="1" ht="12" customHeight="1" x14ac:dyDescent="0.2">
      <c r="A147" s="1038">
        <f>Tabela6[[#This Row],[CLIENTE]]</f>
        <v>0</v>
      </c>
      <c r="B147" s="1039"/>
      <c r="C147" s="19"/>
      <c r="D147" s="19"/>
      <c r="E147" s="19"/>
      <c r="F147" s="19"/>
      <c r="G147" s="19"/>
      <c r="H147" s="13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8">
        <f t="shared" si="10"/>
        <v>0</v>
      </c>
      <c r="AI147" s="14">
        <f>Tabela6[[#This Row],[PREÇO]]</f>
        <v>0</v>
      </c>
      <c r="AJ147" s="387">
        <f t="shared" si="11"/>
        <v>0</v>
      </c>
      <c r="AK147" s="367">
        <f>Tabela6[[#This Row],[ST ICMS]]</f>
        <v>0</v>
      </c>
      <c r="AL147" s="368">
        <f t="shared" si="12"/>
        <v>0</v>
      </c>
      <c r="AM147" s="367">
        <f>Tabela6[[#This Row],[DESCONTO]]</f>
        <v>0</v>
      </c>
      <c r="AN147" s="368">
        <f t="shared" si="13"/>
        <v>0</v>
      </c>
      <c r="AO147" s="376">
        <f t="shared" si="14"/>
        <v>0</v>
      </c>
    </row>
    <row r="148" spans="1:41" s="4" customFormat="1" ht="12" customHeight="1" x14ac:dyDescent="0.2">
      <c r="A148" s="1038">
        <f>Tabela6[[#This Row],[CLIENTE]]</f>
        <v>0</v>
      </c>
      <c r="B148" s="1039"/>
      <c r="C148" s="19"/>
      <c r="D148" s="19"/>
      <c r="E148" s="19"/>
      <c r="F148" s="19"/>
      <c r="G148" s="19"/>
      <c r="H148" s="13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8">
        <f t="shared" si="10"/>
        <v>0</v>
      </c>
      <c r="AI148" s="14">
        <f>Tabela6[[#This Row],[PREÇO]]</f>
        <v>0</v>
      </c>
      <c r="AJ148" s="387">
        <f t="shared" si="11"/>
        <v>0</v>
      </c>
      <c r="AK148" s="367">
        <f>Tabela6[[#This Row],[ST ICMS]]</f>
        <v>0</v>
      </c>
      <c r="AL148" s="368">
        <f t="shared" si="12"/>
        <v>0</v>
      </c>
      <c r="AM148" s="367">
        <f>Tabela6[[#This Row],[DESCONTO]]</f>
        <v>0</v>
      </c>
      <c r="AN148" s="368">
        <f t="shared" si="13"/>
        <v>0</v>
      </c>
      <c r="AO148" s="376">
        <f t="shared" si="14"/>
        <v>0</v>
      </c>
    </row>
    <row r="149" spans="1:41" s="4" customFormat="1" ht="12" customHeight="1" x14ac:dyDescent="0.2">
      <c r="A149" s="1038">
        <f>Tabela6[[#This Row],[CLIENTE]]</f>
        <v>0</v>
      </c>
      <c r="B149" s="1039"/>
      <c r="C149" s="19"/>
      <c r="D149" s="19"/>
      <c r="E149" s="19"/>
      <c r="F149" s="19"/>
      <c r="G149" s="19"/>
      <c r="H149" s="13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8">
        <f t="shared" si="10"/>
        <v>0</v>
      </c>
      <c r="AI149" s="14">
        <f>Tabela6[[#This Row],[PREÇO]]</f>
        <v>0</v>
      </c>
      <c r="AJ149" s="387">
        <f t="shared" si="11"/>
        <v>0</v>
      </c>
      <c r="AK149" s="367">
        <f>Tabela6[[#This Row],[ST ICMS]]</f>
        <v>0</v>
      </c>
      <c r="AL149" s="368">
        <f t="shared" si="12"/>
        <v>0</v>
      </c>
      <c r="AM149" s="367">
        <f>Tabela6[[#This Row],[DESCONTO]]</f>
        <v>0</v>
      </c>
      <c r="AN149" s="368">
        <f t="shared" si="13"/>
        <v>0</v>
      </c>
      <c r="AO149" s="376">
        <f t="shared" si="14"/>
        <v>0</v>
      </c>
    </row>
    <row r="150" spans="1:41" s="4" customFormat="1" ht="12" customHeight="1" x14ac:dyDescent="0.2">
      <c r="A150" s="1038">
        <f>Tabela6[[#This Row],[CLIENTE]]</f>
        <v>0</v>
      </c>
      <c r="B150" s="1039"/>
      <c r="C150" s="19"/>
      <c r="D150" s="19"/>
      <c r="E150" s="19"/>
      <c r="F150" s="19"/>
      <c r="G150" s="19"/>
      <c r="H150" s="13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8">
        <f t="shared" si="10"/>
        <v>0</v>
      </c>
      <c r="AI150" s="14">
        <f>Tabela6[[#This Row],[PREÇO]]</f>
        <v>0</v>
      </c>
      <c r="AJ150" s="387">
        <f t="shared" si="11"/>
        <v>0</v>
      </c>
      <c r="AK150" s="367">
        <f>Tabela6[[#This Row],[ST ICMS]]</f>
        <v>0</v>
      </c>
      <c r="AL150" s="368">
        <f t="shared" si="12"/>
        <v>0</v>
      </c>
      <c r="AM150" s="367">
        <f>Tabela6[[#This Row],[DESCONTO]]</f>
        <v>0</v>
      </c>
      <c r="AN150" s="368">
        <f t="shared" si="13"/>
        <v>0</v>
      </c>
      <c r="AO150" s="376">
        <f t="shared" si="14"/>
        <v>0</v>
      </c>
    </row>
    <row r="151" spans="1:41" s="4" customFormat="1" ht="12" customHeight="1" x14ac:dyDescent="0.2">
      <c r="A151" s="1038">
        <f>Tabela6[[#This Row],[CLIENTE]]</f>
        <v>0</v>
      </c>
      <c r="B151" s="1039"/>
      <c r="C151" s="19"/>
      <c r="D151" s="19"/>
      <c r="E151" s="19"/>
      <c r="F151" s="19"/>
      <c r="G151" s="19"/>
      <c r="H151" s="13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8">
        <f t="shared" si="10"/>
        <v>0</v>
      </c>
      <c r="AI151" s="14">
        <f>Tabela6[[#This Row],[PREÇO]]</f>
        <v>0</v>
      </c>
      <c r="AJ151" s="387">
        <f t="shared" si="11"/>
        <v>0</v>
      </c>
      <c r="AK151" s="367">
        <f>Tabela6[[#This Row],[ST ICMS]]</f>
        <v>0</v>
      </c>
      <c r="AL151" s="368">
        <f t="shared" si="12"/>
        <v>0</v>
      </c>
      <c r="AM151" s="367">
        <f>Tabela6[[#This Row],[DESCONTO]]</f>
        <v>0</v>
      </c>
      <c r="AN151" s="368">
        <f t="shared" si="13"/>
        <v>0</v>
      </c>
      <c r="AO151" s="376">
        <f t="shared" si="14"/>
        <v>0</v>
      </c>
    </row>
    <row r="152" spans="1:41" s="4" customFormat="1" ht="12" customHeight="1" x14ac:dyDescent="0.2">
      <c r="A152" s="1038">
        <f>Tabela6[[#This Row],[CLIENTE]]</f>
        <v>0</v>
      </c>
      <c r="B152" s="1039"/>
      <c r="C152" s="19"/>
      <c r="D152" s="19"/>
      <c r="E152" s="19"/>
      <c r="F152" s="19"/>
      <c r="G152" s="19"/>
      <c r="H152" s="13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8">
        <f t="shared" si="10"/>
        <v>0</v>
      </c>
      <c r="AI152" s="14">
        <f>Tabela6[[#This Row],[PREÇO]]</f>
        <v>0</v>
      </c>
      <c r="AJ152" s="387">
        <f t="shared" si="11"/>
        <v>0</v>
      </c>
      <c r="AK152" s="367">
        <f>Tabela6[[#This Row],[ST ICMS]]</f>
        <v>0</v>
      </c>
      <c r="AL152" s="368">
        <f t="shared" si="12"/>
        <v>0</v>
      </c>
      <c r="AM152" s="367">
        <f>Tabela6[[#This Row],[DESCONTO]]</f>
        <v>0</v>
      </c>
      <c r="AN152" s="368">
        <f t="shared" si="13"/>
        <v>0</v>
      </c>
      <c r="AO152" s="376">
        <f t="shared" si="14"/>
        <v>0</v>
      </c>
    </row>
    <row r="153" spans="1:41" s="4" customFormat="1" ht="12" customHeight="1" x14ac:dyDescent="0.2">
      <c r="A153" s="1038">
        <f>Tabela6[[#This Row],[CLIENTE]]</f>
        <v>0</v>
      </c>
      <c r="B153" s="1039"/>
      <c r="C153" s="19"/>
      <c r="D153" s="19"/>
      <c r="E153" s="19"/>
      <c r="F153" s="19"/>
      <c r="G153" s="19"/>
      <c r="H153" s="13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8">
        <f t="shared" si="10"/>
        <v>0</v>
      </c>
      <c r="AI153" s="14">
        <f>Tabela6[[#This Row],[PREÇO]]</f>
        <v>0</v>
      </c>
      <c r="AJ153" s="387">
        <f t="shared" si="11"/>
        <v>0</v>
      </c>
      <c r="AK153" s="367">
        <f>Tabela6[[#This Row],[ST ICMS]]</f>
        <v>0</v>
      </c>
      <c r="AL153" s="368">
        <f t="shared" si="12"/>
        <v>0</v>
      </c>
      <c r="AM153" s="367">
        <f>Tabela6[[#This Row],[DESCONTO]]</f>
        <v>0</v>
      </c>
      <c r="AN153" s="368">
        <f t="shared" si="13"/>
        <v>0</v>
      </c>
      <c r="AO153" s="376">
        <f t="shared" si="14"/>
        <v>0</v>
      </c>
    </row>
    <row r="154" spans="1:41" s="4" customFormat="1" ht="12" customHeight="1" x14ac:dyDescent="0.2">
      <c r="A154" s="1038">
        <f>Tabela6[[#This Row],[CLIENTE]]</f>
        <v>0</v>
      </c>
      <c r="B154" s="1039"/>
      <c r="C154" s="19"/>
      <c r="D154" s="19"/>
      <c r="E154" s="19"/>
      <c r="F154" s="19"/>
      <c r="G154" s="19"/>
      <c r="H154" s="13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8">
        <f t="shared" si="10"/>
        <v>0</v>
      </c>
      <c r="AI154" s="14">
        <f>Tabela6[[#This Row],[PREÇO]]</f>
        <v>0</v>
      </c>
      <c r="AJ154" s="387">
        <f t="shared" si="11"/>
        <v>0</v>
      </c>
      <c r="AK154" s="367">
        <f>Tabela6[[#This Row],[ST ICMS]]</f>
        <v>0</v>
      </c>
      <c r="AL154" s="368">
        <f t="shared" si="12"/>
        <v>0</v>
      </c>
      <c r="AM154" s="367">
        <f>Tabela6[[#This Row],[DESCONTO]]</f>
        <v>0</v>
      </c>
      <c r="AN154" s="368">
        <f t="shared" si="13"/>
        <v>0</v>
      </c>
      <c r="AO154" s="376">
        <f t="shared" si="14"/>
        <v>0</v>
      </c>
    </row>
    <row r="155" spans="1:41" s="4" customFormat="1" ht="12" customHeight="1" x14ac:dyDescent="0.2">
      <c r="A155" s="1038">
        <f>Tabela6[[#This Row],[CLIENTE]]</f>
        <v>0</v>
      </c>
      <c r="B155" s="1039"/>
      <c r="C155" s="19"/>
      <c r="D155" s="19"/>
      <c r="E155" s="19"/>
      <c r="F155" s="19"/>
      <c r="G155" s="19"/>
      <c r="H155" s="13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8">
        <f t="shared" si="10"/>
        <v>0</v>
      </c>
      <c r="AI155" s="14">
        <f>Tabela6[[#This Row],[PREÇO]]</f>
        <v>0</v>
      </c>
      <c r="AJ155" s="387">
        <f t="shared" si="11"/>
        <v>0</v>
      </c>
      <c r="AK155" s="367">
        <f>Tabela6[[#This Row],[ST ICMS]]</f>
        <v>0</v>
      </c>
      <c r="AL155" s="368">
        <f t="shared" si="12"/>
        <v>0</v>
      </c>
      <c r="AM155" s="367">
        <f>Tabela6[[#This Row],[DESCONTO]]</f>
        <v>0</v>
      </c>
      <c r="AN155" s="368">
        <f t="shared" si="13"/>
        <v>0</v>
      </c>
      <c r="AO155" s="376">
        <f t="shared" si="14"/>
        <v>0</v>
      </c>
    </row>
    <row r="156" spans="1:41" s="4" customFormat="1" ht="15" customHeight="1" x14ac:dyDescent="0.2">
      <c r="A156" s="17" t="s">
        <v>1</v>
      </c>
      <c r="B156" s="20"/>
      <c r="C156" s="17">
        <f t="shared" ref="C156:AH156" si="15">SUM(C3:C155)</f>
        <v>0</v>
      </c>
      <c r="D156" s="17">
        <f t="shared" si="15"/>
        <v>6</v>
      </c>
      <c r="E156" s="17">
        <f t="shared" si="15"/>
        <v>0</v>
      </c>
      <c r="F156" s="17">
        <f t="shared" si="15"/>
        <v>0</v>
      </c>
      <c r="G156" s="17">
        <f t="shared" si="15"/>
        <v>0</v>
      </c>
      <c r="H156" s="17">
        <f t="shared" si="15"/>
        <v>0</v>
      </c>
      <c r="I156" s="17">
        <f t="shared" si="15"/>
        <v>0</v>
      </c>
      <c r="J156" s="17">
        <f t="shared" si="15"/>
        <v>0</v>
      </c>
      <c r="K156" s="17">
        <f t="shared" si="15"/>
        <v>0</v>
      </c>
      <c r="L156" s="17">
        <f t="shared" si="15"/>
        <v>0</v>
      </c>
      <c r="M156" s="17">
        <f t="shared" si="15"/>
        <v>0</v>
      </c>
      <c r="N156" s="17">
        <f t="shared" si="15"/>
        <v>0</v>
      </c>
      <c r="O156" s="17">
        <f t="shared" si="15"/>
        <v>0</v>
      </c>
      <c r="P156" s="17">
        <f t="shared" si="15"/>
        <v>0</v>
      </c>
      <c r="Q156" s="17">
        <f t="shared" si="15"/>
        <v>0</v>
      </c>
      <c r="R156" s="17">
        <f t="shared" si="15"/>
        <v>0</v>
      </c>
      <c r="S156" s="17">
        <f t="shared" si="15"/>
        <v>0</v>
      </c>
      <c r="T156" s="17">
        <f t="shared" si="15"/>
        <v>0</v>
      </c>
      <c r="U156" s="17">
        <f t="shared" si="15"/>
        <v>0</v>
      </c>
      <c r="V156" s="17">
        <f t="shared" si="15"/>
        <v>0</v>
      </c>
      <c r="W156" s="17">
        <f t="shared" si="15"/>
        <v>0</v>
      </c>
      <c r="X156" s="17">
        <f t="shared" si="15"/>
        <v>0</v>
      </c>
      <c r="Y156" s="17">
        <f t="shared" si="15"/>
        <v>0</v>
      </c>
      <c r="Z156" s="17">
        <f t="shared" si="15"/>
        <v>0</v>
      </c>
      <c r="AA156" s="17">
        <f t="shared" si="15"/>
        <v>0</v>
      </c>
      <c r="AB156" s="17">
        <f t="shared" si="15"/>
        <v>0</v>
      </c>
      <c r="AC156" s="17">
        <f t="shared" si="15"/>
        <v>0</v>
      </c>
      <c r="AD156" s="17">
        <f t="shared" si="15"/>
        <v>0</v>
      </c>
      <c r="AE156" s="17">
        <f t="shared" si="15"/>
        <v>0</v>
      </c>
      <c r="AF156" s="17">
        <f t="shared" si="15"/>
        <v>0</v>
      </c>
      <c r="AG156" s="17">
        <f t="shared" si="15"/>
        <v>0</v>
      </c>
      <c r="AH156" s="17">
        <f t="shared" si="15"/>
        <v>6</v>
      </c>
      <c r="AI156" s="38">
        <f>AO156/AH156</f>
        <v>5</v>
      </c>
      <c r="AJ156" s="38">
        <f>SUM(AJ3:AJ155)</f>
        <v>30</v>
      </c>
      <c r="AK156" s="38"/>
      <c r="AL156" s="788">
        <f>SUM(AL3:AL155)</f>
        <v>0</v>
      </c>
      <c r="AM156" s="38"/>
      <c r="AN156" s="788">
        <f>SUM(AN3:AN155)</f>
        <v>0</v>
      </c>
      <c r="AO156" s="377">
        <f>SUM(AO3:AO155)</f>
        <v>30</v>
      </c>
    </row>
    <row r="157" spans="1:41" ht="12.75" customHeight="1" x14ac:dyDescent="0.2">
      <c r="A157" s="406"/>
      <c r="B157" s="406"/>
      <c r="C157" s="90">
        <f>C156*$AI156</f>
        <v>0</v>
      </c>
      <c r="D157" s="90">
        <f t="shared" ref="D157:AF157" si="16">D156*$AI156</f>
        <v>30</v>
      </c>
      <c r="E157" s="90">
        <f t="shared" si="16"/>
        <v>0</v>
      </c>
      <c r="F157" s="90">
        <f t="shared" si="16"/>
        <v>0</v>
      </c>
      <c r="G157" s="90">
        <f t="shared" si="16"/>
        <v>0</v>
      </c>
      <c r="H157" s="90">
        <f t="shared" si="16"/>
        <v>0</v>
      </c>
      <c r="I157" s="90">
        <f t="shared" si="16"/>
        <v>0</v>
      </c>
      <c r="J157" s="90">
        <f t="shared" si="16"/>
        <v>0</v>
      </c>
      <c r="K157" s="90">
        <f t="shared" si="16"/>
        <v>0</v>
      </c>
      <c r="L157" s="90">
        <f t="shared" si="16"/>
        <v>0</v>
      </c>
      <c r="M157" s="90">
        <f t="shared" si="16"/>
        <v>0</v>
      </c>
      <c r="N157" s="90">
        <f t="shared" si="16"/>
        <v>0</v>
      </c>
      <c r="O157" s="90">
        <f t="shared" si="16"/>
        <v>0</v>
      </c>
      <c r="P157" s="90">
        <f t="shared" si="16"/>
        <v>0</v>
      </c>
      <c r="Q157" s="90">
        <f t="shared" si="16"/>
        <v>0</v>
      </c>
      <c r="R157" s="90">
        <f t="shared" si="16"/>
        <v>0</v>
      </c>
      <c r="S157" s="90">
        <f t="shared" si="16"/>
        <v>0</v>
      </c>
      <c r="T157" s="90">
        <f t="shared" si="16"/>
        <v>0</v>
      </c>
      <c r="U157" s="90">
        <f t="shared" si="16"/>
        <v>0</v>
      </c>
      <c r="V157" s="90">
        <f t="shared" si="16"/>
        <v>0</v>
      </c>
      <c r="W157" s="90">
        <f t="shared" si="16"/>
        <v>0</v>
      </c>
      <c r="X157" s="90">
        <f t="shared" si="16"/>
        <v>0</v>
      </c>
      <c r="Y157" s="90">
        <f t="shared" si="16"/>
        <v>0</v>
      </c>
      <c r="Z157" s="90">
        <f t="shared" si="16"/>
        <v>0</v>
      </c>
      <c r="AA157" s="90">
        <f t="shared" si="16"/>
        <v>0</v>
      </c>
      <c r="AB157" s="90">
        <f t="shared" si="16"/>
        <v>0</v>
      </c>
      <c r="AC157" s="90">
        <f t="shared" si="16"/>
        <v>0</v>
      </c>
      <c r="AD157" s="90">
        <f t="shared" si="16"/>
        <v>0</v>
      </c>
      <c r="AE157" s="90">
        <f t="shared" si="16"/>
        <v>0</v>
      </c>
      <c r="AF157" s="90">
        <f t="shared" si="16"/>
        <v>0</v>
      </c>
      <c r="AG157" s="90">
        <f>AG156*$AI156</f>
        <v>0</v>
      </c>
      <c r="AH157" s="375"/>
      <c r="AI157" s="375"/>
      <c r="AJ157" s="375"/>
      <c r="AK157" s="91"/>
      <c r="AL157" s="91"/>
      <c r="AM157" s="91"/>
      <c r="AN157" s="92">
        <f>SUM(C157:AI157)</f>
        <v>30</v>
      </c>
      <c r="AO157" s="388"/>
    </row>
    <row r="158" spans="1:41" ht="18" customHeight="1" x14ac:dyDescent="0.2">
      <c r="C158" s="533"/>
      <c r="D158" s="533"/>
      <c r="E158" s="533"/>
      <c r="F158" s="533"/>
      <c r="G158" s="533"/>
      <c r="H158" s="533"/>
      <c r="I158" s="533"/>
      <c r="J158" s="533"/>
      <c r="K158" s="533"/>
      <c r="L158" s="533"/>
      <c r="M158" s="533"/>
      <c r="N158" s="533"/>
      <c r="O158" s="533"/>
      <c r="P158" s="533"/>
      <c r="Q158" s="533"/>
      <c r="R158" s="533"/>
      <c r="S158" s="533"/>
      <c r="T158" s="533"/>
      <c r="U158" s="533"/>
      <c r="V158" s="533"/>
      <c r="W158" s="533"/>
      <c r="X158" s="533"/>
      <c r="Y158" s="533"/>
      <c r="Z158" s="533"/>
      <c r="AA158" s="533"/>
      <c r="AB158" s="533"/>
    </row>
  </sheetData>
  <autoFilter ref="A1:AO157">
    <filterColumn colId="36" showButton="0"/>
    <filterColumn colId="38" showButton="0"/>
  </autoFilter>
  <mergeCells count="190">
    <mergeCell ref="A146:B146"/>
    <mergeCell ref="A147:B147"/>
    <mergeCell ref="A148:B148"/>
    <mergeCell ref="A149:B149"/>
    <mergeCell ref="A150:B150"/>
    <mergeCell ref="A151:B151"/>
    <mergeCell ref="A152:B152"/>
    <mergeCell ref="A155:B155"/>
    <mergeCell ref="A153:B153"/>
    <mergeCell ref="A154:B154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32:B132"/>
    <mergeCell ref="A133:B133"/>
    <mergeCell ref="A134:B134"/>
    <mergeCell ref="A135:B135"/>
    <mergeCell ref="A136:B136"/>
    <mergeCell ref="A128:B128"/>
    <mergeCell ref="A129:B129"/>
    <mergeCell ref="A130:B130"/>
    <mergeCell ref="A131:B131"/>
    <mergeCell ref="A123:B123"/>
    <mergeCell ref="A124:B124"/>
    <mergeCell ref="A125:B125"/>
    <mergeCell ref="A126:B126"/>
    <mergeCell ref="A127:B127"/>
    <mergeCell ref="A118:B118"/>
    <mergeCell ref="A119:B119"/>
    <mergeCell ref="A120:B120"/>
    <mergeCell ref="A121:B121"/>
    <mergeCell ref="A122:B122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8:B78"/>
    <mergeCell ref="A79:B79"/>
    <mergeCell ref="A80:B80"/>
    <mergeCell ref="A81:B81"/>
    <mergeCell ref="A82:B82"/>
    <mergeCell ref="A70:B70"/>
    <mergeCell ref="A71:B71"/>
    <mergeCell ref="A72:B72"/>
    <mergeCell ref="A67:B6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28:B28"/>
    <mergeCell ref="A29:B29"/>
    <mergeCell ref="A18:B18"/>
    <mergeCell ref="A19:B19"/>
    <mergeCell ref="AK1:AL1"/>
    <mergeCell ref="AM1:AN1"/>
    <mergeCell ref="AO1:AO2"/>
    <mergeCell ref="AJ1:AJ2"/>
    <mergeCell ref="AH1:AH2"/>
    <mergeCell ref="AI1:AI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AB1:AB2"/>
    <mergeCell ref="AC1:AC2"/>
    <mergeCell ref="AF1:AF2"/>
    <mergeCell ref="AG1:AG2"/>
    <mergeCell ref="AA1:AA2"/>
    <mergeCell ref="V1:V2"/>
    <mergeCell ref="W1:W2"/>
    <mergeCell ref="X1:X2"/>
    <mergeCell ref="Y1:Y2"/>
    <mergeCell ref="Z1:Z2"/>
    <mergeCell ref="C1:C2"/>
    <mergeCell ref="D1:D2"/>
    <mergeCell ref="E1:E2"/>
    <mergeCell ref="F1:F2"/>
    <mergeCell ref="S1:S2"/>
    <mergeCell ref="AD1:AD2"/>
    <mergeCell ref="AE1:AE2"/>
    <mergeCell ref="T1:T2"/>
    <mergeCell ref="U1:U2"/>
    <mergeCell ref="A20:B20"/>
    <mergeCell ref="A21:B21"/>
    <mergeCell ref="A22:B22"/>
    <mergeCell ref="A48:B48"/>
    <mergeCell ref="A73:B73"/>
    <mergeCell ref="A74:B74"/>
    <mergeCell ref="A75:B75"/>
    <mergeCell ref="A76:B76"/>
    <mergeCell ref="A77:B77"/>
    <mergeCell ref="A68:B68"/>
    <mergeCell ref="A69:B69"/>
    <mergeCell ref="A41:B41"/>
    <mergeCell ref="A42:B42"/>
    <mergeCell ref="A49:B49"/>
    <mergeCell ref="A50:B50"/>
    <mergeCell ref="A51:B51"/>
    <mergeCell ref="A52:B52"/>
    <mergeCell ref="A30:B30"/>
    <mergeCell ref="A31:B31"/>
    <mergeCell ref="A23:B23"/>
    <mergeCell ref="A24:B24"/>
    <mergeCell ref="A25:B25"/>
    <mergeCell ref="A26:B26"/>
    <mergeCell ref="A27:B27"/>
    <mergeCell ref="A3:B3"/>
    <mergeCell ref="A4:B4"/>
    <mergeCell ref="A5:B5"/>
    <mergeCell ref="A6:B6"/>
    <mergeCell ref="A8:B8"/>
    <mergeCell ref="A9:B9"/>
    <mergeCell ref="A10:B10"/>
    <mergeCell ref="A11:B11"/>
    <mergeCell ref="A12:B12"/>
    <mergeCell ref="A7:B7"/>
    <mergeCell ref="A13:B13"/>
    <mergeCell ref="A14:B14"/>
    <mergeCell ref="A15:B15"/>
    <mergeCell ref="A16:B16"/>
    <mergeCell ref="A17:B17"/>
    <mergeCell ref="A32:B32"/>
    <mergeCell ref="A33:B33"/>
    <mergeCell ref="A57:B57"/>
    <mergeCell ref="A43:B43"/>
    <mergeCell ref="A44:B44"/>
    <mergeCell ref="A45:B45"/>
    <mergeCell ref="A55:B55"/>
    <mergeCell ref="A38:B38"/>
    <mergeCell ref="A39:B39"/>
    <mergeCell ref="A56:B56"/>
    <mergeCell ref="A34:B34"/>
    <mergeCell ref="A35:B35"/>
    <mergeCell ref="A36:B36"/>
    <mergeCell ref="A37:B37"/>
    <mergeCell ref="A53:B53"/>
    <mergeCell ref="A54:B54"/>
    <mergeCell ref="A46:B46"/>
    <mergeCell ref="A47:B47"/>
    <mergeCell ref="A40:B40"/>
  </mergeCells>
  <printOptions horizontalCentered="1" verticalCentered="1"/>
  <pageMargins left="0.19685039370078741" right="0" top="0.19685039370078741" bottom="0.19685039370078741" header="0" footer="0"/>
  <pageSetup paperSize="9" scale="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158"/>
  <sheetViews>
    <sheetView topLeftCell="A123" zoomScale="110" zoomScaleNormal="110" workbookViewId="0">
      <pane xSplit="1" topLeftCell="R1" activePane="topRight" state="frozen"/>
      <selection pane="topRight" activeCell="AH156" sqref="AH156"/>
    </sheetView>
  </sheetViews>
  <sheetFormatPr defaultRowHeight="12.75" x14ac:dyDescent="0.2"/>
  <cols>
    <col min="1" max="1" width="36.7109375" customWidth="1"/>
    <col min="2" max="2" width="10.7109375" customWidth="1"/>
    <col min="3" max="29" width="4.7109375" customWidth="1"/>
    <col min="30" max="30" width="4.85546875" customWidth="1"/>
    <col min="31" max="33" width="4.7109375" customWidth="1"/>
    <col min="34" max="35" width="7.7109375" customWidth="1"/>
    <col min="36" max="36" width="10.7109375" customWidth="1"/>
    <col min="37" max="37" width="10.140625" bestFit="1" customWidth="1"/>
    <col min="38" max="39" width="11.5703125" bestFit="1" customWidth="1"/>
    <col min="40" max="41" width="12.85546875" bestFit="1" customWidth="1"/>
  </cols>
  <sheetData>
    <row r="1" spans="1:41" ht="12" customHeight="1" x14ac:dyDescent="0.2">
      <c r="A1" s="31" t="s">
        <v>154</v>
      </c>
      <c r="B1" s="618" t="s">
        <v>245</v>
      </c>
      <c r="C1" s="1051">
        <v>1</v>
      </c>
      <c r="D1" s="1051">
        <v>2</v>
      </c>
      <c r="E1" s="1051">
        <v>3</v>
      </c>
      <c r="F1" s="1051">
        <v>4</v>
      </c>
      <c r="G1" s="1051">
        <v>5</v>
      </c>
      <c r="H1" s="1051">
        <v>6</v>
      </c>
      <c r="I1" s="1051">
        <v>7</v>
      </c>
      <c r="J1" s="1051">
        <v>8</v>
      </c>
      <c r="K1" s="1051">
        <v>9</v>
      </c>
      <c r="L1" s="1051">
        <v>10</v>
      </c>
      <c r="M1" s="1051">
        <v>11</v>
      </c>
      <c r="N1" s="1051">
        <v>12</v>
      </c>
      <c r="O1" s="1051">
        <v>13</v>
      </c>
      <c r="P1" s="1051">
        <v>14</v>
      </c>
      <c r="Q1" s="1051">
        <v>15</v>
      </c>
      <c r="R1" s="1051">
        <v>16</v>
      </c>
      <c r="S1" s="1051">
        <v>17</v>
      </c>
      <c r="T1" s="1051">
        <v>18</v>
      </c>
      <c r="U1" s="1051">
        <v>19</v>
      </c>
      <c r="V1" s="1051">
        <v>20</v>
      </c>
      <c r="W1" s="1051">
        <v>21</v>
      </c>
      <c r="X1" s="1051">
        <v>22</v>
      </c>
      <c r="Y1" s="1051">
        <v>23</v>
      </c>
      <c r="Z1" s="1051">
        <v>24</v>
      </c>
      <c r="AA1" s="1051">
        <v>25</v>
      </c>
      <c r="AB1" s="1051">
        <v>26</v>
      </c>
      <c r="AC1" s="1051">
        <v>27</v>
      </c>
      <c r="AD1" s="1051">
        <v>28</v>
      </c>
      <c r="AE1" s="1051">
        <v>29</v>
      </c>
      <c r="AF1" s="1051">
        <v>30</v>
      </c>
      <c r="AG1" s="1051">
        <v>31</v>
      </c>
      <c r="AH1" s="1051" t="s">
        <v>3</v>
      </c>
      <c r="AI1" s="1057" t="s">
        <v>4</v>
      </c>
      <c r="AJ1" s="1059" t="s">
        <v>29</v>
      </c>
      <c r="AK1" s="1029" t="s">
        <v>151</v>
      </c>
      <c r="AL1" s="1029"/>
      <c r="AM1" s="1029" t="s">
        <v>152</v>
      </c>
      <c r="AN1" s="1029"/>
      <c r="AO1" s="1055" t="s">
        <v>5</v>
      </c>
    </row>
    <row r="2" spans="1:41" s="42" customFormat="1" ht="12" customHeight="1" x14ac:dyDescent="0.2">
      <c r="A2" s="31" t="s">
        <v>0</v>
      </c>
      <c r="B2" s="399">
        <f>'TOTAL GERAL'!J1</f>
        <v>43252</v>
      </c>
      <c r="C2" s="1052"/>
      <c r="D2" s="1052"/>
      <c r="E2" s="1052"/>
      <c r="F2" s="1052"/>
      <c r="G2" s="1052"/>
      <c r="H2" s="1052"/>
      <c r="I2" s="1052"/>
      <c r="J2" s="1052"/>
      <c r="K2" s="1052"/>
      <c r="L2" s="1052"/>
      <c r="M2" s="1052"/>
      <c r="N2" s="1052"/>
      <c r="O2" s="1052"/>
      <c r="P2" s="1052"/>
      <c r="Q2" s="1052"/>
      <c r="R2" s="1052"/>
      <c r="S2" s="1052"/>
      <c r="T2" s="1052"/>
      <c r="U2" s="1052"/>
      <c r="V2" s="1052"/>
      <c r="W2" s="1052"/>
      <c r="X2" s="1052"/>
      <c r="Y2" s="1052"/>
      <c r="Z2" s="1052"/>
      <c r="AA2" s="1052"/>
      <c r="AB2" s="1052"/>
      <c r="AC2" s="1052"/>
      <c r="AD2" s="1052"/>
      <c r="AE2" s="1052"/>
      <c r="AF2" s="1052"/>
      <c r="AG2" s="1052"/>
      <c r="AH2" s="1052"/>
      <c r="AI2" s="1058"/>
      <c r="AJ2" s="1060"/>
      <c r="AK2" s="370" t="s">
        <v>153</v>
      </c>
      <c r="AL2" s="370" t="s">
        <v>7</v>
      </c>
      <c r="AM2" s="369" t="s">
        <v>153</v>
      </c>
      <c r="AN2" s="369" t="s">
        <v>7</v>
      </c>
      <c r="AO2" s="1056"/>
    </row>
    <row r="3" spans="1:41" ht="12" customHeight="1" x14ac:dyDescent="0.2">
      <c r="A3" s="1053" t="str">
        <f>Tabela6[[#This Row],[CLIENTE]]</f>
        <v>* BONIFICAÇÃO - CAMINO DIVINEIA</v>
      </c>
      <c r="B3" s="1054"/>
      <c r="C3" s="13"/>
      <c r="D3" s="13"/>
      <c r="E3" s="13"/>
      <c r="F3" s="13"/>
      <c r="G3" s="13"/>
      <c r="H3" s="13"/>
      <c r="I3" s="13"/>
      <c r="J3" s="13"/>
      <c r="K3" s="13"/>
      <c r="L3" s="13"/>
      <c r="M3" s="159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34">
        <f>SUM(C3:AG3)</f>
        <v>0</v>
      </c>
      <c r="AI3" s="14">
        <f>Tabela6[[#This Row],[PREÇO]]</f>
        <v>0</v>
      </c>
      <c r="AJ3" s="396">
        <f>AH3*AI3</f>
        <v>0</v>
      </c>
      <c r="AK3" s="367">
        <f>Tabela6[[#This Row],[ST ICMS]]</f>
        <v>0</v>
      </c>
      <c r="AL3" s="368">
        <f>(AJ3*AK3)</f>
        <v>0</v>
      </c>
      <c r="AM3" s="367">
        <f>Tabela6[[#This Row],[DESCONTO]]</f>
        <v>0</v>
      </c>
      <c r="AN3" s="368">
        <f>((AJ3+AL3)*AM3)</f>
        <v>0</v>
      </c>
      <c r="AO3" s="373">
        <f>(AJ3+AL3)-AN3</f>
        <v>0</v>
      </c>
    </row>
    <row r="4" spans="1:41" ht="12" customHeight="1" x14ac:dyDescent="0.2">
      <c r="A4" s="1053" t="str">
        <f>Tabela6[[#This Row],[CLIENTE]]</f>
        <v>* BONIFICAÇÃO - CAMINO S.BERNARDO</v>
      </c>
      <c r="B4" s="1054"/>
      <c r="C4" s="13"/>
      <c r="D4" s="13"/>
      <c r="E4" s="13"/>
      <c r="F4" s="13"/>
      <c r="G4" s="13"/>
      <c r="H4" s="13"/>
      <c r="I4" s="13"/>
      <c r="J4" s="13"/>
      <c r="K4" s="13"/>
      <c r="L4" s="13"/>
      <c r="M4" s="159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34">
        <f t="shared" ref="AH4:AH67" si="0">SUM(C4:AG4)</f>
        <v>0</v>
      </c>
      <c r="AI4" s="14">
        <f>Tabela6[[#This Row],[PREÇO]]</f>
        <v>0</v>
      </c>
      <c r="AJ4" s="396">
        <f t="shared" ref="AJ4:AJ67" si="1">AH4*AI4</f>
        <v>0</v>
      </c>
      <c r="AK4" s="367">
        <f>Tabela6[[#This Row],[ST ICMS]]</f>
        <v>0</v>
      </c>
      <c r="AL4" s="368">
        <f t="shared" ref="AL4:AL67" si="2">(AJ4*AK4)</f>
        <v>0</v>
      </c>
      <c r="AM4" s="367">
        <f>Tabela6[[#This Row],[DESCONTO]]</f>
        <v>0</v>
      </c>
      <c r="AN4" s="368">
        <f t="shared" ref="AN4:AN67" si="3">((AJ4+AL4)*AM4)</f>
        <v>0</v>
      </c>
      <c r="AO4" s="373">
        <f t="shared" ref="AO4:AO67" si="4">(AJ4+AL4)-AN4</f>
        <v>0</v>
      </c>
    </row>
    <row r="5" spans="1:41" ht="12" customHeight="1" x14ac:dyDescent="0.2">
      <c r="A5" s="1053" t="str">
        <f>Tabela6[[#This Row],[CLIENTE]]</f>
        <v xml:space="preserve">* BONIFICAÇÃO - MATEUS BACANGA </v>
      </c>
      <c r="B5" s="1054"/>
      <c r="C5" s="13"/>
      <c r="D5" s="13"/>
      <c r="E5" s="13"/>
      <c r="F5" s="13"/>
      <c r="G5" s="13"/>
      <c r="H5" s="13"/>
      <c r="I5" s="13"/>
      <c r="J5" s="13"/>
      <c r="K5" s="13"/>
      <c r="L5" s="13"/>
      <c r="M5" s="159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34">
        <f t="shared" si="0"/>
        <v>0</v>
      </c>
      <c r="AI5" s="14">
        <f>Tabela6[[#This Row],[PREÇO]]</f>
        <v>0</v>
      </c>
      <c r="AJ5" s="396">
        <f t="shared" si="1"/>
        <v>0</v>
      </c>
      <c r="AK5" s="367">
        <f>Tabela6[[#This Row],[ST ICMS]]</f>
        <v>0</v>
      </c>
      <c r="AL5" s="368">
        <f t="shared" si="2"/>
        <v>0</v>
      </c>
      <c r="AM5" s="367">
        <f>Tabela6[[#This Row],[DESCONTO]]</f>
        <v>0</v>
      </c>
      <c r="AN5" s="368">
        <f t="shared" si="3"/>
        <v>0</v>
      </c>
      <c r="AO5" s="373">
        <f t="shared" si="4"/>
        <v>0</v>
      </c>
    </row>
    <row r="6" spans="1:41" ht="12" customHeight="1" x14ac:dyDescent="0.2">
      <c r="A6" s="1053" t="str">
        <f>Tabela6[[#This Row],[CLIENTE]]</f>
        <v xml:space="preserve">* BONIFICAÇÃO - MATEUS CD.OPERARIA  </v>
      </c>
      <c r="B6" s="1054"/>
      <c r="C6" s="13"/>
      <c r="D6" s="13"/>
      <c r="E6" s="13"/>
      <c r="F6" s="13"/>
      <c r="G6" s="13"/>
      <c r="H6" s="13"/>
      <c r="I6" s="13"/>
      <c r="J6" s="13"/>
      <c r="K6" s="13"/>
      <c r="L6" s="13"/>
      <c r="M6" s="159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34">
        <f t="shared" si="0"/>
        <v>0</v>
      </c>
      <c r="AI6" s="14">
        <f>Tabela6[[#This Row],[PREÇO]]</f>
        <v>0</v>
      </c>
      <c r="AJ6" s="396">
        <f t="shared" si="1"/>
        <v>0</v>
      </c>
      <c r="AK6" s="367">
        <f>Tabela6[[#This Row],[ST ICMS]]</f>
        <v>0</v>
      </c>
      <c r="AL6" s="368">
        <f t="shared" si="2"/>
        <v>0</v>
      </c>
      <c r="AM6" s="367">
        <f>Tabela6[[#This Row],[DESCONTO]]</f>
        <v>0</v>
      </c>
      <c r="AN6" s="368">
        <f t="shared" si="3"/>
        <v>0</v>
      </c>
      <c r="AO6" s="373">
        <f t="shared" si="4"/>
        <v>0</v>
      </c>
    </row>
    <row r="7" spans="1:41" ht="12" customHeight="1" x14ac:dyDescent="0.2">
      <c r="A7" s="1053" t="str">
        <f>Tabela6[[#This Row],[CLIENTE]]</f>
        <v xml:space="preserve">* BONIFICAÇÃO - MATEUS COHAB ANIL </v>
      </c>
      <c r="B7" s="1054"/>
      <c r="C7" s="13"/>
      <c r="D7" s="13"/>
      <c r="E7" s="13"/>
      <c r="F7" s="13"/>
      <c r="G7" s="13"/>
      <c r="H7" s="13"/>
      <c r="I7" s="13"/>
      <c r="J7" s="13"/>
      <c r="K7" s="13"/>
      <c r="L7" s="13"/>
      <c r="M7" s="159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34">
        <f t="shared" si="0"/>
        <v>0</v>
      </c>
      <c r="AI7" s="14">
        <f>Tabela6[[#This Row],[PREÇO]]</f>
        <v>0</v>
      </c>
      <c r="AJ7" s="396">
        <f t="shared" si="1"/>
        <v>0</v>
      </c>
      <c r="AK7" s="367">
        <f>Tabela6[[#This Row],[ST ICMS]]</f>
        <v>0</v>
      </c>
      <c r="AL7" s="368">
        <f t="shared" si="2"/>
        <v>0</v>
      </c>
      <c r="AM7" s="367">
        <f>Tabela6[[#This Row],[DESCONTO]]</f>
        <v>0</v>
      </c>
      <c r="AN7" s="368">
        <f t="shared" si="3"/>
        <v>0</v>
      </c>
      <c r="AO7" s="373">
        <f t="shared" si="4"/>
        <v>0</v>
      </c>
    </row>
    <row r="8" spans="1:41" ht="12" customHeight="1" x14ac:dyDescent="0.2">
      <c r="A8" s="1053" t="str">
        <f>Tabela6[[#This Row],[CLIENTE]]</f>
        <v xml:space="preserve">* BONIFICAÇÃO - MATEUS COHAMA </v>
      </c>
      <c r="B8" s="1054"/>
      <c r="C8" s="13"/>
      <c r="D8" s="13"/>
      <c r="E8" s="13"/>
      <c r="F8" s="13"/>
      <c r="G8" s="13"/>
      <c r="H8" s="13"/>
      <c r="I8" s="13"/>
      <c r="J8" s="13"/>
      <c r="K8" s="13"/>
      <c r="L8" s="13"/>
      <c r="M8" s="159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34">
        <f t="shared" si="0"/>
        <v>0</v>
      </c>
      <c r="AI8" s="14">
        <f>Tabela6[[#This Row],[PREÇO]]</f>
        <v>0</v>
      </c>
      <c r="AJ8" s="396">
        <f t="shared" si="1"/>
        <v>0</v>
      </c>
      <c r="AK8" s="367">
        <f>Tabela6[[#This Row],[ST ICMS]]</f>
        <v>0</v>
      </c>
      <c r="AL8" s="368">
        <f t="shared" si="2"/>
        <v>0</v>
      </c>
      <c r="AM8" s="367">
        <f>Tabela6[[#This Row],[DESCONTO]]</f>
        <v>0</v>
      </c>
      <c r="AN8" s="368">
        <f t="shared" si="3"/>
        <v>0</v>
      </c>
      <c r="AO8" s="373">
        <f t="shared" si="4"/>
        <v>0</v>
      </c>
    </row>
    <row r="9" spans="1:41" ht="12" customHeight="1" x14ac:dyDescent="0.2">
      <c r="A9" s="1053" t="str">
        <f>Tabela6[[#This Row],[CLIENTE]]</f>
        <v xml:space="preserve">* BONIFICAÇÃO - MATEUS COHATRAC </v>
      </c>
      <c r="B9" s="1054"/>
      <c r="C9" s="13"/>
      <c r="D9" s="13"/>
      <c r="E9" s="13"/>
      <c r="F9" s="13"/>
      <c r="G9" s="13"/>
      <c r="H9" s="13"/>
      <c r="I9" s="13"/>
      <c r="J9" s="13"/>
      <c r="K9" s="13"/>
      <c r="L9" s="13"/>
      <c r="M9" s="159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34">
        <f t="shared" si="0"/>
        <v>0</v>
      </c>
      <c r="AI9" s="14">
        <f>Tabela6[[#This Row],[PREÇO]]</f>
        <v>0</v>
      </c>
      <c r="AJ9" s="396">
        <f t="shared" si="1"/>
        <v>0</v>
      </c>
      <c r="AK9" s="367">
        <f>Tabela6[[#This Row],[ST ICMS]]</f>
        <v>0</v>
      </c>
      <c r="AL9" s="368">
        <f t="shared" si="2"/>
        <v>0</v>
      </c>
      <c r="AM9" s="367">
        <f>Tabela6[[#This Row],[DESCONTO]]</f>
        <v>0</v>
      </c>
      <c r="AN9" s="368">
        <f t="shared" si="3"/>
        <v>0</v>
      </c>
      <c r="AO9" s="373">
        <f t="shared" si="4"/>
        <v>0</v>
      </c>
    </row>
    <row r="10" spans="1:41" ht="12" customHeight="1" x14ac:dyDescent="0.2">
      <c r="A10" s="1053" t="str">
        <f>Tabela6[[#This Row],[CLIENTE]]</f>
        <v>* BONIFICAÇÃO - MATEUS H.RENASCENÇA</v>
      </c>
      <c r="B10" s="105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59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34">
        <f t="shared" si="0"/>
        <v>0</v>
      </c>
      <c r="AI10" s="14">
        <f>Tabela6[[#This Row],[PREÇO]]</f>
        <v>0</v>
      </c>
      <c r="AJ10" s="396">
        <f t="shared" si="1"/>
        <v>0</v>
      </c>
      <c r="AK10" s="367">
        <f>Tabela6[[#This Row],[ST ICMS]]</f>
        <v>0</v>
      </c>
      <c r="AL10" s="368">
        <f t="shared" si="2"/>
        <v>0</v>
      </c>
      <c r="AM10" s="367">
        <f>Tabela6[[#This Row],[DESCONTO]]</f>
        <v>0</v>
      </c>
      <c r="AN10" s="368">
        <f t="shared" si="3"/>
        <v>0</v>
      </c>
      <c r="AO10" s="373">
        <f t="shared" si="4"/>
        <v>0</v>
      </c>
    </row>
    <row r="11" spans="1:41" ht="12" customHeight="1" x14ac:dyDescent="0.2">
      <c r="A11" s="1053" t="str">
        <f>Tabela6[[#This Row],[CLIENTE]]</f>
        <v>* BONIFICAÇÃO - MATEUS JD.TROPICAL</v>
      </c>
      <c r="B11" s="105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59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34">
        <f t="shared" si="0"/>
        <v>0</v>
      </c>
      <c r="AI11" s="14">
        <f>Tabela6[[#This Row],[PREÇO]]</f>
        <v>0</v>
      </c>
      <c r="AJ11" s="396">
        <f t="shared" si="1"/>
        <v>0</v>
      </c>
      <c r="AK11" s="367">
        <f>Tabela6[[#This Row],[ST ICMS]]</f>
        <v>0</v>
      </c>
      <c r="AL11" s="368">
        <f t="shared" si="2"/>
        <v>0</v>
      </c>
      <c r="AM11" s="367">
        <f>Tabela6[[#This Row],[DESCONTO]]</f>
        <v>0</v>
      </c>
      <c r="AN11" s="368">
        <f t="shared" si="3"/>
        <v>0</v>
      </c>
      <c r="AO11" s="373">
        <f t="shared" si="4"/>
        <v>0</v>
      </c>
    </row>
    <row r="12" spans="1:41" ht="12" customHeight="1" x14ac:dyDescent="0.2">
      <c r="A12" s="1053" t="str">
        <f>Tabela6[[#This Row],[CLIENTE]]</f>
        <v>* BONIFICAÇÃO - MATEUS JOÃO PAULO</v>
      </c>
      <c r="B12" s="105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5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34">
        <f t="shared" si="0"/>
        <v>0</v>
      </c>
      <c r="AI12" s="14">
        <f>Tabela6[[#This Row],[PREÇO]]</f>
        <v>0</v>
      </c>
      <c r="AJ12" s="396">
        <f t="shared" si="1"/>
        <v>0</v>
      </c>
      <c r="AK12" s="367">
        <f>Tabela6[[#This Row],[ST ICMS]]</f>
        <v>0</v>
      </c>
      <c r="AL12" s="368">
        <f t="shared" si="2"/>
        <v>0</v>
      </c>
      <c r="AM12" s="367">
        <f>Tabela6[[#This Row],[DESCONTO]]</f>
        <v>0</v>
      </c>
      <c r="AN12" s="368">
        <f t="shared" si="3"/>
        <v>0</v>
      </c>
      <c r="AO12" s="373">
        <f t="shared" si="4"/>
        <v>0</v>
      </c>
    </row>
    <row r="13" spans="1:41" ht="12" customHeight="1" x14ac:dyDescent="0.2">
      <c r="A13" s="1053" t="str">
        <f>Tabela6[[#This Row],[CLIENTE]]</f>
        <v>* BONIFICAÇÃO - MATEUS MAIOBÃO</v>
      </c>
      <c r="B13" s="105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59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34">
        <f t="shared" si="0"/>
        <v>0</v>
      </c>
      <c r="AI13" s="14">
        <f>Tabela6[[#This Row],[PREÇO]]</f>
        <v>0</v>
      </c>
      <c r="AJ13" s="396">
        <f t="shared" si="1"/>
        <v>0</v>
      </c>
      <c r="AK13" s="367">
        <f>Tabela6[[#This Row],[ST ICMS]]</f>
        <v>0</v>
      </c>
      <c r="AL13" s="368">
        <f t="shared" si="2"/>
        <v>0</v>
      </c>
      <c r="AM13" s="367">
        <f>Tabela6[[#This Row],[DESCONTO]]</f>
        <v>0</v>
      </c>
      <c r="AN13" s="368">
        <f t="shared" si="3"/>
        <v>0</v>
      </c>
      <c r="AO13" s="373">
        <f t="shared" si="4"/>
        <v>0</v>
      </c>
    </row>
    <row r="14" spans="1:41" ht="12" customHeight="1" x14ac:dyDescent="0.2">
      <c r="A14" s="1053" t="str">
        <f>Tabela6[[#This Row],[CLIENTE]]</f>
        <v xml:space="preserve">* BONIFICAÇÃO - MATEUS SHOP DA ILHA </v>
      </c>
      <c r="B14" s="105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59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34">
        <f t="shared" si="0"/>
        <v>0</v>
      </c>
      <c r="AI14" s="14">
        <f>Tabela6[[#This Row],[PREÇO]]</f>
        <v>0</v>
      </c>
      <c r="AJ14" s="396">
        <f t="shared" si="1"/>
        <v>0</v>
      </c>
      <c r="AK14" s="367">
        <f>Tabela6[[#This Row],[ST ICMS]]</f>
        <v>0</v>
      </c>
      <c r="AL14" s="368">
        <f t="shared" si="2"/>
        <v>0</v>
      </c>
      <c r="AM14" s="367">
        <f>Tabela6[[#This Row],[DESCONTO]]</f>
        <v>0</v>
      </c>
      <c r="AN14" s="368">
        <f t="shared" si="3"/>
        <v>0</v>
      </c>
      <c r="AO14" s="373">
        <f t="shared" si="4"/>
        <v>0</v>
      </c>
    </row>
    <row r="15" spans="1:41" ht="12" customHeight="1" x14ac:dyDescent="0.2">
      <c r="A15" s="1053" t="str">
        <f>Tabela6[[#This Row],[CLIENTE]]</f>
        <v xml:space="preserve">* BONIFICAÇÃO - MATEUS SHOP DO AUTOMOVEL </v>
      </c>
      <c r="B15" s="105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59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34">
        <f t="shared" si="0"/>
        <v>0</v>
      </c>
      <c r="AI15" s="14">
        <f>Tabela6[[#This Row],[PREÇO]]</f>
        <v>0</v>
      </c>
      <c r="AJ15" s="396">
        <f t="shared" si="1"/>
        <v>0</v>
      </c>
      <c r="AK15" s="367">
        <f>Tabela6[[#This Row],[ST ICMS]]</f>
        <v>0</v>
      </c>
      <c r="AL15" s="368">
        <f t="shared" si="2"/>
        <v>0</v>
      </c>
      <c r="AM15" s="367">
        <f>Tabela6[[#This Row],[DESCONTO]]</f>
        <v>0</v>
      </c>
      <c r="AN15" s="368">
        <f t="shared" si="3"/>
        <v>0</v>
      </c>
      <c r="AO15" s="373">
        <f t="shared" si="4"/>
        <v>0</v>
      </c>
    </row>
    <row r="16" spans="1:41" ht="12" customHeight="1" x14ac:dyDescent="0.2">
      <c r="A16" s="1053" t="str">
        <f>Tabela6[[#This Row],[CLIENTE]]</f>
        <v>* BONIFICAÇÃO - MATEUS SHOP PATIO NORTE</v>
      </c>
      <c r="B16" s="105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59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34">
        <f t="shared" si="0"/>
        <v>0</v>
      </c>
      <c r="AI16" s="14">
        <f>Tabela6[[#This Row],[PREÇO]]</f>
        <v>0</v>
      </c>
      <c r="AJ16" s="396">
        <f t="shared" si="1"/>
        <v>0</v>
      </c>
      <c r="AK16" s="367">
        <f>Tabela6[[#This Row],[ST ICMS]]</f>
        <v>0</v>
      </c>
      <c r="AL16" s="368">
        <f t="shared" si="2"/>
        <v>0</v>
      </c>
      <c r="AM16" s="367">
        <f>Tabela6[[#This Row],[DESCONTO]]</f>
        <v>0</v>
      </c>
      <c r="AN16" s="368">
        <f t="shared" si="3"/>
        <v>0</v>
      </c>
      <c r="AO16" s="373">
        <f t="shared" si="4"/>
        <v>0</v>
      </c>
    </row>
    <row r="17" spans="1:41" ht="12" customHeight="1" x14ac:dyDescent="0.2">
      <c r="A17" s="1053" t="str">
        <f>Tabela6[[#This Row],[CLIENTE]]</f>
        <v>* BONIFICAÇÃO - MATEUS SHOP RIO ANIL</v>
      </c>
      <c r="B17" s="1054"/>
      <c r="C17" s="19"/>
      <c r="D17" s="19"/>
      <c r="E17" s="13"/>
      <c r="F17" s="13"/>
      <c r="G17" s="13"/>
      <c r="H17" s="13"/>
      <c r="I17" s="13"/>
      <c r="J17" s="13"/>
      <c r="K17" s="13"/>
      <c r="L17" s="13"/>
      <c r="M17" s="159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9"/>
      <c r="AA17" s="13"/>
      <c r="AB17" s="13"/>
      <c r="AC17" s="13"/>
      <c r="AD17" s="13"/>
      <c r="AE17" s="13"/>
      <c r="AF17" s="13"/>
      <c r="AG17" s="13"/>
      <c r="AH17" s="34">
        <f t="shared" si="0"/>
        <v>0</v>
      </c>
      <c r="AI17" s="14">
        <f>Tabela6[[#This Row],[PREÇO]]</f>
        <v>0</v>
      </c>
      <c r="AJ17" s="396">
        <f t="shared" si="1"/>
        <v>0</v>
      </c>
      <c r="AK17" s="367">
        <f>Tabela6[[#This Row],[ST ICMS]]</f>
        <v>0</v>
      </c>
      <c r="AL17" s="368">
        <f t="shared" si="2"/>
        <v>0</v>
      </c>
      <c r="AM17" s="367">
        <f>Tabela6[[#This Row],[DESCONTO]]</f>
        <v>0</v>
      </c>
      <c r="AN17" s="368">
        <f t="shared" si="3"/>
        <v>0</v>
      </c>
      <c r="AO17" s="373">
        <f t="shared" si="4"/>
        <v>0</v>
      </c>
    </row>
    <row r="18" spans="1:41" ht="12" customHeight="1" x14ac:dyDescent="0.2">
      <c r="A18" s="1053" t="str">
        <f>Tabela6[[#This Row],[CLIENTE]]</f>
        <v xml:space="preserve">* BONIFICAÇAO - MATEUS SUPER CAJAZEIRAS  </v>
      </c>
      <c r="B18" s="1054"/>
      <c r="C18" s="19"/>
      <c r="D18" s="19"/>
      <c r="E18" s="13"/>
      <c r="F18" s="13"/>
      <c r="G18" s="13"/>
      <c r="H18" s="13"/>
      <c r="I18" s="13"/>
      <c r="J18" s="13"/>
      <c r="K18" s="13"/>
      <c r="L18" s="13"/>
      <c r="M18" s="159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9"/>
      <c r="AA18" s="13"/>
      <c r="AB18" s="13"/>
      <c r="AC18" s="13"/>
      <c r="AD18" s="13"/>
      <c r="AE18" s="13"/>
      <c r="AF18" s="13"/>
      <c r="AG18" s="13"/>
      <c r="AH18" s="34">
        <f t="shared" si="0"/>
        <v>0</v>
      </c>
      <c r="AI18" s="14">
        <f>Tabela6[[#This Row],[PREÇO]]</f>
        <v>0</v>
      </c>
      <c r="AJ18" s="396">
        <f t="shared" si="1"/>
        <v>0</v>
      </c>
      <c r="AK18" s="367">
        <f>Tabela6[[#This Row],[ST ICMS]]</f>
        <v>0</v>
      </c>
      <c r="AL18" s="368">
        <f t="shared" si="2"/>
        <v>0</v>
      </c>
      <c r="AM18" s="367">
        <f>Tabela6[[#This Row],[DESCONTO]]</f>
        <v>0</v>
      </c>
      <c r="AN18" s="368">
        <f t="shared" si="3"/>
        <v>0</v>
      </c>
      <c r="AO18" s="373">
        <f t="shared" si="4"/>
        <v>0</v>
      </c>
    </row>
    <row r="19" spans="1:41" ht="12" customHeight="1" x14ac:dyDescent="0.2">
      <c r="A19" s="1053" t="str">
        <f>Tabela6[[#This Row],[CLIENTE]]</f>
        <v>* BONIFICAÇÃO - MATEUS SUPER TURU</v>
      </c>
      <c r="B19" s="1054"/>
      <c r="C19" s="19"/>
      <c r="D19" s="19"/>
      <c r="E19" s="13"/>
      <c r="F19" s="13"/>
      <c r="G19" s="13"/>
      <c r="H19" s="13"/>
      <c r="I19" s="13"/>
      <c r="J19" s="13"/>
      <c r="K19" s="13"/>
      <c r="L19" s="13"/>
      <c r="M19" s="159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9"/>
      <c r="AA19" s="13"/>
      <c r="AB19" s="13"/>
      <c r="AC19" s="13"/>
      <c r="AD19" s="13"/>
      <c r="AE19" s="13"/>
      <c r="AF19" s="13"/>
      <c r="AG19" s="13"/>
      <c r="AH19" s="34">
        <f t="shared" si="0"/>
        <v>0</v>
      </c>
      <c r="AI19" s="14">
        <f>Tabela6[[#This Row],[PREÇO]]</f>
        <v>0</v>
      </c>
      <c r="AJ19" s="396">
        <f t="shared" si="1"/>
        <v>0</v>
      </c>
      <c r="AK19" s="367">
        <f>Tabela6[[#This Row],[ST ICMS]]</f>
        <v>0</v>
      </c>
      <c r="AL19" s="368">
        <f t="shared" si="2"/>
        <v>0</v>
      </c>
      <c r="AM19" s="367">
        <f>Tabela6[[#This Row],[DESCONTO]]</f>
        <v>0</v>
      </c>
      <c r="AN19" s="368">
        <f t="shared" si="3"/>
        <v>0</v>
      </c>
      <c r="AO19" s="373">
        <f t="shared" si="4"/>
        <v>0</v>
      </c>
    </row>
    <row r="20" spans="1:41" ht="12" customHeight="1" x14ac:dyDescent="0.2">
      <c r="A20" s="1053" t="str">
        <f>Tabela6[[#This Row],[CLIENTE]]</f>
        <v xml:space="preserve">* BONIFICAÇÃO - MATEUS TIRIRICAL </v>
      </c>
      <c r="B20" s="1054"/>
      <c r="C20" s="230"/>
      <c r="D20" s="230"/>
      <c r="E20" s="230"/>
      <c r="F20" s="230"/>
      <c r="G20" s="230"/>
      <c r="H20" s="230"/>
      <c r="I20" s="230"/>
      <c r="J20" s="230"/>
      <c r="K20" s="230"/>
      <c r="L20" s="230"/>
      <c r="M20" s="159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  <c r="AC20" s="230"/>
      <c r="AD20" s="230"/>
      <c r="AE20" s="230"/>
      <c r="AF20" s="230"/>
      <c r="AG20" s="230"/>
      <c r="AH20" s="34">
        <f t="shared" si="0"/>
        <v>0</v>
      </c>
      <c r="AI20" s="14">
        <f>Tabela6[[#This Row],[PREÇO]]</f>
        <v>0</v>
      </c>
      <c r="AJ20" s="396">
        <f t="shared" si="1"/>
        <v>0</v>
      </c>
      <c r="AK20" s="367">
        <f>Tabela6[[#This Row],[ST ICMS]]</f>
        <v>0</v>
      </c>
      <c r="AL20" s="368">
        <f t="shared" si="2"/>
        <v>0</v>
      </c>
      <c r="AM20" s="367">
        <f>Tabela6[[#This Row],[DESCONTO]]</f>
        <v>0</v>
      </c>
      <c r="AN20" s="368">
        <f t="shared" si="3"/>
        <v>0</v>
      </c>
      <c r="AO20" s="373">
        <f t="shared" si="4"/>
        <v>0</v>
      </c>
    </row>
    <row r="21" spans="1:41" ht="12" customHeight="1" x14ac:dyDescent="0.2">
      <c r="A21" s="1053" t="str">
        <f>Tabela6[[#This Row],[CLIENTE]]</f>
        <v xml:space="preserve">* BONIFICAÇÃO - MATEUS TURU </v>
      </c>
      <c r="B21" s="105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59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34">
        <f t="shared" si="0"/>
        <v>0</v>
      </c>
      <c r="AI21" s="14">
        <f>Tabela6[[#This Row],[PREÇO]]</f>
        <v>0</v>
      </c>
      <c r="AJ21" s="396">
        <f t="shared" si="1"/>
        <v>0</v>
      </c>
      <c r="AK21" s="367">
        <f>Tabela6[[#This Row],[ST ICMS]]</f>
        <v>0</v>
      </c>
      <c r="AL21" s="368">
        <f t="shared" si="2"/>
        <v>0</v>
      </c>
      <c r="AM21" s="367">
        <f>Tabela6[[#This Row],[DESCONTO]]</f>
        <v>0</v>
      </c>
      <c r="AN21" s="368">
        <f t="shared" si="3"/>
        <v>0</v>
      </c>
      <c r="AO21" s="373">
        <f t="shared" si="4"/>
        <v>0</v>
      </c>
    </row>
    <row r="22" spans="1:41" ht="12" customHeight="1" x14ac:dyDescent="0.2">
      <c r="A22" s="1053" t="str">
        <f>Tabela6[[#This Row],[CLIENTE]]</f>
        <v xml:space="preserve">* BONIFICAÇÃO - MATEUS VINHAIS </v>
      </c>
      <c r="B22" s="105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59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34">
        <f t="shared" si="0"/>
        <v>0</v>
      </c>
      <c r="AI22" s="14">
        <f>Tabela6[[#This Row],[PREÇO]]</f>
        <v>0</v>
      </c>
      <c r="AJ22" s="396">
        <f t="shared" si="1"/>
        <v>0</v>
      </c>
      <c r="AK22" s="367">
        <f>Tabela6[[#This Row],[ST ICMS]]</f>
        <v>0</v>
      </c>
      <c r="AL22" s="368">
        <f t="shared" si="2"/>
        <v>0</v>
      </c>
      <c r="AM22" s="367">
        <f>Tabela6[[#This Row],[DESCONTO]]</f>
        <v>0</v>
      </c>
      <c r="AN22" s="368">
        <f t="shared" si="3"/>
        <v>0</v>
      </c>
      <c r="AO22" s="373">
        <f t="shared" si="4"/>
        <v>0</v>
      </c>
    </row>
    <row r="23" spans="1:41" ht="12" customHeight="1" x14ac:dyDescent="0.2">
      <c r="A23" s="1053" t="str">
        <f>Tabela6[[#This Row],[CLIENTE]]</f>
        <v>1. CORTESIAS</v>
      </c>
      <c r="B23" s="105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59"/>
      <c r="N23" s="13"/>
      <c r="O23" s="13"/>
      <c r="P23" s="13"/>
      <c r="Q23" s="710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34">
        <f t="shared" si="0"/>
        <v>0</v>
      </c>
      <c r="AI23" s="14">
        <f>Tabela6[[#This Row],[PREÇO]]</f>
        <v>0</v>
      </c>
      <c r="AJ23" s="396">
        <f t="shared" si="1"/>
        <v>0</v>
      </c>
      <c r="AK23" s="367">
        <f>Tabela6[[#This Row],[ST ICMS]]</f>
        <v>0</v>
      </c>
      <c r="AL23" s="368">
        <f t="shared" si="2"/>
        <v>0</v>
      </c>
      <c r="AM23" s="367">
        <f>Tabela6[[#This Row],[DESCONTO]]</f>
        <v>0</v>
      </c>
      <c r="AN23" s="368">
        <f t="shared" si="3"/>
        <v>0</v>
      </c>
      <c r="AO23" s="373">
        <f t="shared" si="4"/>
        <v>0</v>
      </c>
    </row>
    <row r="24" spans="1:41" ht="12" customHeight="1" x14ac:dyDescent="0.2">
      <c r="A24" s="1053" t="str">
        <f>Tabela6[[#This Row],[CLIENTE]]</f>
        <v>2. REPOSIÇÃO DE AVARIAS</v>
      </c>
      <c r="B24" s="105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59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34">
        <f t="shared" si="0"/>
        <v>0</v>
      </c>
      <c r="AI24" s="14">
        <f>Tabela6[[#This Row],[PREÇO]]</f>
        <v>0</v>
      </c>
      <c r="AJ24" s="396">
        <f t="shared" si="1"/>
        <v>0</v>
      </c>
      <c r="AK24" s="367">
        <f>Tabela6[[#This Row],[ST ICMS]]</f>
        <v>0</v>
      </c>
      <c r="AL24" s="368">
        <f t="shared" si="2"/>
        <v>0</v>
      </c>
      <c r="AM24" s="367">
        <f>Tabela6[[#This Row],[DESCONTO]]</f>
        <v>0</v>
      </c>
      <c r="AN24" s="368">
        <f t="shared" si="3"/>
        <v>0</v>
      </c>
      <c r="AO24" s="373">
        <f t="shared" si="4"/>
        <v>0</v>
      </c>
    </row>
    <row r="25" spans="1:41" ht="12" customHeight="1" x14ac:dyDescent="0.2">
      <c r="A25" s="1049" t="str">
        <f>Tabela6[[#This Row],[CLIENTE]]</f>
        <v>ATHENAS   -  (ALTO DO CALHAU)</v>
      </c>
      <c r="B25" s="1050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59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34">
        <f t="shared" si="0"/>
        <v>0</v>
      </c>
      <c r="AI25" s="14">
        <f>Tabela6[[#This Row],[PREÇO]]</f>
        <v>2</v>
      </c>
      <c r="AJ25" s="396">
        <f t="shared" si="1"/>
        <v>0</v>
      </c>
      <c r="AK25" s="367">
        <f>Tabela6[[#This Row],[ST ICMS]]</f>
        <v>0</v>
      </c>
      <c r="AL25" s="368">
        <f t="shared" si="2"/>
        <v>0</v>
      </c>
      <c r="AM25" s="367">
        <f>Tabela6[[#This Row],[DESCONTO]]</f>
        <v>0</v>
      </c>
      <c r="AN25" s="368">
        <f t="shared" si="3"/>
        <v>0</v>
      </c>
      <c r="AO25" s="373">
        <f t="shared" si="4"/>
        <v>0</v>
      </c>
    </row>
    <row r="26" spans="1:41" ht="12" customHeight="1" x14ac:dyDescent="0.2">
      <c r="A26" s="1049" t="str">
        <f>Tabela6[[#This Row],[CLIENTE]]</f>
        <v>CAMINO  - (S.BERNARDO) - (ICMS)</v>
      </c>
      <c r="B26" s="1050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59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34">
        <f t="shared" si="0"/>
        <v>0</v>
      </c>
      <c r="AI26" s="14">
        <f>Tabela6[[#This Row],[PREÇO]]</f>
        <v>3</v>
      </c>
      <c r="AJ26" s="396">
        <f t="shared" si="1"/>
        <v>0</v>
      </c>
      <c r="AK26" s="367">
        <f>Tabela6[[#This Row],[ST ICMS]]</f>
        <v>0.18</v>
      </c>
      <c r="AL26" s="368">
        <f t="shared" si="2"/>
        <v>0</v>
      </c>
      <c r="AM26" s="367">
        <f>Tabela6[[#This Row],[DESCONTO]]</f>
        <v>0</v>
      </c>
      <c r="AN26" s="368">
        <f t="shared" si="3"/>
        <v>0</v>
      </c>
      <c r="AO26" s="373">
        <f t="shared" si="4"/>
        <v>0</v>
      </c>
    </row>
    <row r="27" spans="1:41" ht="12" customHeight="1" x14ac:dyDescent="0.2">
      <c r="A27" s="1049" t="str">
        <f>Tabela6[[#This Row],[CLIENTE]]</f>
        <v>SUPERMERCADOS   -  (ICMS)</v>
      </c>
      <c r="B27" s="1050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59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34">
        <f t="shared" si="0"/>
        <v>0</v>
      </c>
      <c r="AI27" s="14">
        <f>Tabela6[[#This Row],[PREÇO]]</f>
        <v>4</v>
      </c>
      <c r="AJ27" s="396">
        <f t="shared" si="1"/>
        <v>0</v>
      </c>
      <c r="AK27" s="367">
        <f>Tabela6[[#This Row],[ST ICMS]]</f>
        <v>0.18</v>
      </c>
      <c r="AL27" s="368">
        <f t="shared" si="2"/>
        <v>0</v>
      </c>
      <c r="AM27" s="367">
        <f>Tabela6[[#This Row],[DESCONTO]]</f>
        <v>0.05</v>
      </c>
      <c r="AN27" s="368">
        <f t="shared" si="3"/>
        <v>0</v>
      </c>
      <c r="AO27" s="373">
        <f t="shared" si="4"/>
        <v>0</v>
      </c>
    </row>
    <row r="28" spans="1:41" ht="12" customHeight="1" x14ac:dyDescent="0.2">
      <c r="A28" s="1049" t="str">
        <f>Tabela6[[#This Row],[CLIENTE]]</f>
        <v>VENDAS FÁBRICA / EXTERNA</v>
      </c>
      <c r="B28" s="1050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59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34">
        <f t="shared" si="0"/>
        <v>0</v>
      </c>
      <c r="AI28" s="14">
        <f>Tabela6[[#This Row],[PREÇO]]</f>
        <v>5</v>
      </c>
      <c r="AJ28" s="396">
        <f t="shared" si="1"/>
        <v>0</v>
      </c>
      <c r="AK28" s="367">
        <f>Tabela6[[#This Row],[ST ICMS]]</f>
        <v>0</v>
      </c>
      <c r="AL28" s="368">
        <f t="shared" si="2"/>
        <v>0</v>
      </c>
      <c r="AM28" s="367">
        <f>Tabela6[[#This Row],[DESCONTO]]</f>
        <v>0</v>
      </c>
      <c r="AN28" s="368">
        <f t="shared" si="3"/>
        <v>0</v>
      </c>
      <c r="AO28" s="373">
        <f t="shared" si="4"/>
        <v>0</v>
      </c>
    </row>
    <row r="29" spans="1:41" ht="12" customHeight="1" x14ac:dyDescent="0.2">
      <c r="A29" s="1049">
        <f>Tabela6[[#This Row],[CLIENTE]]</f>
        <v>0</v>
      </c>
      <c r="B29" s="1050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59"/>
      <c r="N29" s="13"/>
      <c r="O29" s="13"/>
      <c r="P29" s="19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34">
        <f t="shared" si="0"/>
        <v>0</v>
      </c>
      <c r="AI29" s="14">
        <f>Tabela6[[#This Row],[PREÇO]]</f>
        <v>0</v>
      </c>
      <c r="AJ29" s="396">
        <f t="shared" si="1"/>
        <v>0</v>
      </c>
      <c r="AK29" s="367">
        <f>Tabela6[[#This Row],[ST ICMS]]</f>
        <v>0</v>
      </c>
      <c r="AL29" s="368">
        <f t="shared" si="2"/>
        <v>0</v>
      </c>
      <c r="AM29" s="367">
        <f>Tabela6[[#This Row],[DESCONTO]]</f>
        <v>0</v>
      </c>
      <c r="AN29" s="368">
        <f t="shared" si="3"/>
        <v>0</v>
      </c>
      <c r="AO29" s="373">
        <f t="shared" si="4"/>
        <v>0</v>
      </c>
    </row>
    <row r="30" spans="1:41" ht="12" customHeight="1" x14ac:dyDescent="0.2">
      <c r="A30" s="1049">
        <f>Tabela6[[#This Row],[CLIENTE]]</f>
        <v>0</v>
      </c>
      <c r="B30" s="1050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59"/>
      <c r="N30" s="13"/>
      <c r="O30" s="13"/>
      <c r="P30" s="19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34">
        <f t="shared" si="0"/>
        <v>0</v>
      </c>
      <c r="AI30" s="14">
        <f>Tabela6[[#This Row],[PREÇO]]</f>
        <v>0</v>
      </c>
      <c r="AJ30" s="396">
        <f t="shared" si="1"/>
        <v>0</v>
      </c>
      <c r="AK30" s="367">
        <f>Tabela6[[#This Row],[ST ICMS]]</f>
        <v>0</v>
      </c>
      <c r="AL30" s="368">
        <f t="shared" si="2"/>
        <v>0</v>
      </c>
      <c r="AM30" s="367">
        <f>Tabela6[[#This Row],[DESCONTO]]</f>
        <v>0</v>
      </c>
      <c r="AN30" s="368">
        <f t="shared" si="3"/>
        <v>0</v>
      </c>
      <c r="AO30" s="373">
        <f t="shared" si="4"/>
        <v>0</v>
      </c>
    </row>
    <row r="31" spans="1:41" ht="12" customHeight="1" x14ac:dyDescent="0.2">
      <c r="A31" s="1049">
        <f>Tabela6[[#This Row],[CLIENTE]]</f>
        <v>0</v>
      </c>
      <c r="B31" s="1050"/>
      <c r="C31" s="15"/>
      <c r="D31" s="15"/>
      <c r="E31" s="13"/>
      <c r="F31" s="13"/>
      <c r="G31" s="13"/>
      <c r="H31" s="13"/>
      <c r="I31" s="13"/>
      <c r="J31" s="13"/>
      <c r="K31" s="13"/>
      <c r="L31" s="13"/>
      <c r="M31" s="159"/>
      <c r="N31" s="13"/>
      <c r="O31" s="13"/>
      <c r="P31" s="19"/>
      <c r="Q31" s="13"/>
      <c r="R31" s="13"/>
      <c r="S31" s="13"/>
      <c r="T31" s="13"/>
      <c r="U31" s="13"/>
      <c r="V31" s="13"/>
      <c r="W31" s="13"/>
      <c r="X31" s="13"/>
      <c r="Y31" s="13"/>
      <c r="Z31" s="15"/>
      <c r="AA31" s="13"/>
      <c r="AB31" s="13"/>
      <c r="AC31" s="13"/>
      <c r="AD31" s="13"/>
      <c r="AE31" s="13"/>
      <c r="AF31" s="13"/>
      <c r="AG31" s="13"/>
      <c r="AH31" s="34">
        <f t="shared" si="0"/>
        <v>0</v>
      </c>
      <c r="AI31" s="14">
        <f>Tabela6[[#This Row],[PREÇO]]</f>
        <v>0</v>
      </c>
      <c r="AJ31" s="396">
        <f t="shared" si="1"/>
        <v>0</v>
      </c>
      <c r="AK31" s="367">
        <f>Tabela6[[#This Row],[ST ICMS]]</f>
        <v>0</v>
      </c>
      <c r="AL31" s="368">
        <f t="shared" si="2"/>
        <v>0</v>
      </c>
      <c r="AM31" s="367">
        <f>Tabela6[[#This Row],[DESCONTO]]</f>
        <v>0</v>
      </c>
      <c r="AN31" s="368">
        <f t="shared" si="3"/>
        <v>0</v>
      </c>
      <c r="AO31" s="373">
        <f t="shared" si="4"/>
        <v>0</v>
      </c>
    </row>
    <row r="32" spans="1:41" ht="12" customHeight="1" x14ac:dyDescent="0.2">
      <c r="A32" s="1049">
        <f>Tabela6[[#This Row],[CLIENTE]]</f>
        <v>0</v>
      </c>
      <c r="B32" s="105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59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5"/>
      <c r="AA32" s="13"/>
      <c r="AB32" s="13"/>
      <c r="AC32" s="13"/>
      <c r="AD32" s="13"/>
      <c r="AE32" s="13"/>
      <c r="AF32" s="13"/>
      <c r="AG32" s="13"/>
      <c r="AH32" s="34">
        <f t="shared" si="0"/>
        <v>0</v>
      </c>
      <c r="AI32" s="14">
        <f>Tabela6[[#This Row],[PREÇO]]</f>
        <v>0</v>
      </c>
      <c r="AJ32" s="396">
        <f t="shared" si="1"/>
        <v>0</v>
      </c>
      <c r="AK32" s="367">
        <f>Tabela6[[#This Row],[ST ICMS]]</f>
        <v>0</v>
      </c>
      <c r="AL32" s="368">
        <f t="shared" si="2"/>
        <v>0</v>
      </c>
      <c r="AM32" s="367">
        <f>Tabela6[[#This Row],[DESCONTO]]</f>
        <v>0</v>
      </c>
      <c r="AN32" s="368">
        <f t="shared" si="3"/>
        <v>0</v>
      </c>
      <c r="AO32" s="373">
        <f t="shared" si="4"/>
        <v>0</v>
      </c>
    </row>
    <row r="33" spans="1:41" ht="12" customHeight="1" x14ac:dyDescent="0.2">
      <c r="A33" s="1049">
        <f>Tabela6[[#This Row],[CLIENTE]]</f>
        <v>0</v>
      </c>
      <c r="B33" s="1050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59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34">
        <f t="shared" si="0"/>
        <v>0</v>
      </c>
      <c r="AI33" s="14">
        <f>Tabela6[[#This Row],[PREÇO]]</f>
        <v>0</v>
      </c>
      <c r="AJ33" s="396">
        <f t="shared" si="1"/>
        <v>0</v>
      </c>
      <c r="AK33" s="367">
        <f>Tabela6[[#This Row],[ST ICMS]]</f>
        <v>0</v>
      </c>
      <c r="AL33" s="368">
        <f t="shared" si="2"/>
        <v>0</v>
      </c>
      <c r="AM33" s="367">
        <f>Tabela6[[#This Row],[DESCONTO]]</f>
        <v>0</v>
      </c>
      <c r="AN33" s="368">
        <f t="shared" si="3"/>
        <v>0</v>
      </c>
      <c r="AO33" s="373">
        <f t="shared" si="4"/>
        <v>0</v>
      </c>
    </row>
    <row r="34" spans="1:41" ht="12" customHeight="1" x14ac:dyDescent="0.2">
      <c r="A34" s="1049">
        <f>Tabela6[[#This Row],[CLIENTE]]</f>
        <v>0</v>
      </c>
      <c r="B34" s="1050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59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34">
        <f t="shared" si="0"/>
        <v>0</v>
      </c>
      <c r="AI34" s="14">
        <f>Tabela6[[#This Row],[PREÇO]]</f>
        <v>0</v>
      </c>
      <c r="AJ34" s="396">
        <f t="shared" si="1"/>
        <v>0</v>
      </c>
      <c r="AK34" s="367">
        <f>Tabela6[[#This Row],[ST ICMS]]</f>
        <v>0</v>
      </c>
      <c r="AL34" s="368">
        <f t="shared" si="2"/>
        <v>0</v>
      </c>
      <c r="AM34" s="367">
        <f>Tabela6[[#This Row],[DESCONTO]]</f>
        <v>0</v>
      </c>
      <c r="AN34" s="368">
        <f t="shared" si="3"/>
        <v>0</v>
      </c>
      <c r="AO34" s="373">
        <f t="shared" si="4"/>
        <v>0</v>
      </c>
    </row>
    <row r="35" spans="1:41" ht="12" customHeight="1" x14ac:dyDescent="0.2">
      <c r="A35" s="1049">
        <f>Tabela6[[#This Row],[CLIENTE]]</f>
        <v>0</v>
      </c>
      <c r="B35" s="1050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59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34">
        <f t="shared" si="0"/>
        <v>0</v>
      </c>
      <c r="AI35" s="14">
        <f>Tabela6[[#This Row],[PREÇO]]</f>
        <v>0</v>
      </c>
      <c r="AJ35" s="396">
        <f t="shared" si="1"/>
        <v>0</v>
      </c>
      <c r="AK35" s="367">
        <f>Tabela6[[#This Row],[ST ICMS]]</f>
        <v>0</v>
      </c>
      <c r="AL35" s="368">
        <f t="shared" si="2"/>
        <v>0</v>
      </c>
      <c r="AM35" s="367">
        <f>Tabela6[[#This Row],[DESCONTO]]</f>
        <v>0</v>
      </c>
      <c r="AN35" s="368">
        <f t="shared" si="3"/>
        <v>0</v>
      </c>
      <c r="AO35" s="373">
        <f t="shared" si="4"/>
        <v>0</v>
      </c>
    </row>
    <row r="36" spans="1:41" ht="12" customHeight="1" x14ac:dyDescent="0.2">
      <c r="A36" s="1049">
        <f>Tabela6[[#This Row],[CLIENTE]]</f>
        <v>0</v>
      </c>
      <c r="B36" s="1050"/>
      <c r="C36" s="13"/>
      <c r="D36" s="13"/>
      <c r="E36" s="15"/>
      <c r="F36" s="15"/>
      <c r="G36" s="15"/>
      <c r="H36" s="15"/>
      <c r="I36" s="15"/>
      <c r="J36" s="15"/>
      <c r="K36" s="15"/>
      <c r="L36" s="15"/>
      <c r="M36" s="159"/>
      <c r="N36" s="15"/>
      <c r="O36" s="15"/>
      <c r="P36" s="13"/>
      <c r="Q36" s="15"/>
      <c r="R36" s="15"/>
      <c r="S36" s="15"/>
      <c r="T36" s="15"/>
      <c r="U36" s="15"/>
      <c r="V36" s="15"/>
      <c r="W36" s="15"/>
      <c r="X36" s="15"/>
      <c r="Y36" s="15"/>
      <c r="Z36" s="13"/>
      <c r="AA36" s="13"/>
      <c r="AB36" s="13"/>
      <c r="AC36" s="13"/>
      <c r="AD36" s="13"/>
      <c r="AE36" s="13"/>
      <c r="AF36" s="13"/>
      <c r="AG36" s="13"/>
      <c r="AH36" s="34">
        <f t="shared" si="0"/>
        <v>0</v>
      </c>
      <c r="AI36" s="14">
        <f>Tabela6[[#This Row],[PREÇO]]</f>
        <v>0</v>
      </c>
      <c r="AJ36" s="396">
        <f t="shared" si="1"/>
        <v>0</v>
      </c>
      <c r="AK36" s="367">
        <f>Tabela6[[#This Row],[ST ICMS]]</f>
        <v>0</v>
      </c>
      <c r="AL36" s="368">
        <f t="shared" si="2"/>
        <v>0</v>
      </c>
      <c r="AM36" s="367">
        <f>Tabela6[[#This Row],[DESCONTO]]</f>
        <v>0</v>
      </c>
      <c r="AN36" s="368">
        <f t="shared" si="3"/>
        <v>0</v>
      </c>
      <c r="AO36" s="373">
        <f t="shared" si="4"/>
        <v>0</v>
      </c>
    </row>
    <row r="37" spans="1:41" ht="12" customHeight="1" x14ac:dyDescent="0.2">
      <c r="A37" s="1049">
        <f>Tabela6[[#This Row],[CLIENTE]]</f>
        <v>0</v>
      </c>
      <c r="B37" s="1050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59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34">
        <f t="shared" si="0"/>
        <v>0</v>
      </c>
      <c r="AI37" s="14">
        <f>Tabela6[[#This Row],[PREÇO]]</f>
        <v>0</v>
      </c>
      <c r="AJ37" s="396">
        <f t="shared" si="1"/>
        <v>0</v>
      </c>
      <c r="AK37" s="367">
        <f>Tabela6[[#This Row],[ST ICMS]]</f>
        <v>0</v>
      </c>
      <c r="AL37" s="368">
        <f t="shared" si="2"/>
        <v>0</v>
      </c>
      <c r="AM37" s="367">
        <f>Tabela6[[#This Row],[DESCONTO]]</f>
        <v>0</v>
      </c>
      <c r="AN37" s="368">
        <f t="shared" si="3"/>
        <v>0</v>
      </c>
      <c r="AO37" s="373">
        <f t="shared" si="4"/>
        <v>0</v>
      </c>
    </row>
    <row r="38" spans="1:41" ht="12" customHeight="1" x14ac:dyDescent="0.2">
      <c r="A38" s="1049">
        <f>Tabela6[[#This Row],[CLIENTE]]</f>
        <v>0</v>
      </c>
      <c r="B38" s="1050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59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34">
        <f t="shared" si="0"/>
        <v>0</v>
      </c>
      <c r="AI38" s="14">
        <f>Tabela6[[#This Row],[PREÇO]]</f>
        <v>0</v>
      </c>
      <c r="AJ38" s="396">
        <f t="shared" si="1"/>
        <v>0</v>
      </c>
      <c r="AK38" s="367">
        <f>Tabela6[[#This Row],[ST ICMS]]</f>
        <v>0</v>
      </c>
      <c r="AL38" s="368">
        <f t="shared" si="2"/>
        <v>0</v>
      </c>
      <c r="AM38" s="367">
        <f>Tabela6[[#This Row],[DESCONTO]]</f>
        <v>0</v>
      </c>
      <c r="AN38" s="368">
        <f t="shared" si="3"/>
        <v>0</v>
      </c>
      <c r="AO38" s="373">
        <f t="shared" si="4"/>
        <v>0</v>
      </c>
    </row>
    <row r="39" spans="1:41" ht="12" customHeight="1" x14ac:dyDescent="0.2">
      <c r="A39" s="1049">
        <f>Tabela6[[#This Row],[CLIENTE]]</f>
        <v>0</v>
      </c>
      <c r="B39" s="1050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59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34">
        <f t="shared" si="0"/>
        <v>0</v>
      </c>
      <c r="AI39" s="14">
        <f>Tabela6[[#This Row],[PREÇO]]</f>
        <v>0</v>
      </c>
      <c r="AJ39" s="396">
        <f t="shared" si="1"/>
        <v>0</v>
      </c>
      <c r="AK39" s="367">
        <f>Tabela6[[#This Row],[ST ICMS]]</f>
        <v>0</v>
      </c>
      <c r="AL39" s="368">
        <f t="shared" si="2"/>
        <v>0</v>
      </c>
      <c r="AM39" s="367">
        <f>Tabela6[[#This Row],[DESCONTO]]</f>
        <v>0</v>
      </c>
      <c r="AN39" s="368">
        <f t="shared" si="3"/>
        <v>0</v>
      </c>
      <c r="AO39" s="373">
        <f t="shared" si="4"/>
        <v>0</v>
      </c>
    </row>
    <row r="40" spans="1:41" ht="12" customHeight="1" x14ac:dyDescent="0.2">
      <c r="A40" s="1049">
        <f>Tabela6[[#This Row],[CLIENTE]]</f>
        <v>0</v>
      </c>
      <c r="B40" s="1050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59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34">
        <f t="shared" si="0"/>
        <v>0</v>
      </c>
      <c r="AI40" s="14">
        <f>Tabela6[[#This Row],[PREÇO]]</f>
        <v>0</v>
      </c>
      <c r="AJ40" s="396">
        <f t="shared" si="1"/>
        <v>0</v>
      </c>
      <c r="AK40" s="367">
        <f>Tabela6[[#This Row],[ST ICMS]]</f>
        <v>0</v>
      </c>
      <c r="AL40" s="368">
        <f t="shared" si="2"/>
        <v>0</v>
      </c>
      <c r="AM40" s="367">
        <f>Tabela6[[#This Row],[DESCONTO]]</f>
        <v>0</v>
      </c>
      <c r="AN40" s="368">
        <f t="shared" si="3"/>
        <v>0</v>
      </c>
      <c r="AO40" s="373">
        <f t="shared" si="4"/>
        <v>0</v>
      </c>
    </row>
    <row r="41" spans="1:41" ht="12" customHeight="1" x14ac:dyDescent="0.2">
      <c r="A41" s="1049">
        <f>Tabela6[[#This Row],[CLIENTE]]</f>
        <v>0</v>
      </c>
      <c r="B41" s="1050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59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34">
        <f t="shared" si="0"/>
        <v>0</v>
      </c>
      <c r="AI41" s="14">
        <f>Tabela6[[#This Row],[PREÇO]]</f>
        <v>0</v>
      </c>
      <c r="AJ41" s="396">
        <f t="shared" si="1"/>
        <v>0</v>
      </c>
      <c r="AK41" s="367">
        <f>Tabela6[[#This Row],[ST ICMS]]</f>
        <v>0</v>
      </c>
      <c r="AL41" s="368">
        <f t="shared" si="2"/>
        <v>0</v>
      </c>
      <c r="AM41" s="367">
        <f>Tabela6[[#This Row],[DESCONTO]]</f>
        <v>0</v>
      </c>
      <c r="AN41" s="368">
        <f t="shared" si="3"/>
        <v>0</v>
      </c>
      <c r="AO41" s="373">
        <f t="shared" si="4"/>
        <v>0</v>
      </c>
    </row>
    <row r="42" spans="1:41" ht="12" customHeight="1" x14ac:dyDescent="0.2">
      <c r="A42" s="1049">
        <f>Tabela6[[#This Row],[CLIENTE]]</f>
        <v>0</v>
      </c>
      <c r="B42" s="1050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59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34">
        <f t="shared" si="0"/>
        <v>0</v>
      </c>
      <c r="AI42" s="14">
        <f>Tabela6[[#This Row],[PREÇO]]</f>
        <v>0</v>
      </c>
      <c r="AJ42" s="396">
        <f t="shared" si="1"/>
        <v>0</v>
      </c>
      <c r="AK42" s="367">
        <f>Tabela6[[#This Row],[ST ICMS]]</f>
        <v>0</v>
      </c>
      <c r="AL42" s="368">
        <f t="shared" si="2"/>
        <v>0</v>
      </c>
      <c r="AM42" s="367">
        <f>Tabela6[[#This Row],[DESCONTO]]</f>
        <v>0</v>
      </c>
      <c r="AN42" s="368">
        <f t="shared" si="3"/>
        <v>0</v>
      </c>
      <c r="AO42" s="373">
        <f t="shared" si="4"/>
        <v>0</v>
      </c>
    </row>
    <row r="43" spans="1:41" ht="12" customHeight="1" x14ac:dyDescent="0.2">
      <c r="A43" s="1049">
        <f>Tabela6[[#This Row],[CLIENTE]]</f>
        <v>0</v>
      </c>
      <c r="B43" s="1050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59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34">
        <f t="shared" si="0"/>
        <v>0</v>
      </c>
      <c r="AI43" s="14">
        <f>Tabela6[[#This Row],[PREÇO]]</f>
        <v>0</v>
      </c>
      <c r="AJ43" s="396">
        <f t="shared" si="1"/>
        <v>0</v>
      </c>
      <c r="AK43" s="367">
        <f>Tabela6[[#This Row],[ST ICMS]]</f>
        <v>0</v>
      </c>
      <c r="AL43" s="368">
        <f t="shared" si="2"/>
        <v>0</v>
      </c>
      <c r="AM43" s="367">
        <f>Tabela6[[#This Row],[DESCONTO]]</f>
        <v>0</v>
      </c>
      <c r="AN43" s="368">
        <f t="shared" si="3"/>
        <v>0</v>
      </c>
      <c r="AO43" s="373">
        <f t="shared" si="4"/>
        <v>0</v>
      </c>
    </row>
    <row r="44" spans="1:41" ht="12" customHeight="1" x14ac:dyDescent="0.2">
      <c r="A44" s="1049">
        <f>Tabela6[[#This Row],[CLIENTE]]</f>
        <v>0</v>
      </c>
      <c r="B44" s="1050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59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34">
        <f t="shared" si="0"/>
        <v>0</v>
      </c>
      <c r="AI44" s="14">
        <f>Tabela6[[#This Row],[PREÇO]]</f>
        <v>0</v>
      </c>
      <c r="AJ44" s="396">
        <f t="shared" si="1"/>
        <v>0</v>
      </c>
      <c r="AK44" s="367">
        <f>Tabela6[[#This Row],[ST ICMS]]</f>
        <v>0</v>
      </c>
      <c r="AL44" s="368">
        <f t="shared" si="2"/>
        <v>0</v>
      </c>
      <c r="AM44" s="367">
        <f>Tabela6[[#This Row],[DESCONTO]]</f>
        <v>0</v>
      </c>
      <c r="AN44" s="368">
        <f t="shared" si="3"/>
        <v>0</v>
      </c>
      <c r="AO44" s="373">
        <f t="shared" si="4"/>
        <v>0</v>
      </c>
    </row>
    <row r="45" spans="1:41" ht="12" customHeight="1" x14ac:dyDescent="0.2">
      <c r="A45" s="1049">
        <f>Tabela6[[#This Row],[CLIENTE]]</f>
        <v>0</v>
      </c>
      <c r="B45" s="1050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59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34">
        <f t="shared" si="0"/>
        <v>0</v>
      </c>
      <c r="AI45" s="14">
        <f>Tabela6[[#This Row],[PREÇO]]</f>
        <v>0</v>
      </c>
      <c r="AJ45" s="396">
        <f t="shared" si="1"/>
        <v>0</v>
      </c>
      <c r="AK45" s="367">
        <f>Tabela6[[#This Row],[ST ICMS]]</f>
        <v>0</v>
      </c>
      <c r="AL45" s="368">
        <f t="shared" si="2"/>
        <v>0</v>
      </c>
      <c r="AM45" s="367">
        <f>Tabela6[[#This Row],[DESCONTO]]</f>
        <v>0</v>
      </c>
      <c r="AN45" s="368">
        <f t="shared" si="3"/>
        <v>0</v>
      </c>
      <c r="AO45" s="373">
        <f t="shared" si="4"/>
        <v>0</v>
      </c>
    </row>
    <row r="46" spans="1:41" ht="12" customHeight="1" x14ac:dyDescent="0.2">
      <c r="A46" s="1049">
        <f>Tabela6[[#This Row],[CLIENTE]]</f>
        <v>0</v>
      </c>
      <c r="B46" s="1050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59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34">
        <f t="shared" si="0"/>
        <v>0</v>
      </c>
      <c r="AI46" s="14">
        <f>Tabela6[[#This Row],[PREÇO]]</f>
        <v>0</v>
      </c>
      <c r="AJ46" s="396">
        <f t="shared" si="1"/>
        <v>0</v>
      </c>
      <c r="AK46" s="367">
        <f>Tabela6[[#This Row],[ST ICMS]]</f>
        <v>0</v>
      </c>
      <c r="AL46" s="368">
        <f t="shared" si="2"/>
        <v>0</v>
      </c>
      <c r="AM46" s="367">
        <f>Tabela6[[#This Row],[DESCONTO]]</f>
        <v>0</v>
      </c>
      <c r="AN46" s="368">
        <f t="shared" si="3"/>
        <v>0</v>
      </c>
      <c r="AO46" s="373">
        <f t="shared" si="4"/>
        <v>0</v>
      </c>
    </row>
    <row r="47" spans="1:41" ht="12" customHeight="1" x14ac:dyDescent="0.2">
      <c r="A47" s="1049">
        <f>Tabela6[[#This Row],[CLIENTE]]</f>
        <v>0</v>
      </c>
      <c r="B47" s="1050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59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34">
        <f t="shared" si="0"/>
        <v>0</v>
      </c>
      <c r="AI47" s="14">
        <f>Tabela6[[#This Row],[PREÇO]]</f>
        <v>0</v>
      </c>
      <c r="AJ47" s="396">
        <f t="shared" si="1"/>
        <v>0</v>
      </c>
      <c r="AK47" s="367">
        <f>Tabela6[[#This Row],[ST ICMS]]</f>
        <v>0</v>
      </c>
      <c r="AL47" s="368">
        <f t="shared" si="2"/>
        <v>0</v>
      </c>
      <c r="AM47" s="367">
        <f>Tabela6[[#This Row],[DESCONTO]]</f>
        <v>0</v>
      </c>
      <c r="AN47" s="368">
        <f t="shared" si="3"/>
        <v>0</v>
      </c>
      <c r="AO47" s="373">
        <f t="shared" si="4"/>
        <v>0</v>
      </c>
    </row>
    <row r="48" spans="1:41" ht="12" customHeight="1" x14ac:dyDescent="0.2">
      <c r="A48" s="1049">
        <f>Tabela6[[#This Row],[CLIENTE]]</f>
        <v>0</v>
      </c>
      <c r="B48" s="1050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59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34">
        <f t="shared" si="0"/>
        <v>0</v>
      </c>
      <c r="AI48" s="14">
        <f>Tabela6[[#This Row],[PREÇO]]</f>
        <v>0</v>
      </c>
      <c r="AJ48" s="396">
        <f t="shared" si="1"/>
        <v>0</v>
      </c>
      <c r="AK48" s="367">
        <f>Tabela6[[#This Row],[ST ICMS]]</f>
        <v>0</v>
      </c>
      <c r="AL48" s="368">
        <f t="shared" si="2"/>
        <v>0</v>
      </c>
      <c r="AM48" s="367">
        <f>Tabela6[[#This Row],[DESCONTO]]</f>
        <v>0</v>
      </c>
      <c r="AN48" s="368">
        <f t="shared" si="3"/>
        <v>0</v>
      </c>
      <c r="AO48" s="373">
        <f t="shared" si="4"/>
        <v>0</v>
      </c>
    </row>
    <row r="49" spans="1:41" ht="12" customHeight="1" x14ac:dyDescent="0.2">
      <c r="A49" s="1049">
        <f>Tabela6[[#This Row],[CLIENTE]]</f>
        <v>0</v>
      </c>
      <c r="B49" s="1050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59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34">
        <f t="shared" si="0"/>
        <v>0</v>
      </c>
      <c r="AI49" s="14">
        <f>Tabela6[[#This Row],[PREÇO]]</f>
        <v>0</v>
      </c>
      <c r="AJ49" s="396">
        <f t="shared" si="1"/>
        <v>0</v>
      </c>
      <c r="AK49" s="367">
        <f>Tabela6[[#This Row],[ST ICMS]]</f>
        <v>0</v>
      </c>
      <c r="AL49" s="368">
        <f t="shared" si="2"/>
        <v>0</v>
      </c>
      <c r="AM49" s="367">
        <f>Tabela6[[#This Row],[DESCONTO]]</f>
        <v>0</v>
      </c>
      <c r="AN49" s="368">
        <f t="shared" si="3"/>
        <v>0</v>
      </c>
      <c r="AO49" s="373">
        <f t="shared" si="4"/>
        <v>0</v>
      </c>
    </row>
    <row r="50" spans="1:41" ht="12" customHeight="1" x14ac:dyDescent="0.2">
      <c r="A50" s="1049">
        <f>Tabela6[[#This Row],[CLIENTE]]</f>
        <v>0</v>
      </c>
      <c r="B50" s="1050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59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34">
        <f t="shared" si="0"/>
        <v>0</v>
      </c>
      <c r="AI50" s="14">
        <f>Tabela6[[#This Row],[PREÇO]]</f>
        <v>0</v>
      </c>
      <c r="AJ50" s="396">
        <f t="shared" si="1"/>
        <v>0</v>
      </c>
      <c r="AK50" s="367">
        <f>Tabela6[[#This Row],[ST ICMS]]</f>
        <v>0</v>
      </c>
      <c r="AL50" s="368">
        <f t="shared" si="2"/>
        <v>0</v>
      </c>
      <c r="AM50" s="367">
        <f>Tabela6[[#This Row],[DESCONTO]]</f>
        <v>0</v>
      </c>
      <c r="AN50" s="368">
        <f t="shared" si="3"/>
        <v>0</v>
      </c>
      <c r="AO50" s="373">
        <f t="shared" si="4"/>
        <v>0</v>
      </c>
    </row>
    <row r="51" spans="1:41" ht="12" customHeight="1" x14ac:dyDescent="0.2">
      <c r="A51" s="1049">
        <f>Tabela6[[#This Row],[CLIENTE]]</f>
        <v>0</v>
      </c>
      <c r="B51" s="1050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59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34">
        <f t="shared" si="0"/>
        <v>0</v>
      </c>
      <c r="AI51" s="14">
        <f>Tabela6[[#This Row],[PREÇO]]</f>
        <v>0</v>
      </c>
      <c r="AJ51" s="396">
        <f t="shared" si="1"/>
        <v>0</v>
      </c>
      <c r="AK51" s="367">
        <f>Tabela6[[#This Row],[ST ICMS]]</f>
        <v>0</v>
      </c>
      <c r="AL51" s="368">
        <f t="shared" si="2"/>
        <v>0</v>
      </c>
      <c r="AM51" s="367">
        <f>Tabela6[[#This Row],[DESCONTO]]</f>
        <v>0</v>
      </c>
      <c r="AN51" s="368">
        <f t="shared" si="3"/>
        <v>0</v>
      </c>
      <c r="AO51" s="373">
        <f t="shared" si="4"/>
        <v>0</v>
      </c>
    </row>
    <row r="52" spans="1:41" ht="12" customHeight="1" x14ac:dyDescent="0.2">
      <c r="A52" s="1049">
        <f>Tabela6[[#This Row],[CLIENTE]]</f>
        <v>0</v>
      </c>
      <c r="B52" s="1050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59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34">
        <f t="shared" si="0"/>
        <v>0</v>
      </c>
      <c r="AI52" s="14">
        <f>Tabela6[[#This Row],[PREÇO]]</f>
        <v>0</v>
      </c>
      <c r="AJ52" s="396">
        <f t="shared" si="1"/>
        <v>0</v>
      </c>
      <c r="AK52" s="367">
        <f>Tabela6[[#This Row],[ST ICMS]]</f>
        <v>0</v>
      </c>
      <c r="AL52" s="368">
        <f t="shared" si="2"/>
        <v>0</v>
      </c>
      <c r="AM52" s="367">
        <f>Tabela6[[#This Row],[DESCONTO]]</f>
        <v>0</v>
      </c>
      <c r="AN52" s="368">
        <f t="shared" si="3"/>
        <v>0</v>
      </c>
      <c r="AO52" s="373">
        <f t="shared" si="4"/>
        <v>0</v>
      </c>
    </row>
    <row r="53" spans="1:41" ht="12" customHeight="1" x14ac:dyDescent="0.2">
      <c r="A53" s="1049">
        <f>Tabela6[[#This Row],[CLIENTE]]</f>
        <v>0</v>
      </c>
      <c r="B53" s="105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59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34">
        <f t="shared" si="0"/>
        <v>0</v>
      </c>
      <c r="AI53" s="14">
        <f>Tabela6[[#This Row],[PREÇO]]</f>
        <v>0</v>
      </c>
      <c r="AJ53" s="396">
        <f t="shared" si="1"/>
        <v>0</v>
      </c>
      <c r="AK53" s="367">
        <f>Tabela6[[#This Row],[ST ICMS]]</f>
        <v>0</v>
      </c>
      <c r="AL53" s="368">
        <f t="shared" si="2"/>
        <v>0</v>
      </c>
      <c r="AM53" s="367">
        <f>Tabela6[[#This Row],[DESCONTO]]</f>
        <v>0</v>
      </c>
      <c r="AN53" s="368">
        <f t="shared" si="3"/>
        <v>0</v>
      </c>
      <c r="AO53" s="373">
        <f t="shared" si="4"/>
        <v>0</v>
      </c>
    </row>
    <row r="54" spans="1:41" ht="12" customHeight="1" x14ac:dyDescent="0.2">
      <c r="A54" s="1049">
        <f>Tabela6[[#This Row],[CLIENTE]]</f>
        <v>0</v>
      </c>
      <c r="B54" s="1050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59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34">
        <f t="shared" si="0"/>
        <v>0</v>
      </c>
      <c r="AI54" s="14">
        <f>Tabela6[[#This Row],[PREÇO]]</f>
        <v>0</v>
      </c>
      <c r="AJ54" s="396">
        <f t="shared" si="1"/>
        <v>0</v>
      </c>
      <c r="AK54" s="367">
        <f>Tabela6[[#This Row],[ST ICMS]]</f>
        <v>0</v>
      </c>
      <c r="AL54" s="368">
        <f t="shared" si="2"/>
        <v>0</v>
      </c>
      <c r="AM54" s="367">
        <f>Tabela6[[#This Row],[DESCONTO]]</f>
        <v>0</v>
      </c>
      <c r="AN54" s="368">
        <f t="shared" si="3"/>
        <v>0</v>
      </c>
      <c r="AO54" s="373">
        <f t="shared" si="4"/>
        <v>0</v>
      </c>
    </row>
    <row r="55" spans="1:41" ht="12" customHeight="1" x14ac:dyDescent="0.2">
      <c r="A55" s="1049">
        <f>Tabela6[[#This Row],[CLIENTE]]</f>
        <v>0</v>
      </c>
      <c r="B55" s="1050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59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34">
        <f t="shared" si="0"/>
        <v>0</v>
      </c>
      <c r="AI55" s="14">
        <f>Tabela6[[#This Row],[PREÇO]]</f>
        <v>0</v>
      </c>
      <c r="AJ55" s="396">
        <f t="shared" si="1"/>
        <v>0</v>
      </c>
      <c r="AK55" s="367">
        <f>Tabela6[[#This Row],[ST ICMS]]</f>
        <v>0</v>
      </c>
      <c r="AL55" s="368">
        <f t="shared" si="2"/>
        <v>0</v>
      </c>
      <c r="AM55" s="367">
        <f>Tabela6[[#This Row],[DESCONTO]]</f>
        <v>0</v>
      </c>
      <c r="AN55" s="368">
        <f t="shared" si="3"/>
        <v>0</v>
      </c>
      <c r="AO55" s="373">
        <f t="shared" si="4"/>
        <v>0</v>
      </c>
    </row>
    <row r="56" spans="1:41" ht="12" customHeight="1" x14ac:dyDescent="0.2">
      <c r="A56" s="1049">
        <f>Tabela6[[#This Row],[CLIENTE]]</f>
        <v>0</v>
      </c>
      <c r="B56" s="1050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59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34">
        <f t="shared" si="0"/>
        <v>0</v>
      </c>
      <c r="AI56" s="14">
        <f>Tabela6[[#This Row],[PREÇO]]</f>
        <v>0</v>
      </c>
      <c r="AJ56" s="396">
        <f t="shared" si="1"/>
        <v>0</v>
      </c>
      <c r="AK56" s="367">
        <f>Tabela6[[#This Row],[ST ICMS]]</f>
        <v>0</v>
      </c>
      <c r="AL56" s="368">
        <f t="shared" si="2"/>
        <v>0</v>
      </c>
      <c r="AM56" s="367">
        <f>Tabela6[[#This Row],[DESCONTO]]</f>
        <v>0</v>
      </c>
      <c r="AN56" s="368">
        <f t="shared" si="3"/>
        <v>0</v>
      </c>
      <c r="AO56" s="373">
        <f t="shared" si="4"/>
        <v>0</v>
      </c>
    </row>
    <row r="57" spans="1:41" ht="12" customHeight="1" x14ac:dyDescent="0.2">
      <c r="A57" s="1049">
        <f>Tabela6[[#This Row],[CLIENTE]]</f>
        <v>0</v>
      </c>
      <c r="B57" s="1050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59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34">
        <f t="shared" si="0"/>
        <v>0</v>
      </c>
      <c r="AI57" s="14">
        <f>Tabela6[[#This Row],[PREÇO]]</f>
        <v>0</v>
      </c>
      <c r="AJ57" s="396">
        <f t="shared" si="1"/>
        <v>0</v>
      </c>
      <c r="AK57" s="367">
        <f>Tabela6[[#This Row],[ST ICMS]]</f>
        <v>0</v>
      </c>
      <c r="AL57" s="368">
        <f t="shared" si="2"/>
        <v>0</v>
      </c>
      <c r="AM57" s="367">
        <f>Tabela6[[#This Row],[DESCONTO]]</f>
        <v>0</v>
      </c>
      <c r="AN57" s="368">
        <f t="shared" si="3"/>
        <v>0</v>
      </c>
      <c r="AO57" s="373">
        <f t="shared" si="4"/>
        <v>0</v>
      </c>
    </row>
    <row r="58" spans="1:41" ht="12" customHeight="1" x14ac:dyDescent="0.2">
      <c r="A58" s="1049">
        <f>Tabela6[[#This Row],[CLIENTE]]</f>
        <v>0</v>
      </c>
      <c r="B58" s="1050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59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34">
        <f t="shared" si="0"/>
        <v>0</v>
      </c>
      <c r="AI58" s="14">
        <f>Tabela6[[#This Row],[PREÇO]]</f>
        <v>0</v>
      </c>
      <c r="AJ58" s="396">
        <f t="shared" si="1"/>
        <v>0</v>
      </c>
      <c r="AK58" s="367">
        <f>Tabela6[[#This Row],[ST ICMS]]</f>
        <v>0</v>
      </c>
      <c r="AL58" s="368">
        <f t="shared" si="2"/>
        <v>0</v>
      </c>
      <c r="AM58" s="367">
        <f>Tabela6[[#This Row],[DESCONTO]]</f>
        <v>0</v>
      </c>
      <c r="AN58" s="368">
        <f t="shared" si="3"/>
        <v>0</v>
      </c>
      <c r="AO58" s="373">
        <f t="shared" si="4"/>
        <v>0</v>
      </c>
    </row>
    <row r="59" spans="1:41" ht="12" customHeight="1" x14ac:dyDescent="0.2">
      <c r="A59" s="1049">
        <f>Tabela6[[#This Row],[CLIENTE]]</f>
        <v>0</v>
      </c>
      <c r="B59" s="1050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59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34">
        <f t="shared" si="0"/>
        <v>0</v>
      </c>
      <c r="AI59" s="14">
        <f>Tabela6[[#This Row],[PREÇO]]</f>
        <v>0</v>
      </c>
      <c r="AJ59" s="396">
        <f t="shared" si="1"/>
        <v>0</v>
      </c>
      <c r="AK59" s="367">
        <f>Tabela6[[#This Row],[ST ICMS]]</f>
        <v>0</v>
      </c>
      <c r="AL59" s="368">
        <f t="shared" si="2"/>
        <v>0</v>
      </c>
      <c r="AM59" s="367">
        <f>Tabela6[[#This Row],[DESCONTO]]</f>
        <v>0</v>
      </c>
      <c r="AN59" s="368">
        <f t="shared" si="3"/>
        <v>0</v>
      </c>
      <c r="AO59" s="373">
        <f t="shared" si="4"/>
        <v>0</v>
      </c>
    </row>
    <row r="60" spans="1:41" ht="12" customHeight="1" x14ac:dyDescent="0.2">
      <c r="A60" s="1049">
        <f>Tabela6[[#This Row],[CLIENTE]]</f>
        <v>0</v>
      </c>
      <c r="B60" s="1050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59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34">
        <f t="shared" si="0"/>
        <v>0</v>
      </c>
      <c r="AI60" s="14">
        <f>Tabela6[[#This Row],[PREÇO]]</f>
        <v>0</v>
      </c>
      <c r="AJ60" s="396">
        <f t="shared" si="1"/>
        <v>0</v>
      </c>
      <c r="AK60" s="367">
        <f>Tabela6[[#This Row],[ST ICMS]]</f>
        <v>0</v>
      </c>
      <c r="AL60" s="368">
        <f t="shared" si="2"/>
        <v>0</v>
      </c>
      <c r="AM60" s="367">
        <f>Tabela6[[#This Row],[DESCONTO]]</f>
        <v>0</v>
      </c>
      <c r="AN60" s="368">
        <f t="shared" si="3"/>
        <v>0</v>
      </c>
      <c r="AO60" s="373">
        <f t="shared" si="4"/>
        <v>0</v>
      </c>
    </row>
    <row r="61" spans="1:41" ht="12" customHeight="1" x14ac:dyDescent="0.2">
      <c r="A61" s="1049">
        <f>Tabela6[[#This Row],[CLIENTE]]</f>
        <v>0</v>
      </c>
      <c r="B61" s="105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59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34">
        <f t="shared" si="0"/>
        <v>0</v>
      </c>
      <c r="AI61" s="14">
        <f>Tabela6[[#This Row],[PREÇO]]</f>
        <v>0</v>
      </c>
      <c r="AJ61" s="396">
        <f t="shared" si="1"/>
        <v>0</v>
      </c>
      <c r="AK61" s="367">
        <f>Tabela6[[#This Row],[ST ICMS]]</f>
        <v>0</v>
      </c>
      <c r="AL61" s="368">
        <f t="shared" si="2"/>
        <v>0</v>
      </c>
      <c r="AM61" s="367">
        <f>Tabela6[[#This Row],[DESCONTO]]</f>
        <v>0</v>
      </c>
      <c r="AN61" s="368">
        <f t="shared" si="3"/>
        <v>0</v>
      </c>
      <c r="AO61" s="373">
        <f t="shared" si="4"/>
        <v>0</v>
      </c>
    </row>
    <row r="62" spans="1:41" ht="12" customHeight="1" x14ac:dyDescent="0.2">
      <c r="A62" s="1049">
        <f>Tabela6[[#This Row],[CLIENTE]]</f>
        <v>0</v>
      </c>
      <c r="B62" s="1050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59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34">
        <f t="shared" si="0"/>
        <v>0</v>
      </c>
      <c r="AI62" s="14">
        <f>Tabela6[[#This Row],[PREÇO]]</f>
        <v>0</v>
      </c>
      <c r="AJ62" s="396">
        <f t="shared" si="1"/>
        <v>0</v>
      </c>
      <c r="AK62" s="367">
        <f>Tabela6[[#This Row],[ST ICMS]]</f>
        <v>0</v>
      </c>
      <c r="AL62" s="368">
        <f t="shared" si="2"/>
        <v>0</v>
      </c>
      <c r="AM62" s="367">
        <f>Tabela6[[#This Row],[DESCONTO]]</f>
        <v>0</v>
      </c>
      <c r="AN62" s="368">
        <f t="shared" si="3"/>
        <v>0</v>
      </c>
      <c r="AO62" s="373">
        <f t="shared" si="4"/>
        <v>0</v>
      </c>
    </row>
    <row r="63" spans="1:41" ht="12" customHeight="1" x14ac:dyDescent="0.2">
      <c r="A63" s="1049">
        <f>Tabela6[[#This Row],[CLIENTE]]</f>
        <v>0</v>
      </c>
      <c r="B63" s="1050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59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34">
        <f t="shared" si="0"/>
        <v>0</v>
      </c>
      <c r="AI63" s="14">
        <f>Tabela6[[#This Row],[PREÇO]]</f>
        <v>0</v>
      </c>
      <c r="AJ63" s="396">
        <f t="shared" si="1"/>
        <v>0</v>
      </c>
      <c r="AK63" s="367">
        <f>Tabela6[[#This Row],[ST ICMS]]</f>
        <v>0</v>
      </c>
      <c r="AL63" s="368">
        <f t="shared" si="2"/>
        <v>0</v>
      </c>
      <c r="AM63" s="367">
        <f>Tabela6[[#This Row],[DESCONTO]]</f>
        <v>0</v>
      </c>
      <c r="AN63" s="368">
        <f t="shared" si="3"/>
        <v>0</v>
      </c>
      <c r="AO63" s="373">
        <f t="shared" si="4"/>
        <v>0</v>
      </c>
    </row>
    <row r="64" spans="1:41" ht="12" customHeight="1" x14ac:dyDescent="0.2">
      <c r="A64" s="1049">
        <f>Tabela6[[#This Row],[CLIENTE]]</f>
        <v>0</v>
      </c>
      <c r="B64" s="1050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59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34">
        <f t="shared" si="0"/>
        <v>0</v>
      </c>
      <c r="AI64" s="14">
        <f>Tabela6[[#This Row],[PREÇO]]</f>
        <v>0</v>
      </c>
      <c r="AJ64" s="396">
        <f t="shared" si="1"/>
        <v>0</v>
      </c>
      <c r="AK64" s="367">
        <f>Tabela6[[#This Row],[ST ICMS]]</f>
        <v>0</v>
      </c>
      <c r="AL64" s="368">
        <f t="shared" si="2"/>
        <v>0</v>
      </c>
      <c r="AM64" s="367">
        <f>Tabela6[[#This Row],[DESCONTO]]</f>
        <v>0</v>
      </c>
      <c r="AN64" s="368">
        <f t="shared" si="3"/>
        <v>0</v>
      </c>
      <c r="AO64" s="373">
        <f t="shared" si="4"/>
        <v>0</v>
      </c>
    </row>
    <row r="65" spans="1:41" ht="12" customHeight="1" x14ac:dyDescent="0.2">
      <c r="A65" s="1049">
        <f>Tabela6[[#This Row],[CLIENTE]]</f>
        <v>0</v>
      </c>
      <c r="B65" s="1050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59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34">
        <f t="shared" si="0"/>
        <v>0</v>
      </c>
      <c r="AI65" s="14">
        <f>Tabela6[[#This Row],[PREÇO]]</f>
        <v>0</v>
      </c>
      <c r="AJ65" s="396">
        <f t="shared" si="1"/>
        <v>0</v>
      </c>
      <c r="AK65" s="367">
        <f>Tabela6[[#This Row],[ST ICMS]]</f>
        <v>0</v>
      </c>
      <c r="AL65" s="368">
        <f t="shared" si="2"/>
        <v>0</v>
      </c>
      <c r="AM65" s="367">
        <f>Tabela6[[#This Row],[DESCONTO]]</f>
        <v>0</v>
      </c>
      <c r="AN65" s="368">
        <f t="shared" si="3"/>
        <v>0</v>
      </c>
      <c r="AO65" s="373">
        <f t="shared" si="4"/>
        <v>0</v>
      </c>
    </row>
    <row r="66" spans="1:41" ht="12" customHeight="1" x14ac:dyDescent="0.2">
      <c r="A66" s="1049">
        <f>Tabela6[[#This Row],[CLIENTE]]</f>
        <v>0</v>
      </c>
      <c r="B66" s="1050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59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34">
        <f t="shared" si="0"/>
        <v>0</v>
      </c>
      <c r="AI66" s="14">
        <f>Tabela6[[#This Row],[PREÇO]]</f>
        <v>0</v>
      </c>
      <c r="AJ66" s="396">
        <f t="shared" si="1"/>
        <v>0</v>
      </c>
      <c r="AK66" s="367">
        <f>Tabela6[[#This Row],[ST ICMS]]</f>
        <v>0</v>
      </c>
      <c r="AL66" s="368">
        <f t="shared" si="2"/>
        <v>0</v>
      </c>
      <c r="AM66" s="367">
        <f>Tabela6[[#This Row],[DESCONTO]]</f>
        <v>0</v>
      </c>
      <c r="AN66" s="368">
        <f t="shared" si="3"/>
        <v>0</v>
      </c>
      <c r="AO66" s="373">
        <f t="shared" si="4"/>
        <v>0</v>
      </c>
    </row>
    <row r="67" spans="1:41" ht="12" customHeight="1" x14ac:dyDescent="0.2">
      <c r="A67" s="1049">
        <f>Tabela6[[#This Row],[CLIENTE]]</f>
        <v>0</v>
      </c>
      <c r="B67" s="1050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59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34">
        <f t="shared" si="0"/>
        <v>0</v>
      </c>
      <c r="AI67" s="14">
        <f>Tabela6[[#This Row],[PREÇO]]</f>
        <v>0</v>
      </c>
      <c r="AJ67" s="396">
        <f t="shared" si="1"/>
        <v>0</v>
      </c>
      <c r="AK67" s="367">
        <f>Tabela6[[#This Row],[ST ICMS]]</f>
        <v>0</v>
      </c>
      <c r="AL67" s="368">
        <f t="shared" si="2"/>
        <v>0</v>
      </c>
      <c r="AM67" s="367">
        <f>Tabela6[[#This Row],[DESCONTO]]</f>
        <v>0</v>
      </c>
      <c r="AN67" s="368">
        <f t="shared" si="3"/>
        <v>0</v>
      </c>
      <c r="AO67" s="373">
        <f t="shared" si="4"/>
        <v>0</v>
      </c>
    </row>
    <row r="68" spans="1:41" ht="12" customHeight="1" x14ac:dyDescent="0.2">
      <c r="A68" s="1049">
        <f>Tabela6[[#This Row],[CLIENTE]]</f>
        <v>0</v>
      </c>
      <c r="B68" s="105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59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34">
        <f t="shared" ref="AH68:AH131" si="5">SUM(C68:AG68)</f>
        <v>0</v>
      </c>
      <c r="AI68" s="14">
        <f>Tabela6[[#This Row],[PREÇO]]</f>
        <v>0</v>
      </c>
      <c r="AJ68" s="396">
        <f t="shared" ref="AJ68:AJ131" si="6">AH68*AI68</f>
        <v>0</v>
      </c>
      <c r="AK68" s="367">
        <f>Tabela6[[#This Row],[ST ICMS]]</f>
        <v>0</v>
      </c>
      <c r="AL68" s="368">
        <f t="shared" ref="AL68:AL131" si="7">(AJ68*AK68)</f>
        <v>0</v>
      </c>
      <c r="AM68" s="367">
        <f>Tabela6[[#This Row],[DESCONTO]]</f>
        <v>0</v>
      </c>
      <c r="AN68" s="368">
        <f t="shared" ref="AN68:AN131" si="8">((AJ68+AL68)*AM68)</f>
        <v>0</v>
      </c>
      <c r="AO68" s="373">
        <f t="shared" ref="AO68:AO131" si="9">(AJ68+AL68)-AN68</f>
        <v>0</v>
      </c>
    </row>
    <row r="69" spans="1:41" ht="12" customHeight="1" x14ac:dyDescent="0.2">
      <c r="A69" s="1049">
        <f>Tabela6[[#This Row],[CLIENTE]]</f>
        <v>0</v>
      </c>
      <c r="B69" s="1050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59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34">
        <f t="shared" si="5"/>
        <v>0</v>
      </c>
      <c r="AI69" s="14">
        <f>Tabela6[[#This Row],[PREÇO]]</f>
        <v>0</v>
      </c>
      <c r="AJ69" s="396">
        <f t="shared" si="6"/>
        <v>0</v>
      </c>
      <c r="AK69" s="367">
        <f>Tabela6[[#This Row],[ST ICMS]]</f>
        <v>0</v>
      </c>
      <c r="AL69" s="368">
        <f t="shared" si="7"/>
        <v>0</v>
      </c>
      <c r="AM69" s="367">
        <f>Tabela6[[#This Row],[DESCONTO]]</f>
        <v>0</v>
      </c>
      <c r="AN69" s="368">
        <f t="shared" si="8"/>
        <v>0</v>
      </c>
      <c r="AO69" s="373">
        <f t="shared" si="9"/>
        <v>0</v>
      </c>
    </row>
    <row r="70" spans="1:41" ht="12" customHeight="1" x14ac:dyDescent="0.2">
      <c r="A70" s="1049">
        <f>Tabela6[[#This Row],[CLIENTE]]</f>
        <v>0</v>
      </c>
      <c r="B70" s="1050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59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34">
        <f t="shared" si="5"/>
        <v>0</v>
      </c>
      <c r="AI70" s="14">
        <f>Tabela6[[#This Row],[PREÇO]]</f>
        <v>0</v>
      </c>
      <c r="AJ70" s="396">
        <f t="shared" si="6"/>
        <v>0</v>
      </c>
      <c r="AK70" s="367">
        <f>Tabela6[[#This Row],[ST ICMS]]</f>
        <v>0</v>
      </c>
      <c r="AL70" s="368">
        <f t="shared" si="7"/>
        <v>0</v>
      </c>
      <c r="AM70" s="367">
        <f>Tabela6[[#This Row],[DESCONTO]]</f>
        <v>0</v>
      </c>
      <c r="AN70" s="368">
        <f t="shared" si="8"/>
        <v>0</v>
      </c>
      <c r="AO70" s="373">
        <f t="shared" si="9"/>
        <v>0</v>
      </c>
    </row>
    <row r="71" spans="1:41" ht="12" customHeight="1" x14ac:dyDescent="0.2">
      <c r="A71" s="1049">
        <f>Tabela6[[#This Row],[CLIENTE]]</f>
        <v>0</v>
      </c>
      <c r="B71" s="1050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59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34">
        <f t="shared" si="5"/>
        <v>0</v>
      </c>
      <c r="AI71" s="14">
        <f>Tabela6[[#This Row],[PREÇO]]</f>
        <v>0</v>
      </c>
      <c r="AJ71" s="396">
        <f t="shared" si="6"/>
        <v>0</v>
      </c>
      <c r="AK71" s="367">
        <f>Tabela6[[#This Row],[ST ICMS]]</f>
        <v>0</v>
      </c>
      <c r="AL71" s="368">
        <f t="shared" si="7"/>
        <v>0</v>
      </c>
      <c r="AM71" s="367">
        <f>Tabela6[[#This Row],[DESCONTO]]</f>
        <v>0</v>
      </c>
      <c r="AN71" s="368">
        <f t="shared" si="8"/>
        <v>0</v>
      </c>
      <c r="AO71" s="373">
        <f t="shared" si="9"/>
        <v>0</v>
      </c>
    </row>
    <row r="72" spans="1:41" ht="12" customHeight="1" x14ac:dyDescent="0.2">
      <c r="A72" s="1049">
        <f>Tabela6[[#This Row],[CLIENTE]]</f>
        <v>0</v>
      </c>
      <c r="B72" s="1050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59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34">
        <f t="shared" si="5"/>
        <v>0</v>
      </c>
      <c r="AI72" s="14">
        <f>Tabela6[[#This Row],[PREÇO]]</f>
        <v>0</v>
      </c>
      <c r="AJ72" s="396">
        <f t="shared" si="6"/>
        <v>0</v>
      </c>
      <c r="AK72" s="367">
        <f>Tabela6[[#This Row],[ST ICMS]]</f>
        <v>0</v>
      </c>
      <c r="AL72" s="368">
        <f t="shared" si="7"/>
        <v>0</v>
      </c>
      <c r="AM72" s="367">
        <f>Tabela6[[#This Row],[DESCONTO]]</f>
        <v>0</v>
      </c>
      <c r="AN72" s="368">
        <f t="shared" si="8"/>
        <v>0</v>
      </c>
      <c r="AO72" s="373">
        <f t="shared" si="9"/>
        <v>0</v>
      </c>
    </row>
    <row r="73" spans="1:41" ht="12" customHeight="1" x14ac:dyDescent="0.2">
      <c r="A73" s="1049">
        <f>Tabela6[[#This Row],[CLIENTE]]</f>
        <v>0</v>
      </c>
      <c r="B73" s="105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59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34">
        <f t="shared" si="5"/>
        <v>0</v>
      </c>
      <c r="AI73" s="14">
        <f>Tabela6[[#This Row],[PREÇO]]</f>
        <v>0</v>
      </c>
      <c r="AJ73" s="396">
        <f t="shared" si="6"/>
        <v>0</v>
      </c>
      <c r="AK73" s="367">
        <f>Tabela6[[#This Row],[ST ICMS]]</f>
        <v>0</v>
      </c>
      <c r="AL73" s="368">
        <f t="shared" si="7"/>
        <v>0</v>
      </c>
      <c r="AM73" s="367">
        <f>Tabela6[[#This Row],[DESCONTO]]</f>
        <v>0</v>
      </c>
      <c r="AN73" s="368">
        <f t="shared" si="8"/>
        <v>0</v>
      </c>
      <c r="AO73" s="373">
        <f t="shared" si="9"/>
        <v>0</v>
      </c>
    </row>
    <row r="74" spans="1:41" ht="12" customHeight="1" x14ac:dyDescent="0.2">
      <c r="A74" s="1049">
        <f>Tabela6[[#This Row],[CLIENTE]]</f>
        <v>0</v>
      </c>
      <c r="B74" s="1050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59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34">
        <f t="shared" si="5"/>
        <v>0</v>
      </c>
      <c r="AI74" s="14">
        <f>Tabela6[[#This Row],[PREÇO]]</f>
        <v>0</v>
      </c>
      <c r="AJ74" s="396">
        <f t="shared" si="6"/>
        <v>0</v>
      </c>
      <c r="AK74" s="367">
        <f>Tabela6[[#This Row],[ST ICMS]]</f>
        <v>0</v>
      </c>
      <c r="AL74" s="368">
        <f t="shared" si="7"/>
        <v>0</v>
      </c>
      <c r="AM74" s="367">
        <f>Tabela6[[#This Row],[DESCONTO]]</f>
        <v>0</v>
      </c>
      <c r="AN74" s="368">
        <f t="shared" si="8"/>
        <v>0</v>
      </c>
      <c r="AO74" s="373">
        <f t="shared" si="9"/>
        <v>0</v>
      </c>
    </row>
    <row r="75" spans="1:41" ht="12" customHeight="1" x14ac:dyDescent="0.2">
      <c r="A75" s="1049">
        <f>Tabela6[[#This Row],[CLIENTE]]</f>
        <v>0</v>
      </c>
      <c r="B75" s="1050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59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34">
        <f t="shared" si="5"/>
        <v>0</v>
      </c>
      <c r="AI75" s="14">
        <f>Tabela6[[#This Row],[PREÇO]]</f>
        <v>0</v>
      </c>
      <c r="AJ75" s="396">
        <f t="shared" si="6"/>
        <v>0</v>
      </c>
      <c r="AK75" s="367">
        <f>Tabela6[[#This Row],[ST ICMS]]</f>
        <v>0</v>
      </c>
      <c r="AL75" s="368">
        <f t="shared" si="7"/>
        <v>0</v>
      </c>
      <c r="AM75" s="367">
        <f>Tabela6[[#This Row],[DESCONTO]]</f>
        <v>0</v>
      </c>
      <c r="AN75" s="368">
        <f t="shared" si="8"/>
        <v>0</v>
      </c>
      <c r="AO75" s="373">
        <f t="shared" si="9"/>
        <v>0</v>
      </c>
    </row>
    <row r="76" spans="1:41" ht="12" customHeight="1" x14ac:dyDescent="0.2">
      <c r="A76" s="1049">
        <f>Tabela6[[#This Row],[CLIENTE]]</f>
        <v>0</v>
      </c>
      <c r="B76" s="1050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59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34">
        <f t="shared" si="5"/>
        <v>0</v>
      </c>
      <c r="AI76" s="14">
        <f>Tabela6[[#This Row],[PREÇO]]</f>
        <v>0</v>
      </c>
      <c r="AJ76" s="396">
        <f t="shared" si="6"/>
        <v>0</v>
      </c>
      <c r="AK76" s="367">
        <f>Tabela6[[#This Row],[ST ICMS]]</f>
        <v>0</v>
      </c>
      <c r="AL76" s="368">
        <f t="shared" si="7"/>
        <v>0</v>
      </c>
      <c r="AM76" s="367">
        <f>Tabela6[[#This Row],[DESCONTO]]</f>
        <v>0</v>
      </c>
      <c r="AN76" s="368">
        <f t="shared" si="8"/>
        <v>0</v>
      </c>
      <c r="AO76" s="373">
        <f t="shared" si="9"/>
        <v>0</v>
      </c>
    </row>
    <row r="77" spans="1:41" ht="12" customHeight="1" x14ac:dyDescent="0.2">
      <c r="A77" s="1049">
        <f>Tabela6[[#This Row],[CLIENTE]]</f>
        <v>0</v>
      </c>
      <c r="B77" s="105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59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34">
        <f t="shared" si="5"/>
        <v>0</v>
      </c>
      <c r="AI77" s="14">
        <f>Tabela6[[#This Row],[PREÇO]]</f>
        <v>0</v>
      </c>
      <c r="AJ77" s="396">
        <f t="shared" si="6"/>
        <v>0</v>
      </c>
      <c r="AK77" s="367">
        <f>Tabela6[[#This Row],[ST ICMS]]</f>
        <v>0</v>
      </c>
      <c r="AL77" s="368">
        <f t="shared" si="7"/>
        <v>0</v>
      </c>
      <c r="AM77" s="367">
        <f>Tabela6[[#This Row],[DESCONTO]]</f>
        <v>0</v>
      </c>
      <c r="AN77" s="368">
        <f t="shared" si="8"/>
        <v>0</v>
      </c>
      <c r="AO77" s="373">
        <f t="shared" si="9"/>
        <v>0</v>
      </c>
    </row>
    <row r="78" spans="1:41" ht="12" customHeight="1" x14ac:dyDescent="0.2">
      <c r="A78" s="1049">
        <f>Tabela6[[#This Row],[CLIENTE]]</f>
        <v>0</v>
      </c>
      <c r="B78" s="1050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59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34">
        <f t="shared" si="5"/>
        <v>0</v>
      </c>
      <c r="AI78" s="14">
        <f>Tabela6[[#This Row],[PREÇO]]</f>
        <v>0</v>
      </c>
      <c r="AJ78" s="396">
        <f t="shared" si="6"/>
        <v>0</v>
      </c>
      <c r="AK78" s="367">
        <f>Tabela6[[#This Row],[ST ICMS]]</f>
        <v>0</v>
      </c>
      <c r="AL78" s="368">
        <f t="shared" si="7"/>
        <v>0</v>
      </c>
      <c r="AM78" s="367">
        <f>Tabela6[[#This Row],[DESCONTO]]</f>
        <v>0</v>
      </c>
      <c r="AN78" s="368">
        <f t="shared" si="8"/>
        <v>0</v>
      </c>
      <c r="AO78" s="373">
        <f t="shared" si="9"/>
        <v>0</v>
      </c>
    </row>
    <row r="79" spans="1:41" ht="12" customHeight="1" x14ac:dyDescent="0.2">
      <c r="A79" s="1049">
        <f>Tabela6[[#This Row],[CLIENTE]]</f>
        <v>0</v>
      </c>
      <c r="B79" s="105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59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34">
        <f t="shared" si="5"/>
        <v>0</v>
      </c>
      <c r="AI79" s="14">
        <f>Tabela6[[#This Row],[PREÇO]]</f>
        <v>0</v>
      </c>
      <c r="AJ79" s="396">
        <f t="shared" si="6"/>
        <v>0</v>
      </c>
      <c r="AK79" s="367">
        <f>Tabela6[[#This Row],[ST ICMS]]</f>
        <v>0</v>
      </c>
      <c r="AL79" s="368">
        <f t="shared" si="7"/>
        <v>0</v>
      </c>
      <c r="AM79" s="367">
        <f>Tabela6[[#This Row],[DESCONTO]]</f>
        <v>0</v>
      </c>
      <c r="AN79" s="368">
        <f t="shared" si="8"/>
        <v>0</v>
      </c>
      <c r="AO79" s="373">
        <f t="shared" si="9"/>
        <v>0</v>
      </c>
    </row>
    <row r="80" spans="1:41" ht="12" customHeight="1" x14ac:dyDescent="0.2">
      <c r="A80" s="1049">
        <f>Tabela6[[#This Row],[CLIENTE]]</f>
        <v>0</v>
      </c>
      <c r="B80" s="1050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59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34">
        <f t="shared" si="5"/>
        <v>0</v>
      </c>
      <c r="AI80" s="14">
        <f>Tabela6[[#This Row],[PREÇO]]</f>
        <v>0</v>
      </c>
      <c r="AJ80" s="396">
        <f t="shared" si="6"/>
        <v>0</v>
      </c>
      <c r="AK80" s="367">
        <f>Tabela6[[#This Row],[ST ICMS]]</f>
        <v>0</v>
      </c>
      <c r="AL80" s="368">
        <f t="shared" si="7"/>
        <v>0</v>
      </c>
      <c r="AM80" s="367">
        <f>Tabela6[[#This Row],[DESCONTO]]</f>
        <v>0</v>
      </c>
      <c r="AN80" s="368">
        <f t="shared" si="8"/>
        <v>0</v>
      </c>
      <c r="AO80" s="373">
        <f t="shared" si="9"/>
        <v>0</v>
      </c>
    </row>
    <row r="81" spans="1:41" ht="12" customHeight="1" x14ac:dyDescent="0.2">
      <c r="A81" s="1049">
        <f>Tabela6[[#This Row],[CLIENTE]]</f>
        <v>0</v>
      </c>
      <c r="B81" s="1050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59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34">
        <f t="shared" si="5"/>
        <v>0</v>
      </c>
      <c r="AI81" s="14">
        <f>Tabela6[[#This Row],[PREÇO]]</f>
        <v>0</v>
      </c>
      <c r="AJ81" s="396">
        <f t="shared" si="6"/>
        <v>0</v>
      </c>
      <c r="AK81" s="367">
        <f>Tabela6[[#This Row],[ST ICMS]]</f>
        <v>0</v>
      </c>
      <c r="AL81" s="368">
        <f t="shared" si="7"/>
        <v>0</v>
      </c>
      <c r="AM81" s="367">
        <f>Tabela6[[#This Row],[DESCONTO]]</f>
        <v>0</v>
      </c>
      <c r="AN81" s="368">
        <f t="shared" si="8"/>
        <v>0</v>
      </c>
      <c r="AO81" s="373">
        <f t="shared" si="9"/>
        <v>0</v>
      </c>
    </row>
    <row r="82" spans="1:41" ht="12" customHeight="1" x14ac:dyDescent="0.2">
      <c r="A82" s="1049">
        <f>Tabela6[[#This Row],[CLIENTE]]</f>
        <v>0</v>
      </c>
      <c r="B82" s="1050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59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34">
        <f t="shared" si="5"/>
        <v>0</v>
      </c>
      <c r="AI82" s="14">
        <f>Tabela6[[#This Row],[PREÇO]]</f>
        <v>0</v>
      </c>
      <c r="AJ82" s="396">
        <f t="shared" si="6"/>
        <v>0</v>
      </c>
      <c r="AK82" s="367">
        <f>Tabela6[[#This Row],[ST ICMS]]</f>
        <v>0</v>
      </c>
      <c r="AL82" s="368">
        <f t="shared" si="7"/>
        <v>0</v>
      </c>
      <c r="AM82" s="367">
        <f>Tabela6[[#This Row],[DESCONTO]]</f>
        <v>0</v>
      </c>
      <c r="AN82" s="368">
        <f t="shared" si="8"/>
        <v>0</v>
      </c>
      <c r="AO82" s="373">
        <f t="shared" si="9"/>
        <v>0</v>
      </c>
    </row>
    <row r="83" spans="1:41" ht="12" customHeight="1" x14ac:dyDescent="0.2">
      <c r="A83" s="1049">
        <f>Tabela6[[#This Row],[CLIENTE]]</f>
        <v>0</v>
      </c>
      <c r="B83" s="1050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5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34">
        <f t="shared" si="5"/>
        <v>0</v>
      </c>
      <c r="AI83" s="14">
        <f>Tabela6[[#This Row],[PREÇO]]</f>
        <v>0</v>
      </c>
      <c r="AJ83" s="396">
        <f t="shared" si="6"/>
        <v>0</v>
      </c>
      <c r="AK83" s="367">
        <f>Tabela6[[#This Row],[ST ICMS]]</f>
        <v>0</v>
      </c>
      <c r="AL83" s="368">
        <f t="shared" si="7"/>
        <v>0</v>
      </c>
      <c r="AM83" s="367">
        <f>Tabela6[[#This Row],[DESCONTO]]</f>
        <v>0</v>
      </c>
      <c r="AN83" s="368">
        <f t="shared" si="8"/>
        <v>0</v>
      </c>
      <c r="AO83" s="373">
        <f t="shared" si="9"/>
        <v>0</v>
      </c>
    </row>
    <row r="84" spans="1:41" ht="12" customHeight="1" x14ac:dyDescent="0.2">
      <c r="A84" s="1049">
        <f>Tabela6[[#This Row],[CLIENTE]]</f>
        <v>0</v>
      </c>
      <c r="B84" s="105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59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34">
        <f t="shared" si="5"/>
        <v>0</v>
      </c>
      <c r="AI84" s="14">
        <f>Tabela6[[#This Row],[PREÇO]]</f>
        <v>0</v>
      </c>
      <c r="AJ84" s="396">
        <f t="shared" si="6"/>
        <v>0</v>
      </c>
      <c r="AK84" s="367">
        <f>Tabela6[[#This Row],[ST ICMS]]</f>
        <v>0</v>
      </c>
      <c r="AL84" s="368">
        <f t="shared" si="7"/>
        <v>0</v>
      </c>
      <c r="AM84" s="367">
        <f>Tabela6[[#This Row],[DESCONTO]]</f>
        <v>0</v>
      </c>
      <c r="AN84" s="368">
        <f t="shared" si="8"/>
        <v>0</v>
      </c>
      <c r="AO84" s="373">
        <f t="shared" si="9"/>
        <v>0</v>
      </c>
    </row>
    <row r="85" spans="1:41" ht="12" customHeight="1" x14ac:dyDescent="0.2">
      <c r="A85" s="1049">
        <f>Tabela6[[#This Row],[CLIENTE]]</f>
        <v>0</v>
      </c>
      <c r="B85" s="105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59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34">
        <f t="shared" si="5"/>
        <v>0</v>
      </c>
      <c r="AI85" s="14">
        <f>Tabela6[[#This Row],[PREÇO]]</f>
        <v>0</v>
      </c>
      <c r="AJ85" s="396">
        <f t="shared" si="6"/>
        <v>0</v>
      </c>
      <c r="AK85" s="367">
        <f>Tabela6[[#This Row],[ST ICMS]]</f>
        <v>0</v>
      </c>
      <c r="AL85" s="368">
        <f t="shared" si="7"/>
        <v>0</v>
      </c>
      <c r="AM85" s="367">
        <f>Tabela6[[#This Row],[DESCONTO]]</f>
        <v>0</v>
      </c>
      <c r="AN85" s="368">
        <f t="shared" si="8"/>
        <v>0</v>
      </c>
      <c r="AO85" s="373">
        <f t="shared" si="9"/>
        <v>0</v>
      </c>
    </row>
    <row r="86" spans="1:41" ht="12" customHeight="1" x14ac:dyDescent="0.2">
      <c r="A86" s="1049">
        <f>Tabela6[[#This Row],[CLIENTE]]</f>
        <v>0</v>
      </c>
      <c r="B86" s="105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59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34">
        <f t="shared" si="5"/>
        <v>0</v>
      </c>
      <c r="AI86" s="14">
        <f>Tabela6[[#This Row],[PREÇO]]</f>
        <v>0</v>
      </c>
      <c r="AJ86" s="396">
        <f t="shared" si="6"/>
        <v>0</v>
      </c>
      <c r="AK86" s="367">
        <f>Tabela6[[#This Row],[ST ICMS]]</f>
        <v>0</v>
      </c>
      <c r="AL86" s="368">
        <f t="shared" si="7"/>
        <v>0</v>
      </c>
      <c r="AM86" s="367">
        <f>Tabela6[[#This Row],[DESCONTO]]</f>
        <v>0</v>
      </c>
      <c r="AN86" s="368">
        <f t="shared" si="8"/>
        <v>0</v>
      </c>
      <c r="AO86" s="373">
        <f t="shared" si="9"/>
        <v>0</v>
      </c>
    </row>
    <row r="87" spans="1:41" ht="12" customHeight="1" x14ac:dyDescent="0.2">
      <c r="A87" s="1049">
        <f>Tabela6[[#This Row],[CLIENTE]]</f>
        <v>0</v>
      </c>
      <c r="B87" s="105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59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34">
        <f t="shared" si="5"/>
        <v>0</v>
      </c>
      <c r="AI87" s="14">
        <f>Tabela6[[#This Row],[PREÇO]]</f>
        <v>0</v>
      </c>
      <c r="AJ87" s="396">
        <f t="shared" si="6"/>
        <v>0</v>
      </c>
      <c r="AK87" s="367">
        <f>Tabela6[[#This Row],[ST ICMS]]</f>
        <v>0</v>
      </c>
      <c r="AL87" s="368">
        <f t="shared" si="7"/>
        <v>0</v>
      </c>
      <c r="AM87" s="367">
        <f>Tabela6[[#This Row],[DESCONTO]]</f>
        <v>0</v>
      </c>
      <c r="AN87" s="368">
        <f t="shared" si="8"/>
        <v>0</v>
      </c>
      <c r="AO87" s="373">
        <f t="shared" si="9"/>
        <v>0</v>
      </c>
    </row>
    <row r="88" spans="1:41" ht="12" customHeight="1" x14ac:dyDescent="0.2">
      <c r="A88" s="1049">
        <f>Tabela6[[#This Row],[CLIENTE]]</f>
        <v>0</v>
      </c>
      <c r="B88" s="105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59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34">
        <f t="shared" si="5"/>
        <v>0</v>
      </c>
      <c r="AI88" s="14">
        <f>Tabela6[[#This Row],[PREÇO]]</f>
        <v>0</v>
      </c>
      <c r="AJ88" s="396">
        <f t="shared" si="6"/>
        <v>0</v>
      </c>
      <c r="AK88" s="367">
        <f>Tabela6[[#This Row],[ST ICMS]]</f>
        <v>0</v>
      </c>
      <c r="AL88" s="368">
        <f t="shared" si="7"/>
        <v>0</v>
      </c>
      <c r="AM88" s="367">
        <f>Tabela6[[#This Row],[DESCONTO]]</f>
        <v>0</v>
      </c>
      <c r="AN88" s="368">
        <f t="shared" si="8"/>
        <v>0</v>
      </c>
      <c r="AO88" s="373">
        <f t="shared" si="9"/>
        <v>0</v>
      </c>
    </row>
    <row r="89" spans="1:41" ht="12" customHeight="1" x14ac:dyDescent="0.2">
      <c r="A89" s="1049">
        <f>Tabela6[[#This Row],[CLIENTE]]</f>
        <v>0</v>
      </c>
      <c r="B89" s="1050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59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34">
        <f t="shared" si="5"/>
        <v>0</v>
      </c>
      <c r="AI89" s="14">
        <f>Tabela6[[#This Row],[PREÇO]]</f>
        <v>0</v>
      </c>
      <c r="AJ89" s="396">
        <f t="shared" si="6"/>
        <v>0</v>
      </c>
      <c r="AK89" s="367">
        <f>Tabela6[[#This Row],[ST ICMS]]</f>
        <v>0</v>
      </c>
      <c r="AL89" s="368">
        <f t="shared" si="7"/>
        <v>0</v>
      </c>
      <c r="AM89" s="367">
        <f>Tabela6[[#This Row],[DESCONTO]]</f>
        <v>0</v>
      </c>
      <c r="AN89" s="368">
        <f t="shared" si="8"/>
        <v>0</v>
      </c>
      <c r="AO89" s="373">
        <f t="shared" si="9"/>
        <v>0</v>
      </c>
    </row>
    <row r="90" spans="1:41" ht="12" customHeight="1" x14ac:dyDescent="0.2">
      <c r="A90" s="1049">
        <f>Tabela6[[#This Row],[CLIENTE]]</f>
        <v>0</v>
      </c>
      <c r="B90" s="1050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59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34">
        <f t="shared" si="5"/>
        <v>0</v>
      </c>
      <c r="AI90" s="14">
        <f>Tabela6[[#This Row],[PREÇO]]</f>
        <v>0</v>
      </c>
      <c r="AJ90" s="396">
        <f t="shared" si="6"/>
        <v>0</v>
      </c>
      <c r="AK90" s="367">
        <f>Tabela6[[#This Row],[ST ICMS]]</f>
        <v>0</v>
      </c>
      <c r="AL90" s="368">
        <f t="shared" si="7"/>
        <v>0</v>
      </c>
      <c r="AM90" s="367">
        <f>Tabela6[[#This Row],[DESCONTO]]</f>
        <v>0</v>
      </c>
      <c r="AN90" s="368">
        <f t="shared" si="8"/>
        <v>0</v>
      </c>
      <c r="AO90" s="373">
        <f t="shared" si="9"/>
        <v>0</v>
      </c>
    </row>
    <row r="91" spans="1:41" ht="12" customHeight="1" x14ac:dyDescent="0.2">
      <c r="A91" s="1049">
        <f>Tabela6[[#This Row],[CLIENTE]]</f>
        <v>0</v>
      </c>
      <c r="B91" s="1050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59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34">
        <f t="shared" si="5"/>
        <v>0</v>
      </c>
      <c r="AI91" s="14">
        <f>Tabela6[[#This Row],[PREÇO]]</f>
        <v>0</v>
      </c>
      <c r="AJ91" s="396">
        <f t="shared" si="6"/>
        <v>0</v>
      </c>
      <c r="AK91" s="367">
        <f>Tabela6[[#This Row],[ST ICMS]]</f>
        <v>0</v>
      </c>
      <c r="AL91" s="368">
        <f t="shared" si="7"/>
        <v>0</v>
      </c>
      <c r="AM91" s="367">
        <f>Tabela6[[#This Row],[DESCONTO]]</f>
        <v>0</v>
      </c>
      <c r="AN91" s="368">
        <f t="shared" si="8"/>
        <v>0</v>
      </c>
      <c r="AO91" s="373">
        <f t="shared" si="9"/>
        <v>0</v>
      </c>
    </row>
    <row r="92" spans="1:41" ht="12" customHeight="1" x14ac:dyDescent="0.2">
      <c r="A92" s="1049">
        <f>Tabela6[[#This Row],[CLIENTE]]</f>
        <v>0</v>
      </c>
      <c r="B92" s="1050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59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34">
        <f t="shared" si="5"/>
        <v>0</v>
      </c>
      <c r="AI92" s="14">
        <f>Tabela6[[#This Row],[PREÇO]]</f>
        <v>0</v>
      </c>
      <c r="AJ92" s="396">
        <f t="shared" si="6"/>
        <v>0</v>
      </c>
      <c r="AK92" s="367">
        <f>Tabela6[[#This Row],[ST ICMS]]</f>
        <v>0</v>
      </c>
      <c r="AL92" s="368">
        <f t="shared" si="7"/>
        <v>0</v>
      </c>
      <c r="AM92" s="367">
        <f>Tabela6[[#This Row],[DESCONTO]]</f>
        <v>0</v>
      </c>
      <c r="AN92" s="368">
        <f t="shared" si="8"/>
        <v>0</v>
      </c>
      <c r="AO92" s="373">
        <f t="shared" si="9"/>
        <v>0</v>
      </c>
    </row>
    <row r="93" spans="1:41" ht="12" customHeight="1" x14ac:dyDescent="0.2">
      <c r="A93" s="1049">
        <f>Tabela6[[#This Row],[CLIENTE]]</f>
        <v>0</v>
      </c>
      <c r="B93" s="1050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59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34">
        <f t="shared" si="5"/>
        <v>0</v>
      </c>
      <c r="AI93" s="14">
        <f>Tabela6[[#This Row],[PREÇO]]</f>
        <v>0</v>
      </c>
      <c r="AJ93" s="396">
        <f t="shared" si="6"/>
        <v>0</v>
      </c>
      <c r="AK93" s="367">
        <f>Tabela6[[#This Row],[ST ICMS]]</f>
        <v>0</v>
      </c>
      <c r="AL93" s="368">
        <f t="shared" si="7"/>
        <v>0</v>
      </c>
      <c r="AM93" s="367">
        <f>Tabela6[[#This Row],[DESCONTO]]</f>
        <v>0</v>
      </c>
      <c r="AN93" s="368">
        <f t="shared" si="8"/>
        <v>0</v>
      </c>
      <c r="AO93" s="373">
        <f t="shared" si="9"/>
        <v>0</v>
      </c>
    </row>
    <row r="94" spans="1:41" ht="12" customHeight="1" x14ac:dyDescent="0.2">
      <c r="A94" s="1049">
        <f>Tabela6[[#This Row],[CLIENTE]]</f>
        <v>0</v>
      </c>
      <c r="B94" s="1050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59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34">
        <f t="shared" si="5"/>
        <v>0</v>
      </c>
      <c r="AI94" s="14">
        <f>Tabela6[[#This Row],[PREÇO]]</f>
        <v>0</v>
      </c>
      <c r="AJ94" s="396">
        <f t="shared" si="6"/>
        <v>0</v>
      </c>
      <c r="AK94" s="367">
        <f>Tabela6[[#This Row],[ST ICMS]]</f>
        <v>0</v>
      </c>
      <c r="AL94" s="368">
        <f t="shared" si="7"/>
        <v>0</v>
      </c>
      <c r="AM94" s="367">
        <f>Tabela6[[#This Row],[DESCONTO]]</f>
        <v>0</v>
      </c>
      <c r="AN94" s="368">
        <f t="shared" si="8"/>
        <v>0</v>
      </c>
      <c r="AO94" s="373">
        <f t="shared" si="9"/>
        <v>0</v>
      </c>
    </row>
    <row r="95" spans="1:41" ht="12" customHeight="1" x14ac:dyDescent="0.2">
      <c r="A95" s="1049">
        <f>Tabela6[[#This Row],[CLIENTE]]</f>
        <v>0</v>
      </c>
      <c r="B95" s="1050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59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34">
        <f t="shared" si="5"/>
        <v>0</v>
      </c>
      <c r="AI95" s="14">
        <f>Tabela6[[#This Row],[PREÇO]]</f>
        <v>0</v>
      </c>
      <c r="AJ95" s="396">
        <f t="shared" si="6"/>
        <v>0</v>
      </c>
      <c r="AK95" s="367">
        <f>Tabela6[[#This Row],[ST ICMS]]</f>
        <v>0</v>
      </c>
      <c r="AL95" s="368">
        <f t="shared" si="7"/>
        <v>0</v>
      </c>
      <c r="AM95" s="367">
        <f>Tabela6[[#This Row],[DESCONTO]]</f>
        <v>0</v>
      </c>
      <c r="AN95" s="368">
        <f t="shared" si="8"/>
        <v>0</v>
      </c>
      <c r="AO95" s="373">
        <f t="shared" si="9"/>
        <v>0</v>
      </c>
    </row>
    <row r="96" spans="1:41" ht="12" customHeight="1" x14ac:dyDescent="0.2">
      <c r="A96" s="1049">
        <f>Tabela6[[#This Row],[CLIENTE]]</f>
        <v>0</v>
      </c>
      <c r="B96" s="1050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59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34">
        <f t="shared" si="5"/>
        <v>0</v>
      </c>
      <c r="AI96" s="14">
        <f>Tabela6[[#This Row],[PREÇO]]</f>
        <v>0</v>
      </c>
      <c r="AJ96" s="396">
        <f t="shared" si="6"/>
        <v>0</v>
      </c>
      <c r="AK96" s="367">
        <f>Tabela6[[#This Row],[ST ICMS]]</f>
        <v>0</v>
      </c>
      <c r="AL96" s="368">
        <f t="shared" si="7"/>
        <v>0</v>
      </c>
      <c r="AM96" s="367">
        <f>Tabela6[[#This Row],[DESCONTO]]</f>
        <v>0</v>
      </c>
      <c r="AN96" s="368">
        <f t="shared" si="8"/>
        <v>0</v>
      </c>
      <c r="AO96" s="373">
        <f t="shared" si="9"/>
        <v>0</v>
      </c>
    </row>
    <row r="97" spans="1:41" ht="12" customHeight="1" x14ac:dyDescent="0.2">
      <c r="A97" s="1049">
        <f>Tabela6[[#This Row],[CLIENTE]]</f>
        <v>0</v>
      </c>
      <c r="B97" s="1050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59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34">
        <f t="shared" si="5"/>
        <v>0</v>
      </c>
      <c r="AI97" s="14">
        <f>Tabela6[[#This Row],[PREÇO]]</f>
        <v>0</v>
      </c>
      <c r="AJ97" s="396">
        <f t="shared" si="6"/>
        <v>0</v>
      </c>
      <c r="AK97" s="367">
        <f>Tabela6[[#This Row],[ST ICMS]]</f>
        <v>0</v>
      </c>
      <c r="AL97" s="368">
        <f t="shared" si="7"/>
        <v>0</v>
      </c>
      <c r="AM97" s="367">
        <f>Tabela6[[#This Row],[DESCONTO]]</f>
        <v>0</v>
      </c>
      <c r="AN97" s="368">
        <f t="shared" si="8"/>
        <v>0</v>
      </c>
      <c r="AO97" s="373">
        <f t="shared" si="9"/>
        <v>0</v>
      </c>
    </row>
    <row r="98" spans="1:41" ht="12" customHeight="1" x14ac:dyDescent="0.2">
      <c r="A98" s="1049">
        <f>Tabela6[[#This Row],[CLIENTE]]</f>
        <v>0</v>
      </c>
      <c r="B98" s="1050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59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34">
        <f t="shared" si="5"/>
        <v>0</v>
      </c>
      <c r="AI98" s="14">
        <f>Tabela6[[#This Row],[PREÇO]]</f>
        <v>0</v>
      </c>
      <c r="AJ98" s="396">
        <f t="shared" si="6"/>
        <v>0</v>
      </c>
      <c r="AK98" s="367">
        <f>Tabela6[[#This Row],[ST ICMS]]</f>
        <v>0</v>
      </c>
      <c r="AL98" s="368">
        <f t="shared" si="7"/>
        <v>0</v>
      </c>
      <c r="AM98" s="367">
        <f>Tabela6[[#This Row],[DESCONTO]]</f>
        <v>0</v>
      </c>
      <c r="AN98" s="368">
        <f t="shared" si="8"/>
        <v>0</v>
      </c>
      <c r="AO98" s="373">
        <f t="shared" si="9"/>
        <v>0</v>
      </c>
    </row>
    <row r="99" spans="1:41" ht="12" customHeight="1" x14ac:dyDescent="0.2">
      <c r="A99" s="1049">
        <f>Tabela6[[#This Row],[CLIENTE]]</f>
        <v>0</v>
      </c>
      <c r="B99" s="1050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5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34">
        <f t="shared" si="5"/>
        <v>0</v>
      </c>
      <c r="AI99" s="14">
        <f>Tabela6[[#This Row],[PREÇO]]</f>
        <v>0</v>
      </c>
      <c r="AJ99" s="396">
        <f t="shared" si="6"/>
        <v>0</v>
      </c>
      <c r="AK99" s="367">
        <f>Tabela6[[#This Row],[ST ICMS]]</f>
        <v>0</v>
      </c>
      <c r="AL99" s="368">
        <f t="shared" si="7"/>
        <v>0</v>
      </c>
      <c r="AM99" s="367">
        <f>Tabela6[[#This Row],[DESCONTO]]</f>
        <v>0</v>
      </c>
      <c r="AN99" s="368">
        <f t="shared" si="8"/>
        <v>0</v>
      </c>
      <c r="AO99" s="373">
        <f t="shared" si="9"/>
        <v>0</v>
      </c>
    </row>
    <row r="100" spans="1:41" ht="12" customHeight="1" x14ac:dyDescent="0.2">
      <c r="A100" s="1049">
        <f>Tabela6[[#This Row],[CLIENTE]]</f>
        <v>0</v>
      </c>
      <c r="B100" s="1050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59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34">
        <f t="shared" si="5"/>
        <v>0</v>
      </c>
      <c r="AI100" s="14">
        <f>Tabela6[[#This Row],[PREÇO]]</f>
        <v>0</v>
      </c>
      <c r="AJ100" s="396">
        <f t="shared" si="6"/>
        <v>0</v>
      </c>
      <c r="AK100" s="367">
        <f>Tabela6[[#This Row],[ST ICMS]]</f>
        <v>0</v>
      </c>
      <c r="AL100" s="368">
        <f t="shared" si="7"/>
        <v>0</v>
      </c>
      <c r="AM100" s="367">
        <f>Tabela6[[#This Row],[DESCONTO]]</f>
        <v>0</v>
      </c>
      <c r="AN100" s="368">
        <f t="shared" si="8"/>
        <v>0</v>
      </c>
      <c r="AO100" s="373">
        <f t="shared" si="9"/>
        <v>0</v>
      </c>
    </row>
    <row r="101" spans="1:41" ht="12" customHeight="1" x14ac:dyDescent="0.2">
      <c r="A101" s="1049">
        <f>Tabela6[[#This Row],[CLIENTE]]</f>
        <v>0</v>
      </c>
      <c r="B101" s="1050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59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34">
        <f t="shared" si="5"/>
        <v>0</v>
      </c>
      <c r="AI101" s="14">
        <f>Tabela6[[#This Row],[PREÇO]]</f>
        <v>0</v>
      </c>
      <c r="AJ101" s="396">
        <f t="shared" si="6"/>
        <v>0</v>
      </c>
      <c r="AK101" s="367">
        <f>Tabela6[[#This Row],[ST ICMS]]</f>
        <v>0</v>
      </c>
      <c r="AL101" s="368">
        <f t="shared" si="7"/>
        <v>0</v>
      </c>
      <c r="AM101" s="367">
        <f>Tabela6[[#This Row],[DESCONTO]]</f>
        <v>0</v>
      </c>
      <c r="AN101" s="368">
        <f t="shared" si="8"/>
        <v>0</v>
      </c>
      <c r="AO101" s="373">
        <f t="shared" si="9"/>
        <v>0</v>
      </c>
    </row>
    <row r="102" spans="1:41" ht="12" customHeight="1" x14ac:dyDescent="0.2">
      <c r="A102" s="1049">
        <f>Tabela6[[#This Row],[CLIENTE]]</f>
        <v>0</v>
      </c>
      <c r="B102" s="1050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59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34">
        <f t="shared" si="5"/>
        <v>0</v>
      </c>
      <c r="AI102" s="14">
        <f>Tabela6[[#This Row],[PREÇO]]</f>
        <v>0</v>
      </c>
      <c r="AJ102" s="396">
        <f t="shared" si="6"/>
        <v>0</v>
      </c>
      <c r="AK102" s="367">
        <f>Tabela6[[#This Row],[ST ICMS]]</f>
        <v>0</v>
      </c>
      <c r="AL102" s="368">
        <f t="shared" si="7"/>
        <v>0</v>
      </c>
      <c r="AM102" s="367">
        <f>Tabela6[[#This Row],[DESCONTO]]</f>
        <v>0</v>
      </c>
      <c r="AN102" s="368">
        <f t="shared" si="8"/>
        <v>0</v>
      </c>
      <c r="AO102" s="373">
        <f t="shared" si="9"/>
        <v>0</v>
      </c>
    </row>
    <row r="103" spans="1:41" ht="12" customHeight="1" x14ac:dyDescent="0.2">
      <c r="A103" s="1049">
        <f>Tabela6[[#This Row],[CLIENTE]]</f>
        <v>0</v>
      </c>
      <c r="B103" s="105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59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34">
        <f t="shared" si="5"/>
        <v>0</v>
      </c>
      <c r="AI103" s="14">
        <f>Tabela6[[#This Row],[PREÇO]]</f>
        <v>0</v>
      </c>
      <c r="AJ103" s="396">
        <f t="shared" si="6"/>
        <v>0</v>
      </c>
      <c r="AK103" s="367">
        <f>Tabela6[[#This Row],[ST ICMS]]</f>
        <v>0</v>
      </c>
      <c r="AL103" s="368">
        <f t="shared" si="7"/>
        <v>0</v>
      </c>
      <c r="AM103" s="367">
        <f>Tabela6[[#This Row],[DESCONTO]]</f>
        <v>0</v>
      </c>
      <c r="AN103" s="368">
        <f t="shared" si="8"/>
        <v>0</v>
      </c>
      <c r="AO103" s="373">
        <f t="shared" si="9"/>
        <v>0</v>
      </c>
    </row>
    <row r="104" spans="1:41" ht="12" customHeight="1" x14ac:dyDescent="0.2">
      <c r="A104" s="1049">
        <f>Tabela6[[#This Row],[CLIENTE]]</f>
        <v>0</v>
      </c>
      <c r="B104" s="1050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59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34">
        <f t="shared" si="5"/>
        <v>0</v>
      </c>
      <c r="AI104" s="14">
        <f>Tabela6[[#This Row],[PREÇO]]</f>
        <v>0</v>
      </c>
      <c r="AJ104" s="396">
        <f t="shared" si="6"/>
        <v>0</v>
      </c>
      <c r="AK104" s="367">
        <f>Tabela6[[#This Row],[ST ICMS]]</f>
        <v>0</v>
      </c>
      <c r="AL104" s="368">
        <f t="shared" si="7"/>
        <v>0</v>
      </c>
      <c r="AM104" s="367">
        <f>Tabela6[[#This Row],[DESCONTO]]</f>
        <v>0</v>
      </c>
      <c r="AN104" s="368">
        <f t="shared" si="8"/>
        <v>0</v>
      </c>
      <c r="AO104" s="373">
        <f t="shared" si="9"/>
        <v>0</v>
      </c>
    </row>
    <row r="105" spans="1:41" ht="12" customHeight="1" x14ac:dyDescent="0.2">
      <c r="A105" s="1049">
        <f>Tabela6[[#This Row],[CLIENTE]]</f>
        <v>0</v>
      </c>
      <c r="B105" s="1050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59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34">
        <f t="shared" si="5"/>
        <v>0</v>
      </c>
      <c r="AI105" s="14">
        <f>Tabela6[[#This Row],[PREÇO]]</f>
        <v>0</v>
      </c>
      <c r="AJ105" s="396">
        <f t="shared" si="6"/>
        <v>0</v>
      </c>
      <c r="AK105" s="367">
        <f>Tabela6[[#This Row],[ST ICMS]]</f>
        <v>0</v>
      </c>
      <c r="AL105" s="368">
        <f t="shared" si="7"/>
        <v>0</v>
      </c>
      <c r="AM105" s="367">
        <f>Tabela6[[#This Row],[DESCONTO]]</f>
        <v>0</v>
      </c>
      <c r="AN105" s="368">
        <f t="shared" si="8"/>
        <v>0</v>
      </c>
      <c r="AO105" s="373">
        <f t="shared" si="9"/>
        <v>0</v>
      </c>
    </row>
    <row r="106" spans="1:41" ht="12" customHeight="1" x14ac:dyDescent="0.2">
      <c r="A106" s="1049">
        <f>Tabela6[[#This Row],[CLIENTE]]</f>
        <v>0</v>
      </c>
      <c r="B106" s="1050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59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34">
        <f t="shared" si="5"/>
        <v>0</v>
      </c>
      <c r="AI106" s="14">
        <f>Tabela6[[#This Row],[PREÇO]]</f>
        <v>0</v>
      </c>
      <c r="AJ106" s="396">
        <f t="shared" si="6"/>
        <v>0</v>
      </c>
      <c r="AK106" s="367">
        <f>Tabela6[[#This Row],[ST ICMS]]</f>
        <v>0</v>
      </c>
      <c r="AL106" s="368">
        <f t="shared" si="7"/>
        <v>0</v>
      </c>
      <c r="AM106" s="367">
        <f>Tabela6[[#This Row],[DESCONTO]]</f>
        <v>0</v>
      </c>
      <c r="AN106" s="368">
        <f t="shared" si="8"/>
        <v>0</v>
      </c>
      <c r="AO106" s="373">
        <f t="shared" si="9"/>
        <v>0</v>
      </c>
    </row>
    <row r="107" spans="1:41" ht="12" customHeight="1" x14ac:dyDescent="0.2">
      <c r="A107" s="1049">
        <f>Tabela6[[#This Row],[CLIENTE]]</f>
        <v>0</v>
      </c>
      <c r="B107" s="1050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59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34">
        <f t="shared" si="5"/>
        <v>0</v>
      </c>
      <c r="AI107" s="14">
        <f>Tabela6[[#This Row],[PREÇO]]</f>
        <v>0</v>
      </c>
      <c r="AJ107" s="396">
        <f t="shared" si="6"/>
        <v>0</v>
      </c>
      <c r="AK107" s="367">
        <f>Tabela6[[#This Row],[ST ICMS]]</f>
        <v>0</v>
      </c>
      <c r="AL107" s="368">
        <f t="shared" si="7"/>
        <v>0</v>
      </c>
      <c r="AM107" s="367">
        <f>Tabela6[[#This Row],[DESCONTO]]</f>
        <v>0</v>
      </c>
      <c r="AN107" s="368">
        <f t="shared" si="8"/>
        <v>0</v>
      </c>
      <c r="AO107" s="373">
        <f t="shared" si="9"/>
        <v>0</v>
      </c>
    </row>
    <row r="108" spans="1:41" ht="12" customHeight="1" x14ac:dyDescent="0.2">
      <c r="A108" s="1049">
        <f>Tabela6[[#This Row],[CLIENTE]]</f>
        <v>0</v>
      </c>
      <c r="B108" s="1050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59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34">
        <f t="shared" si="5"/>
        <v>0</v>
      </c>
      <c r="AI108" s="14">
        <f>Tabela6[[#This Row],[PREÇO]]</f>
        <v>0</v>
      </c>
      <c r="AJ108" s="396">
        <f t="shared" si="6"/>
        <v>0</v>
      </c>
      <c r="AK108" s="367">
        <f>Tabela6[[#This Row],[ST ICMS]]</f>
        <v>0</v>
      </c>
      <c r="AL108" s="368">
        <f t="shared" si="7"/>
        <v>0</v>
      </c>
      <c r="AM108" s="367">
        <f>Tabela6[[#This Row],[DESCONTO]]</f>
        <v>0</v>
      </c>
      <c r="AN108" s="368">
        <f t="shared" si="8"/>
        <v>0</v>
      </c>
      <c r="AO108" s="373">
        <f t="shared" si="9"/>
        <v>0</v>
      </c>
    </row>
    <row r="109" spans="1:41" ht="12" customHeight="1" x14ac:dyDescent="0.2">
      <c r="A109" s="1049">
        <f>Tabela6[[#This Row],[CLIENTE]]</f>
        <v>0</v>
      </c>
      <c r="B109" s="1050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59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34">
        <f t="shared" si="5"/>
        <v>0</v>
      </c>
      <c r="AI109" s="14">
        <f>Tabela6[[#This Row],[PREÇO]]</f>
        <v>0</v>
      </c>
      <c r="AJ109" s="396">
        <f t="shared" si="6"/>
        <v>0</v>
      </c>
      <c r="AK109" s="367">
        <f>Tabela6[[#This Row],[ST ICMS]]</f>
        <v>0</v>
      </c>
      <c r="AL109" s="368">
        <f t="shared" si="7"/>
        <v>0</v>
      </c>
      <c r="AM109" s="367">
        <f>Tabela6[[#This Row],[DESCONTO]]</f>
        <v>0</v>
      </c>
      <c r="AN109" s="368">
        <f t="shared" si="8"/>
        <v>0</v>
      </c>
      <c r="AO109" s="373">
        <f t="shared" si="9"/>
        <v>0</v>
      </c>
    </row>
    <row r="110" spans="1:41" ht="12" customHeight="1" x14ac:dyDescent="0.2">
      <c r="A110" s="1049">
        <f>Tabela6[[#This Row],[CLIENTE]]</f>
        <v>0</v>
      </c>
      <c r="B110" s="1050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59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34">
        <f t="shared" si="5"/>
        <v>0</v>
      </c>
      <c r="AI110" s="14">
        <f>Tabela6[[#This Row],[PREÇO]]</f>
        <v>0</v>
      </c>
      <c r="AJ110" s="396">
        <f t="shared" si="6"/>
        <v>0</v>
      </c>
      <c r="AK110" s="367">
        <f>Tabela6[[#This Row],[ST ICMS]]</f>
        <v>0</v>
      </c>
      <c r="AL110" s="368">
        <f t="shared" si="7"/>
        <v>0</v>
      </c>
      <c r="AM110" s="367">
        <f>Tabela6[[#This Row],[DESCONTO]]</f>
        <v>0</v>
      </c>
      <c r="AN110" s="368">
        <f t="shared" si="8"/>
        <v>0</v>
      </c>
      <c r="AO110" s="373">
        <f t="shared" si="9"/>
        <v>0</v>
      </c>
    </row>
    <row r="111" spans="1:41" ht="12" customHeight="1" x14ac:dyDescent="0.2">
      <c r="A111" s="1049">
        <f>Tabela6[[#This Row],[CLIENTE]]</f>
        <v>0</v>
      </c>
      <c r="B111" s="1050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59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34">
        <f t="shared" si="5"/>
        <v>0</v>
      </c>
      <c r="AI111" s="14">
        <f>Tabela6[[#This Row],[PREÇO]]</f>
        <v>0</v>
      </c>
      <c r="AJ111" s="396">
        <f t="shared" si="6"/>
        <v>0</v>
      </c>
      <c r="AK111" s="367">
        <f>Tabela6[[#This Row],[ST ICMS]]</f>
        <v>0</v>
      </c>
      <c r="AL111" s="368">
        <f t="shared" si="7"/>
        <v>0</v>
      </c>
      <c r="AM111" s="367">
        <f>Tabela6[[#This Row],[DESCONTO]]</f>
        <v>0</v>
      </c>
      <c r="AN111" s="368">
        <f t="shared" si="8"/>
        <v>0</v>
      </c>
      <c r="AO111" s="373">
        <f t="shared" si="9"/>
        <v>0</v>
      </c>
    </row>
    <row r="112" spans="1:41" ht="12" customHeight="1" x14ac:dyDescent="0.2">
      <c r="A112" s="1049">
        <f>Tabela6[[#This Row],[CLIENTE]]</f>
        <v>0</v>
      </c>
      <c r="B112" s="1050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59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34">
        <f t="shared" si="5"/>
        <v>0</v>
      </c>
      <c r="AI112" s="14">
        <f>Tabela6[[#This Row],[PREÇO]]</f>
        <v>0</v>
      </c>
      <c r="AJ112" s="396">
        <f t="shared" si="6"/>
        <v>0</v>
      </c>
      <c r="AK112" s="367">
        <f>Tabela6[[#This Row],[ST ICMS]]</f>
        <v>0</v>
      </c>
      <c r="AL112" s="368">
        <f t="shared" si="7"/>
        <v>0</v>
      </c>
      <c r="AM112" s="367">
        <f>Tabela6[[#This Row],[DESCONTO]]</f>
        <v>0</v>
      </c>
      <c r="AN112" s="368">
        <f t="shared" si="8"/>
        <v>0</v>
      </c>
      <c r="AO112" s="373">
        <f t="shared" si="9"/>
        <v>0</v>
      </c>
    </row>
    <row r="113" spans="1:41" ht="12" customHeight="1" x14ac:dyDescent="0.2">
      <c r="A113" s="1049">
        <f>Tabela6[[#This Row],[CLIENTE]]</f>
        <v>0</v>
      </c>
      <c r="B113" s="1050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59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34">
        <f t="shared" si="5"/>
        <v>0</v>
      </c>
      <c r="AI113" s="14">
        <f>Tabela6[[#This Row],[PREÇO]]</f>
        <v>0</v>
      </c>
      <c r="AJ113" s="396">
        <f t="shared" si="6"/>
        <v>0</v>
      </c>
      <c r="AK113" s="367">
        <f>Tabela6[[#This Row],[ST ICMS]]</f>
        <v>0</v>
      </c>
      <c r="AL113" s="368">
        <f t="shared" si="7"/>
        <v>0</v>
      </c>
      <c r="AM113" s="367">
        <f>Tabela6[[#This Row],[DESCONTO]]</f>
        <v>0</v>
      </c>
      <c r="AN113" s="368">
        <f t="shared" si="8"/>
        <v>0</v>
      </c>
      <c r="AO113" s="373">
        <f t="shared" si="9"/>
        <v>0</v>
      </c>
    </row>
    <row r="114" spans="1:41" ht="12" customHeight="1" x14ac:dyDescent="0.2">
      <c r="A114" s="1049">
        <f>Tabela6[[#This Row],[CLIENTE]]</f>
        <v>0</v>
      </c>
      <c r="B114" s="1050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5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34">
        <f t="shared" si="5"/>
        <v>0</v>
      </c>
      <c r="AI114" s="14">
        <f>Tabela6[[#This Row],[PREÇO]]</f>
        <v>0</v>
      </c>
      <c r="AJ114" s="396">
        <f t="shared" si="6"/>
        <v>0</v>
      </c>
      <c r="AK114" s="367">
        <f>Tabela6[[#This Row],[ST ICMS]]</f>
        <v>0</v>
      </c>
      <c r="AL114" s="368">
        <f t="shared" si="7"/>
        <v>0</v>
      </c>
      <c r="AM114" s="367">
        <f>Tabela6[[#This Row],[DESCONTO]]</f>
        <v>0</v>
      </c>
      <c r="AN114" s="368">
        <f t="shared" si="8"/>
        <v>0</v>
      </c>
      <c r="AO114" s="373">
        <f t="shared" si="9"/>
        <v>0</v>
      </c>
    </row>
    <row r="115" spans="1:41" ht="12" customHeight="1" x14ac:dyDescent="0.2">
      <c r="A115" s="1049">
        <f>Tabela6[[#This Row],[CLIENTE]]</f>
        <v>0</v>
      </c>
      <c r="B115" s="1050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59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34">
        <f t="shared" si="5"/>
        <v>0</v>
      </c>
      <c r="AI115" s="14">
        <f>Tabela6[[#This Row],[PREÇO]]</f>
        <v>0</v>
      </c>
      <c r="AJ115" s="396">
        <f t="shared" si="6"/>
        <v>0</v>
      </c>
      <c r="AK115" s="367">
        <f>Tabela6[[#This Row],[ST ICMS]]</f>
        <v>0</v>
      </c>
      <c r="AL115" s="368">
        <f t="shared" si="7"/>
        <v>0</v>
      </c>
      <c r="AM115" s="367">
        <f>Tabela6[[#This Row],[DESCONTO]]</f>
        <v>0</v>
      </c>
      <c r="AN115" s="368">
        <f t="shared" si="8"/>
        <v>0</v>
      </c>
      <c r="AO115" s="373">
        <f t="shared" si="9"/>
        <v>0</v>
      </c>
    </row>
    <row r="116" spans="1:41" ht="12" customHeight="1" x14ac:dyDescent="0.2">
      <c r="A116" s="1049">
        <f>Tabela6[[#This Row],[CLIENTE]]</f>
        <v>0</v>
      </c>
      <c r="B116" s="1050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59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34">
        <f t="shared" si="5"/>
        <v>0</v>
      </c>
      <c r="AI116" s="14">
        <f>Tabela6[[#This Row],[PREÇO]]</f>
        <v>0</v>
      </c>
      <c r="AJ116" s="396">
        <f t="shared" si="6"/>
        <v>0</v>
      </c>
      <c r="AK116" s="367">
        <f>Tabela6[[#This Row],[ST ICMS]]</f>
        <v>0</v>
      </c>
      <c r="AL116" s="368">
        <f t="shared" si="7"/>
        <v>0</v>
      </c>
      <c r="AM116" s="367">
        <f>Tabela6[[#This Row],[DESCONTO]]</f>
        <v>0</v>
      </c>
      <c r="AN116" s="368">
        <f t="shared" si="8"/>
        <v>0</v>
      </c>
      <c r="AO116" s="373">
        <f t="shared" si="9"/>
        <v>0</v>
      </c>
    </row>
    <row r="117" spans="1:41" ht="12" customHeight="1" x14ac:dyDescent="0.2">
      <c r="A117" s="1049">
        <f>Tabela6[[#This Row],[CLIENTE]]</f>
        <v>0</v>
      </c>
      <c r="B117" s="1050"/>
      <c r="C117" s="19"/>
      <c r="D117" s="13"/>
      <c r="E117" s="13"/>
      <c r="F117" s="13"/>
      <c r="G117" s="13"/>
      <c r="H117" s="13"/>
      <c r="I117" s="13"/>
      <c r="J117" s="13"/>
      <c r="K117" s="13"/>
      <c r="L117" s="13"/>
      <c r="M117" s="15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34">
        <f t="shared" si="5"/>
        <v>0</v>
      </c>
      <c r="AI117" s="14">
        <f>Tabela6[[#This Row],[PREÇO]]</f>
        <v>0</v>
      </c>
      <c r="AJ117" s="396">
        <f t="shared" si="6"/>
        <v>0</v>
      </c>
      <c r="AK117" s="367">
        <f>Tabela6[[#This Row],[ST ICMS]]</f>
        <v>0</v>
      </c>
      <c r="AL117" s="368">
        <f t="shared" si="7"/>
        <v>0</v>
      </c>
      <c r="AM117" s="367">
        <f>Tabela6[[#This Row],[DESCONTO]]</f>
        <v>0</v>
      </c>
      <c r="AN117" s="368">
        <f t="shared" si="8"/>
        <v>0</v>
      </c>
      <c r="AO117" s="373">
        <f t="shared" si="9"/>
        <v>0</v>
      </c>
    </row>
    <row r="118" spans="1:41" ht="12" customHeight="1" x14ac:dyDescent="0.2">
      <c r="A118" s="1049">
        <f>Tabela6[[#This Row],[CLIENTE]]</f>
        <v>0</v>
      </c>
      <c r="B118" s="1050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59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34">
        <f t="shared" si="5"/>
        <v>0</v>
      </c>
      <c r="AI118" s="14">
        <f>Tabela6[[#This Row],[PREÇO]]</f>
        <v>0</v>
      </c>
      <c r="AJ118" s="396">
        <f t="shared" si="6"/>
        <v>0</v>
      </c>
      <c r="AK118" s="367">
        <f>Tabela6[[#This Row],[ST ICMS]]</f>
        <v>0</v>
      </c>
      <c r="AL118" s="368">
        <f t="shared" si="7"/>
        <v>0</v>
      </c>
      <c r="AM118" s="367">
        <f>Tabela6[[#This Row],[DESCONTO]]</f>
        <v>0</v>
      </c>
      <c r="AN118" s="368">
        <f t="shared" si="8"/>
        <v>0</v>
      </c>
      <c r="AO118" s="373">
        <f t="shared" si="9"/>
        <v>0</v>
      </c>
    </row>
    <row r="119" spans="1:41" ht="12" customHeight="1" x14ac:dyDescent="0.2">
      <c r="A119" s="1049">
        <f>Tabela6[[#This Row],[CLIENTE]]</f>
        <v>0</v>
      </c>
      <c r="B119" s="1050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59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34">
        <f t="shared" si="5"/>
        <v>0</v>
      </c>
      <c r="AI119" s="14">
        <f>Tabela6[[#This Row],[PREÇO]]</f>
        <v>0</v>
      </c>
      <c r="AJ119" s="396">
        <f t="shared" si="6"/>
        <v>0</v>
      </c>
      <c r="AK119" s="367">
        <f>Tabela6[[#This Row],[ST ICMS]]</f>
        <v>0</v>
      </c>
      <c r="AL119" s="368">
        <f t="shared" si="7"/>
        <v>0</v>
      </c>
      <c r="AM119" s="367">
        <f>Tabela6[[#This Row],[DESCONTO]]</f>
        <v>0</v>
      </c>
      <c r="AN119" s="368">
        <f t="shared" si="8"/>
        <v>0</v>
      </c>
      <c r="AO119" s="373">
        <f t="shared" si="9"/>
        <v>0</v>
      </c>
    </row>
    <row r="120" spans="1:41" ht="12" customHeight="1" x14ac:dyDescent="0.2">
      <c r="A120" s="1049">
        <f>Tabela6[[#This Row],[CLIENTE]]</f>
        <v>0</v>
      </c>
      <c r="B120" s="1050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59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34">
        <f t="shared" si="5"/>
        <v>0</v>
      </c>
      <c r="AI120" s="14">
        <f>Tabela6[[#This Row],[PREÇO]]</f>
        <v>0</v>
      </c>
      <c r="AJ120" s="396">
        <f t="shared" si="6"/>
        <v>0</v>
      </c>
      <c r="AK120" s="367">
        <f>Tabela6[[#This Row],[ST ICMS]]</f>
        <v>0</v>
      </c>
      <c r="AL120" s="368">
        <f t="shared" si="7"/>
        <v>0</v>
      </c>
      <c r="AM120" s="367">
        <f>Tabela6[[#This Row],[DESCONTO]]</f>
        <v>0</v>
      </c>
      <c r="AN120" s="368">
        <f t="shared" si="8"/>
        <v>0</v>
      </c>
      <c r="AO120" s="373">
        <f t="shared" si="9"/>
        <v>0</v>
      </c>
    </row>
    <row r="121" spans="1:41" ht="12" customHeight="1" x14ac:dyDescent="0.2">
      <c r="A121" s="1049">
        <f>Tabela6[[#This Row],[CLIENTE]]</f>
        <v>0</v>
      </c>
      <c r="B121" s="1050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59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34">
        <f t="shared" si="5"/>
        <v>0</v>
      </c>
      <c r="AI121" s="14">
        <f>Tabela6[[#This Row],[PREÇO]]</f>
        <v>0</v>
      </c>
      <c r="AJ121" s="396">
        <f t="shared" si="6"/>
        <v>0</v>
      </c>
      <c r="AK121" s="367">
        <f>Tabela6[[#This Row],[ST ICMS]]</f>
        <v>0</v>
      </c>
      <c r="AL121" s="368">
        <f t="shared" si="7"/>
        <v>0</v>
      </c>
      <c r="AM121" s="367">
        <f>Tabela6[[#This Row],[DESCONTO]]</f>
        <v>0</v>
      </c>
      <c r="AN121" s="368">
        <f t="shared" si="8"/>
        <v>0</v>
      </c>
      <c r="AO121" s="373">
        <f t="shared" si="9"/>
        <v>0</v>
      </c>
    </row>
    <row r="122" spans="1:41" ht="12" customHeight="1" x14ac:dyDescent="0.2">
      <c r="A122" s="1049">
        <f>Tabela6[[#This Row],[CLIENTE]]</f>
        <v>0</v>
      </c>
      <c r="B122" s="1050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59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34">
        <f t="shared" si="5"/>
        <v>0</v>
      </c>
      <c r="AI122" s="14">
        <f>Tabela6[[#This Row],[PREÇO]]</f>
        <v>0</v>
      </c>
      <c r="AJ122" s="396">
        <f t="shared" si="6"/>
        <v>0</v>
      </c>
      <c r="AK122" s="367">
        <f>Tabela6[[#This Row],[ST ICMS]]</f>
        <v>0</v>
      </c>
      <c r="AL122" s="368">
        <f t="shared" si="7"/>
        <v>0</v>
      </c>
      <c r="AM122" s="367">
        <f>Tabela6[[#This Row],[DESCONTO]]</f>
        <v>0</v>
      </c>
      <c r="AN122" s="368">
        <f t="shared" si="8"/>
        <v>0</v>
      </c>
      <c r="AO122" s="373">
        <f t="shared" si="9"/>
        <v>0</v>
      </c>
    </row>
    <row r="123" spans="1:41" ht="12" customHeight="1" x14ac:dyDescent="0.2">
      <c r="A123" s="1049">
        <f>Tabela6[[#This Row],[CLIENTE]]</f>
        <v>0</v>
      </c>
      <c r="B123" s="1050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59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34">
        <f t="shared" si="5"/>
        <v>0</v>
      </c>
      <c r="AI123" s="14">
        <f>Tabela6[[#This Row],[PREÇO]]</f>
        <v>0</v>
      </c>
      <c r="AJ123" s="396">
        <f t="shared" si="6"/>
        <v>0</v>
      </c>
      <c r="AK123" s="367">
        <f>Tabela6[[#This Row],[ST ICMS]]</f>
        <v>0</v>
      </c>
      <c r="AL123" s="368">
        <f t="shared" si="7"/>
        <v>0</v>
      </c>
      <c r="AM123" s="367">
        <f>Tabela6[[#This Row],[DESCONTO]]</f>
        <v>0</v>
      </c>
      <c r="AN123" s="368">
        <f t="shared" si="8"/>
        <v>0</v>
      </c>
      <c r="AO123" s="373">
        <f t="shared" si="9"/>
        <v>0</v>
      </c>
    </row>
    <row r="124" spans="1:41" ht="12" customHeight="1" x14ac:dyDescent="0.2">
      <c r="A124" s="1049">
        <f>Tabela6[[#This Row],[CLIENTE]]</f>
        <v>0</v>
      </c>
      <c r="B124" s="1050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59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34">
        <f t="shared" si="5"/>
        <v>0</v>
      </c>
      <c r="AI124" s="14">
        <f>Tabela6[[#This Row],[PREÇO]]</f>
        <v>0</v>
      </c>
      <c r="AJ124" s="396">
        <f t="shared" si="6"/>
        <v>0</v>
      </c>
      <c r="AK124" s="367">
        <f>Tabela6[[#This Row],[ST ICMS]]</f>
        <v>0</v>
      </c>
      <c r="AL124" s="368">
        <f t="shared" si="7"/>
        <v>0</v>
      </c>
      <c r="AM124" s="367">
        <f>Tabela6[[#This Row],[DESCONTO]]</f>
        <v>0</v>
      </c>
      <c r="AN124" s="368">
        <f t="shared" si="8"/>
        <v>0</v>
      </c>
      <c r="AO124" s="373">
        <f t="shared" si="9"/>
        <v>0</v>
      </c>
    </row>
    <row r="125" spans="1:41" ht="12" customHeight="1" x14ac:dyDescent="0.2">
      <c r="A125" s="1049">
        <f>Tabela6[[#This Row],[CLIENTE]]</f>
        <v>0</v>
      </c>
      <c r="B125" s="1050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59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34">
        <f t="shared" si="5"/>
        <v>0</v>
      </c>
      <c r="AI125" s="14">
        <f>Tabela6[[#This Row],[PREÇO]]</f>
        <v>0</v>
      </c>
      <c r="AJ125" s="396">
        <f t="shared" si="6"/>
        <v>0</v>
      </c>
      <c r="AK125" s="367">
        <f>Tabela6[[#This Row],[ST ICMS]]</f>
        <v>0</v>
      </c>
      <c r="AL125" s="368">
        <f t="shared" si="7"/>
        <v>0</v>
      </c>
      <c r="AM125" s="367">
        <f>Tabela6[[#This Row],[DESCONTO]]</f>
        <v>0</v>
      </c>
      <c r="AN125" s="368">
        <f t="shared" si="8"/>
        <v>0</v>
      </c>
      <c r="AO125" s="373">
        <f t="shared" si="9"/>
        <v>0</v>
      </c>
    </row>
    <row r="126" spans="1:41" ht="12" customHeight="1" x14ac:dyDescent="0.2">
      <c r="A126" s="1049">
        <f>Tabela6[[#This Row],[CLIENTE]]</f>
        <v>0</v>
      </c>
      <c r="B126" s="1050"/>
      <c r="C126" s="19"/>
      <c r="D126" s="19"/>
      <c r="E126" s="13"/>
      <c r="F126" s="13"/>
      <c r="G126" s="13"/>
      <c r="H126" s="13"/>
      <c r="I126" s="13"/>
      <c r="J126" s="13"/>
      <c r="K126" s="13"/>
      <c r="L126" s="13"/>
      <c r="M126" s="159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34">
        <f t="shared" si="5"/>
        <v>0</v>
      </c>
      <c r="AI126" s="14">
        <f>Tabela6[[#This Row],[PREÇO]]</f>
        <v>0</v>
      </c>
      <c r="AJ126" s="396">
        <f t="shared" si="6"/>
        <v>0</v>
      </c>
      <c r="AK126" s="367">
        <f>Tabela6[[#This Row],[ST ICMS]]</f>
        <v>0</v>
      </c>
      <c r="AL126" s="368">
        <f t="shared" si="7"/>
        <v>0</v>
      </c>
      <c r="AM126" s="367">
        <f>Tabela6[[#This Row],[DESCONTO]]</f>
        <v>0</v>
      </c>
      <c r="AN126" s="368">
        <f t="shared" si="8"/>
        <v>0</v>
      </c>
      <c r="AO126" s="373">
        <f t="shared" si="9"/>
        <v>0</v>
      </c>
    </row>
    <row r="127" spans="1:41" ht="12" customHeight="1" x14ac:dyDescent="0.2">
      <c r="A127" s="1049">
        <f>Tabela6[[#This Row],[CLIENTE]]</f>
        <v>0</v>
      </c>
      <c r="B127" s="1050"/>
      <c r="C127" s="19"/>
      <c r="D127" s="19"/>
      <c r="E127" s="13"/>
      <c r="F127" s="13"/>
      <c r="G127" s="13"/>
      <c r="H127" s="13"/>
      <c r="I127" s="13"/>
      <c r="J127" s="13"/>
      <c r="K127" s="13"/>
      <c r="L127" s="13"/>
      <c r="M127" s="159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34">
        <f t="shared" si="5"/>
        <v>0</v>
      </c>
      <c r="AI127" s="14">
        <f>Tabela6[[#This Row],[PREÇO]]</f>
        <v>0</v>
      </c>
      <c r="AJ127" s="396">
        <f t="shared" si="6"/>
        <v>0</v>
      </c>
      <c r="AK127" s="367">
        <f>Tabela6[[#This Row],[ST ICMS]]</f>
        <v>0</v>
      </c>
      <c r="AL127" s="368">
        <f t="shared" si="7"/>
        <v>0</v>
      </c>
      <c r="AM127" s="367">
        <f>Tabela6[[#This Row],[DESCONTO]]</f>
        <v>0</v>
      </c>
      <c r="AN127" s="368">
        <f t="shared" si="8"/>
        <v>0</v>
      </c>
      <c r="AO127" s="373">
        <f t="shared" si="9"/>
        <v>0</v>
      </c>
    </row>
    <row r="128" spans="1:41" ht="12" customHeight="1" x14ac:dyDescent="0.2">
      <c r="A128" s="1049">
        <f>Tabela6[[#This Row],[CLIENTE]]</f>
        <v>0</v>
      </c>
      <c r="B128" s="1050"/>
      <c r="C128" s="19"/>
      <c r="D128" s="19"/>
      <c r="E128" s="13"/>
      <c r="F128" s="13"/>
      <c r="G128" s="13"/>
      <c r="H128" s="13"/>
      <c r="I128" s="13"/>
      <c r="J128" s="13"/>
      <c r="K128" s="13"/>
      <c r="L128" s="13"/>
      <c r="M128" s="159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34">
        <f t="shared" si="5"/>
        <v>0</v>
      </c>
      <c r="AI128" s="14">
        <f>Tabela6[[#This Row],[PREÇO]]</f>
        <v>0</v>
      </c>
      <c r="AJ128" s="396">
        <f t="shared" si="6"/>
        <v>0</v>
      </c>
      <c r="AK128" s="367">
        <f>Tabela6[[#This Row],[ST ICMS]]</f>
        <v>0</v>
      </c>
      <c r="AL128" s="368">
        <f t="shared" si="7"/>
        <v>0</v>
      </c>
      <c r="AM128" s="367">
        <f>Tabela6[[#This Row],[DESCONTO]]</f>
        <v>0</v>
      </c>
      <c r="AN128" s="368">
        <f t="shared" si="8"/>
        <v>0</v>
      </c>
      <c r="AO128" s="373">
        <f t="shared" si="9"/>
        <v>0</v>
      </c>
    </row>
    <row r="129" spans="1:41" ht="12" customHeight="1" x14ac:dyDescent="0.2">
      <c r="A129" s="1049">
        <f>Tabela6[[#This Row],[CLIENTE]]</f>
        <v>0</v>
      </c>
      <c r="B129" s="1050"/>
      <c r="C129" s="19"/>
      <c r="D129" s="19"/>
      <c r="E129" s="13"/>
      <c r="F129" s="13"/>
      <c r="G129" s="13"/>
      <c r="H129" s="13"/>
      <c r="I129" s="13"/>
      <c r="J129" s="13"/>
      <c r="K129" s="13"/>
      <c r="L129" s="13"/>
      <c r="M129" s="159"/>
      <c r="N129" s="13"/>
      <c r="O129" s="13"/>
      <c r="P129" s="15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34">
        <f t="shared" si="5"/>
        <v>0</v>
      </c>
      <c r="AI129" s="14">
        <f>Tabela6[[#This Row],[PREÇO]]</f>
        <v>0</v>
      </c>
      <c r="AJ129" s="396">
        <f t="shared" si="6"/>
        <v>0</v>
      </c>
      <c r="AK129" s="367">
        <f>Tabela6[[#This Row],[ST ICMS]]</f>
        <v>0</v>
      </c>
      <c r="AL129" s="368">
        <f t="shared" si="7"/>
        <v>0</v>
      </c>
      <c r="AM129" s="367">
        <f>Tabela6[[#This Row],[DESCONTO]]</f>
        <v>0</v>
      </c>
      <c r="AN129" s="368">
        <f t="shared" si="8"/>
        <v>0</v>
      </c>
      <c r="AO129" s="373">
        <f t="shared" si="9"/>
        <v>0</v>
      </c>
    </row>
    <row r="130" spans="1:41" ht="12" customHeight="1" x14ac:dyDescent="0.2">
      <c r="A130" s="1049">
        <f>Tabela6[[#This Row],[CLIENTE]]</f>
        <v>0</v>
      </c>
      <c r="B130" s="1050"/>
      <c r="C130" s="19"/>
      <c r="D130" s="19"/>
      <c r="E130" s="13"/>
      <c r="F130" s="13"/>
      <c r="G130" s="13"/>
      <c r="H130" s="13"/>
      <c r="I130" s="13"/>
      <c r="J130" s="13"/>
      <c r="K130" s="13"/>
      <c r="L130" s="13"/>
      <c r="M130" s="159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34">
        <f t="shared" si="5"/>
        <v>0</v>
      </c>
      <c r="AI130" s="14">
        <f>Tabela6[[#This Row],[PREÇO]]</f>
        <v>0</v>
      </c>
      <c r="AJ130" s="396">
        <f t="shared" si="6"/>
        <v>0</v>
      </c>
      <c r="AK130" s="367">
        <f>Tabela6[[#This Row],[ST ICMS]]</f>
        <v>0</v>
      </c>
      <c r="AL130" s="368">
        <f t="shared" si="7"/>
        <v>0</v>
      </c>
      <c r="AM130" s="367">
        <f>Tabela6[[#This Row],[DESCONTO]]</f>
        <v>0</v>
      </c>
      <c r="AN130" s="368">
        <f t="shared" si="8"/>
        <v>0</v>
      </c>
      <c r="AO130" s="373">
        <f t="shared" si="9"/>
        <v>0</v>
      </c>
    </row>
    <row r="131" spans="1:41" ht="12" customHeight="1" x14ac:dyDescent="0.2">
      <c r="A131" s="1049">
        <f>Tabela6[[#This Row],[CLIENTE]]</f>
        <v>0</v>
      </c>
      <c r="B131" s="1050"/>
      <c r="C131" s="19"/>
      <c r="D131" s="19"/>
      <c r="E131" s="13"/>
      <c r="F131" s="13"/>
      <c r="G131" s="13"/>
      <c r="H131" s="13"/>
      <c r="I131" s="13"/>
      <c r="J131" s="13"/>
      <c r="K131" s="13"/>
      <c r="L131" s="13"/>
      <c r="M131" s="159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34">
        <f t="shared" si="5"/>
        <v>0</v>
      </c>
      <c r="AI131" s="14">
        <f>Tabela6[[#This Row],[PREÇO]]</f>
        <v>0</v>
      </c>
      <c r="AJ131" s="396">
        <f t="shared" si="6"/>
        <v>0</v>
      </c>
      <c r="AK131" s="367">
        <f>Tabela6[[#This Row],[ST ICMS]]</f>
        <v>0</v>
      </c>
      <c r="AL131" s="368">
        <f t="shared" si="7"/>
        <v>0</v>
      </c>
      <c r="AM131" s="367">
        <f>Tabela6[[#This Row],[DESCONTO]]</f>
        <v>0</v>
      </c>
      <c r="AN131" s="368">
        <f t="shared" si="8"/>
        <v>0</v>
      </c>
      <c r="AO131" s="373">
        <f t="shared" si="9"/>
        <v>0</v>
      </c>
    </row>
    <row r="132" spans="1:41" ht="12" customHeight="1" x14ac:dyDescent="0.2">
      <c r="A132" s="1049">
        <f>Tabela6[[#This Row],[CLIENTE]]</f>
        <v>0</v>
      </c>
      <c r="B132" s="1050"/>
      <c r="C132" s="19"/>
      <c r="D132" s="19"/>
      <c r="E132" s="13"/>
      <c r="F132" s="13"/>
      <c r="G132" s="13"/>
      <c r="H132" s="13"/>
      <c r="I132" s="13"/>
      <c r="J132" s="13"/>
      <c r="K132" s="13"/>
      <c r="L132" s="13"/>
      <c r="M132" s="159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34">
        <f t="shared" ref="AH132:AH155" si="10">SUM(C132:AG132)</f>
        <v>0</v>
      </c>
      <c r="AI132" s="14">
        <f>Tabela6[[#This Row],[PREÇO]]</f>
        <v>0</v>
      </c>
      <c r="AJ132" s="396">
        <f t="shared" ref="AJ132:AJ155" si="11">AH132*AI132</f>
        <v>0</v>
      </c>
      <c r="AK132" s="367">
        <f>Tabela6[[#This Row],[ST ICMS]]</f>
        <v>0</v>
      </c>
      <c r="AL132" s="368">
        <f t="shared" ref="AL132:AL155" si="12">(AJ132*AK132)</f>
        <v>0</v>
      </c>
      <c r="AM132" s="367">
        <f>Tabela6[[#This Row],[DESCONTO]]</f>
        <v>0</v>
      </c>
      <c r="AN132" s="368">
        <f t="shared" ref="AN132:AN155" si="13">((AJ132+AL132)*AM132)</f>
        <v>0</v>
      </c>
      <c r="AO132" s="373">
        <f t="shared" ref="AO132:AO155" si="14">(AJ132+AL132)-AN132</f>
        <v>0</v>
      </c>
    </row>
    <row r="133" spans="1:41" ht="12" customHeight="1" x14ac:dyDescent="0.2">
      <c r="A133" s="1049">
        <f>Tabela6[[#This Row],[CLIENTE]]</f>
        <v>0</v>
      </c>
      <c r="B133" s="1050"/>
      <c r="C133" s="19"/>
      <c r="D133" s="19"/>
      <c r="E133" s="13"/>
      <c r="F133" s="13"/>
      <c r="G133" s="13"/>
      <c r="H133" s="13"/>
      <c r="I133" s="13"/>
      <c r="J133" s="13"/>
      <c r="K133" s="13"/>
      <c r="L133" s="13"/>
      <c r="M133" s="159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34">
        <f t="shared" si="10"/>
        <v>0</v>
      </c>
      <c r="AI133" s="14">
        <f>Tabela6[[#This Row],[PREÇO]]</f>
        <v>0</v>
      </c>
      <c r="AJ133" s="396">
        <f t="shared" si="11"/>
        <v>0</v>
      </c>
      <c r="AK133" s="367">
        <f>Tabela6[[#This Row],[ST ICMS]]</f>
        <v>0</v>
      </c>
      <c r="AL133" s="368">
        <f t="shared" si="12"/>
        <v>0</v>
      </c>
      <c r="AM133" s="367">
        <f>Tabela6[[#This Row],[DESCONTO]]</f>
        <v>0</v>
      </c>
      <c r="AN133" s="368">
        <f t="shared" si="13"/>
        <v>0</v>
      </c>
      <c r="AO133" s="373">
        <f t="shared" si="14"/>
        <v>0</v>
      </c>
    </row>
    <row r="134" spans="1:41" ht="12" customHeight="1" x14ac:dyDescent="0.2">
      <c r="A134" s="1049">
        <f>Tabela6[[#This Row],[CLIENTE]]</f>
        <v>0</v>
      </c>
      <c r="B134" s="1050"/>
      <c r="C134" s="19"/>
      <c r="D134" s="19"/>
      <c r="E134" s="13"/>
      <c r="F134" s="13"/>
      <c r="G134" s="13"/>
      <c r="H134" s="13"/>
      <c r="I134" s="13"/>
      <c r="J134" s="13"/>
      <c r="K134" s="13"/>
      <c r="L134" s="13"/>
      <c r="M134" s="159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34">
        <f t="shared" si="10"/>
        <v>0</v>
      </c>
      <c r="AI134" s="14">
        <f>Tabela6[[#This Row],[PREÇO]]</f>
        <v>0</v>
      </c>
      <c r="AJ134" s="396">
        <f t="shared" si="11"/>
        <v>0</v>
      </c>
      <c r="AK134" s="367">
        <f>Tabela6[[#This Row],[ST ICMS]]</f>
        <v>0</v>
      </c>
      <c r="AL134" s="368">
        <f t="shared" si="12"/>
        <v>0</v>
      </c>
      <c r="AM134" s="367">
        <f>Tabela6[[#This Row],[DESCONTO]]</f>
        <v>0</v>
      </c>
      <c r="AN134" s="368">
        <f t="shared" si="13"/>
        <v>0</v>
      </c>
      <c r="AO134" s="373">
        <f t="shared" si="14"/>
        <v>0</v>
      </c>
    </row>
    <row r="135" spans="1:41" ht="12" customHeight="1" x14ac:dyDescent="0.2">
      <c r="A135" s="1049">
        <f>Tabela6[[#This Row],[CLIENTE]]</f>
        <v>0</v>
      </c>
      <c r="B135" s="1050"/>
      <c r="C135" s="19"/>
      <c r="D135" s="19"/>
      <c r="E135" s="13"/>
      <c r="F135" s="13"/>
      <c r="G135" s="13"/>
      <c r="H135" s="13"/>
      <c r="I135" s="13"/>
      <c r="J135" s="13"/>
      <c r="K135" s="13"/>
      <c r="L135" s="13"/>
      <c r="M135" s="159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34">
        <f t="shared" si="10"/>
        <v>0</v>
      </c>
      <c r="AI135" s="14">
        <f>Tabela6[[#This Row],[PREÇO]]</f>
        <v>0</v>
      </c>
      <c r="AJ135" s="396">
        <f t="shared" si="11"/>
        <v>0</v>
      </c>
      <c r="AK135" s="367">
        <f>Tabela6[[#This Row],[ST ICMS]]</f>
        <v>0</v>
      </c>
      <c r="AL135" s="368">
        <f t="shared" si="12"/>
        <v>0</v>
      </c>
      <c r="AM135" s="367">
        <f>Tabela6[[#This Row],[DESCONTO]]</f>
        <v>0</v>
      </c>
      <c r="AN135" s="368">
        <f t="shared" si="13"/>
        <v>0</v>
      </c>
      <c r="AO135" s="373">
        <f t="shared" si="14"/>
        <v>0</v>
      </c>
    </row>
    <row r="136" spans="1:41" ht="12" customHeight="1" x14ac:dyDescent="0.2">
      <c r="A136" s="1049">
        <f>Tabela6[[#This Row],[CLIENTE]]</f>
        <v>0</v>
      </c>
      <c r="B136" s="1050"/>
      <c r="C136" s="19"/>
      <c r="D136" s="19"/>
      <c r="E136" s="13"/>
      <c r="F136" s="13"/>
      <c r="G136" s="13"/>
      <c r="H136" s="13"/>
      <c r="I136" s="13"/>
      <c r="J136" s="13"/>
      <c r="K136" s="13"/>
      <c r="L136" s="13"/>
      <c r="M136" s="159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34">
        <f t="shared" si="10"/>
        <v>0</v>
      </c>
      <c r="AI136" s="14">
        <f>Tabela6[[#This Row],[PREÇO]]</f>
        <v>0</v>
      </c>
      <c r="AJ136" s="396">
        <f t="shared" si="11"/>
        <v>0</v>
      </c>
      <c r="AK136" s="367">
        <f>Tabela6[[#This Row],[ST ICMS]]</f>
        <v>0</v>
      </c>
      <c r="AL136" s="368">
        <f t="shared" si="12"/>
        <v>0</v>
      </c>
      <c r="AM136" s="367">
        <f>Tabela6[[#This Row],[DESCONTO]]</f>
        <v>0</v>
      </c>
      <c r="AN136" s="368">
        <f t="shared" si="13"/>
        <v>0</v>
      </c>
      <c r="AO136" s="373">
        <f t="shared" si="14"/>
        <v>0</v>
      </c>
    </row>
    <row r="137" spans="1:41" ht="12" customHeight="1" x14ac:dyDescent="0.2">
      <c r="A137" s="1049">
        <f>Tabela6[[#This Row],[CLIENTE]]</f>
        <v>0</v>
      </c>
      <c r="B137" s="1050"/>
      <c r="C137" s="19"/>
      <c r="D137" s="19"/>
      <c r="E137" s="13"/>
      <c r="F137" s="13"/>
      <c r="G137" s="13"/>
      <c r="H137" s="13"/>
      <c r="I137" s="13"/>
      <c r="J137" s="13"/>
      <c r="K137" s="13"/>
      <c r="L137" s="13"/>
      <c r="M137" s="159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34">
        <f t="shared" si="10"/>
        <v>0</v>
      </c>
      <c r="AI137" s="14">
        <f>Tabela6[[#This Row],[PREÇO]]</f>
        <v>0</v>
      </c>
      <c r="AJ137" s="396">
        <f t="shared" si="11"/>
        <v>0</v>
      </c>
      <c r="AK137" s="367">
        <f>Tabela6[[#This Row],[ST ICMS]]</f>
        <v>0</v>
      </c>
      <c r="AL137" s="368">
        <f t="shared" si="12"/>
        <v>0</v>
      </c>
      <c r="AM137" s="367">
        <f>Tabela6[[#This Row],[DESCONTO]]</f>
        <v>0</v>
      </c>
      <c r="AN137" s="368">
        <f t="shared" si="13"/>
        <v>0</v>
      </c>
      <c r="AO137" s="373">
        <f t="shared" si="14"/>
        <v>0</v>
      </c>
    </row>
    <row r="138" spans="1:41" ht="12" customHeight="1" x14ac:dyDescent="0.2">
      <c r="A138" s="1049">
        <f>Tabela6[[#This Row],[CLIENTE]]</f>
        <v>0</v>
      </c>
      <c r="B138" s="1050"/>
      <c r="C138" s="19"/>
      <c r="D138" s="19"/>
      <c r="E138" s="13"/>
      <c r="F138" s="13"/>
      <c r="G138" s="13"/>
      <c r="H138" s="13"/>
      <c r="I138" s="13"/>
      <c r="J138" s="13"/>
      <c r="K138" s="13"/>
      <c r="L138" s="13"/>
      <c r="M138" s="159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34">
        <f t="shared" si="10"/>
        <v>0</v>
      </c>
      <c r="AI138" s="14">
        <f>Tabela6[[#This Row],[PREÇO]]</f>
        <v>0</v>
      </c>
      <c r="AJ138" s="396">
        <f t="shared" si="11"/>
        <v>0</v>
      </c>
      <c r="AK138" s="367">
        <f>Tabela6[[#This Row],[ST ICMS]]</f>
        <v>0</v>
      </c>
      <c r="AL138" s="368">
        <f t="shared" si="12"/>
        <v>0</v>
      </c>
      <c r="AM138" s="367">
        <f>Tabela6[[#This Row],[DESCONTO]]</f>
        <v>0</v>
      </c>
      <c r="AN138" s="368">
        <f t="shared" si="13"/>
        <v>0</v>
      </c>
      <c r="AO138" s="373">
        <f t="shared" si="14"/>
        <v>0</v>
      </c>
    </row>
    <row r="139" spans="1:41" ht="12" customHeight="1" x14ac:dyDescent="0.2">
      <c r="A139" s="1049">
        <f>Tabela6[[#This Row],[CLIENTE]]</f>
        <v>0</v>
      </c>
      <c r="B139" s="1050"/>
      <c r="C139" s="19"/>
      <c r="D139" s="19"/>
      <c r="E139" s="13"/>
      <c r="F139" s="13"/>
      <c r="G139" s="13"/>
      <c r="H139" s="13"/>
      <c r="I139" s="13"/>
      <c r="J139" s="13"/>
      <c r="K139" s="13"/>
      <c r="L139" s="13"/>
      <c r="M139" s="159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34">
        <f t="shared" si="10"/>
        <v>0</v>
      </c>
      <c r="AI139" s="14">
        <f>Tabela6[[#This Row],[PREÇO]]</f>
        <v>0</v>
      </c>
      <c r="AJ139" s="396">
        <f t="shared" si="11"/>
        <v>0</v>
      </c>
      <c r="AK139" s="367">
        <f>Tabela6[[#This Row],[ST ICMS]]</f>
        <v>0</v>
      </c>
      <c r="AL139" s="368">
        <f t="shared" si="12"/>
        <v>0</v>
      </c>
      <c r="AM139" s="367">
        <f>Tabela6[[#This Row],[DESCONTO]]</f>
        <v>0</v>
      </c>
      <c r="AN139" s="368">
        <f t="shared" si="13"/>
        <v>0</v>
      </c>
      <c r="AO139" s="373">
        <f t="shared" si="14"/>
        <v>0</v>
      </c>
    </row>
    <row r="140" spans="1:41" ht="12" customHeight="1" x14ac:dyDescent="0.2">
      <c r="A140" s="1049">
        <f>Tabela6[[#This Row],[CLIENTE]]</f>
        <v>0</v>
      </c>
      <c r="B140" s="1050"/>
      <c r="C140" s="19"/>
      <c r="D140" s="19"/>
      <c r="E140" s="13"/>
      <c r="F140" s="13"/>
      <c r="G140" s="13"/>
      <c r="H140" s="13"/>
      <c r="I140" s="13"/>
      <c r="J140" s="13"/>
      <c r="K140" s="13"/>
      <c r="L140" s="13"/>
      <c r="M140" s="159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34">
        <f t="shared" si="10"/>
        <v>0</v>
      </c>
      <c r="AI140" s="14">
        <f>Tabela6[[#This Row],[PREÇO]]</f>
        <v>0</v>
      </c>
      <c r="AJ140" s="396">
        <f t="shared" si="11"/>
        <v>0</v>
      </c>
      <c r="AK140" s="367">
        <f>Tabela6[[#This Row],[ST ICMS]]</f>
        <v>0</v>
      </c>
      <c r="AL140" s="368">
        <f t="shared" si="12"/>
        <v>0</v>
      </c>
      <c r="AM140" s="367">
        <f>Tabela6[[#This Row],[DESCONTO]]</f>
        <v>0</v>
      </c>
      <c r="AN140" s="368">
        <f t="shared" si="13"/>
        <v>0</v>
      </c>
      <c r="AO140" s="373">
        <f t="shared" si="14"/>
        <v>0</v>
      </c>
    </row>
    <row r="141" spans="1:41" ht="12" customHeight="1" x14ac:dyDescent="0.2">
      <c r="A141" s="1049">
        <f>Tabela6[[#This Row],[CLIENTE]]</f>
        <v>0</v>
      </c>
      <c r="B141" s="1050"/>
      <c r="C141" s="19"/>
      <c r="D141" s="19"/>
      <c r="E141" s="13"/>
      <c r="F141" s="13"/>
      <c r="G141" s="13"/>
      <c r="H141" s="13"/>
      <c r="I141" s="13"/>
      <c r="J141" s="13"/>
      <c r="K141" s="13"/>
      <c r="L141" s="13"/>
      <c r="M141" s="159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34">
        <f t="shared" si="10"/>
        <v>0</v>
      </c>
      <c r="AI141" s="14">
        <f>Tabela6[[#This Row],[PREÇO]]</f>
        <v>0</v>
      </c>
      <c r="AJ141" s="396">
        <f t="shared" si="11"/>
        <v>0</v>
      </c>
      <c r="AK141" s="367">
        <f>Tabela6[[#This Row],[ST ICMS]]</f>
        <v>0</v>
      </c>
      <c r="AL141" s="368">
        <f t="shared" si="12"/>
        <v>0</v>
      </c>
      <c r="AM141" s="367">
        <f>Tabela6[[#This Row],[DESCONTO]]</f>
        <v>0</v>
      </c>
      <c r="AN141" s="368">
        <f t="shared" si="13"/>
        <v>0</v>
      </c>
      <c r="AO141" s="373">
        <f t="shared" si="14"/>
        <v>0</v>
      </c>
    </row>
    <row r="142" spans="1:41" ht="12" customHeight="1" x14ac:dyDescent="0.2">
      <c r="A142" s="1049">
        <f>Tabela6[[#This Row],[CLIENTE]]</f>
        <v>0</v>
      </c>
      <c r="B142" s="1050"/>
      <c r="C142" s="19"/>
      <c r="D142" s="19"/>
      <c r="E142" s="13"/>
      <c r="F142" s="13"/>
      <c r="G142" s="13"/>
      <c r="H142" s="13"/>
      <c r="I142" s="13"/>
      <c r="J142" s="13"/>
      <c r="K142" s="13"/>
      <c r="L142" s="13"/>
      <c r="M142" s="159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34">
        <f t="shared" si="10"/>
        <v>0</v>
      </c>
      <c r="AI142" s="14">
        <f>Tabela6[[#This Row],[PREÇO]]</f>
        <v>0</v>
      </c>
      <c r="AJ142" s="396">
        <f t="shared" si="11"/>
        <v>0</v>
      </c>
      <c r="AK142" s="367">
        <f>Tabela6[[#This Row],[ST ICMS]]</f>
        <v>0</v>
      </c>
      <c r="AL142" s="368">
        <f t="shared" si="12"/>
        <v>0</v>
      </c>
      <c r="AM142" s="367">
        <f>Tabela6[[#This Row],[DESCONTO]]</f>
        <v>0</v>
      </c>
      <c r="AN142" s="368">
        <f t="shared" si="13"/>
        <v>0</v>
      </c>
      <c r="AO142" s="373">
        <f t="shared" si="14"/>
        <v>0</v>
      </c>
    </row>
    <row r="143" spans="1:41" ht="12" customHeight="1" x14ac:dyDescent="0.2">
      <c r="A143" s="1049">
        <f>Tabela6[[#This Row],[CLIENTE]]</f>
        <v>0</v>
      </c>
      <c r="B143" s="1050"/>
      <c r="C143" s="19"/>
      <c r="D143" s="19"/>
      <c r="E143" s="13"/>
      <c r="F143" s="13"/>
      <c r="G143" s="13"/>
      <c r="H143" s="13"/>
      <c r="I143" s="13"/>
      <c r="J143" s="13"/>
      <c r="K143" s="13"/>
      <c r="L143" s="13"/>
      <c r="M143" s="159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34">
        <f t="shared" si="10"/>
        <v>0</v>
      </c>
      <c r="AI143" s="14">
        <f>Tabela6[[#This Row],[PREÇO]]</f>
        <v>0</v>
      </c>
      <c r="AJ143" s="396">
        <f t="shared" si="11"/>
        <v>0</v>
      </c>
      <c r="AK143" s="367">
        <f>Tabela6[[#This Row],[ST ICMS]]</f>
        <v>0</v>
      </c>
      <c r="AL143" s="368">
        <f t="shared" si="12"/>
        <v>0</v>
      </c>
      <c r="AM143" s="367">
        <f>Tabela6[[#This Row],[DESCONTO]]</f>
        <v>0</v>
      </c>
      <c r="AN143" s="368">
        <f t="shared" si="13"/>
        <v>0</v>
      </c>
      <c r="AO143" s="373">
        <f t="shared" si="14"/>
        <v>0</v>
      </c>
    </row>
    <row r="144" spans="1:41" ht="12" customHeight="1" x14ac:dyDescent="0.2">
      <c r="A144" s="1049">
        <f>Tabela6[[#This Row],[CLIENTE]]</f>
        <v>0</v>
      </c>
      <c r="B144" s="1050"/>
      <c r="C144" s="19"/>
      <c r="D144" s="19"/>
      <c r="E144" s="13"/>
      <c r="F144" s="13"/>
      <c r="G144" s="13"/>
      <c r="H144" s="13"/>
      <c r="I144" s="13"/>
      <c r="J144" s="13"/>
      <c r="K144" s="13"/>
      <c r="L144" s="13"/>
      <c r="M144" s="159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34">
        <f t="shared" si="10"/>
        <v>0</v>
      </c>
      <c r="AI144" s="14">
        <f>Tabela6[[#This Row],[PREÇO]]</f>
        <v>0</v>
      </c>
      <c r="AJ144" s="396">
        <f t="shared" si="11"/>
        <v>0</v>
      </c>
      <c r="AK144" s="367">
        <f>Tabela6[[#This Row],[ST ICMS]]</f>
        <v>0</v>
      </c>
      <c r="AL144" s="368">
        <f t="shared" si="12"/>
        <v>0</v>
      </c>
      <c r="AM144" s="367">
        <f>Tabela6[[#This Row],[DESCONTO]]</f>
        <v>0</v>
      </c>
      <c r="AN144" s="368">
        <f t="shared" si="13"/>
        <v>0</v>
      </c>
      <c r="AO144" s="373">
        <f t="shared" si="14"/>
        <v>0</v>
      </c>
    </row>
    <row r="145" spans="1:41" ht="12" customHeight="1" x14ac:dyDescent="0.2">
      <c r="A145" s="1049">
        <f>Tabela6[[#This Row],[CLIENTE]]</f>
        <v>0</v>
      </c>
      <c r="B145" s="1050"/>
      <c r="C145" s="19"/>
      <c r="D145" s="19"/>
      <c r="E145" s="13"/>
      <c r="F145" s="13"/>
      <c r="G145" s="13"/>
      <c r="H145" s="13"/>
      <c r="I145" s="13"/>
      <c r="J145" s="13"/>
      <c r="K145" s="13"/>
      <c r="L145" s="13"/>
      <c r="M145" s="159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34">
        <f t="shared" si="10"/>
        <v>0</v>
      </c>
      <c r="AI145" s="14">
        <f>Tabela6[[#This Row],[PREÇO]]</f>
        <v>0</v>
      </c>
      <c r="AJ145" s="396">
        <f t="shared" si="11"/>
        <v>0</v>
      </c>
      <c r="AK145" s="367">
        <f>Tabela6[[#This Row],[ST ICMS]]</f>
        <v>0</v>
      </c>
      <c r="AL145" s="368">
        <f t="shared" si="12"/>
        <v>0</v>
      </c>
      <c r="AM145" s="367">
        <f>Tabela6[[#This Row],[DESCONTO]]</f>
        <v>0</v>
      </c>
      <c r="AN145" s="368">
        <f t="shared" si="13"/>
        <v>0</v>
      </c>
      <c r="AO145" s="373">
        <f t="shared" si="14"/>
        <v>0</v>
      </c>
    </row>
    <row r="146" spans="1:41" ht="12" customHeight="1" x14ac:dyDescent="0.2">
      <c r="A146" s="1049">
        <f>Tabela6[[#This Row],[CLIENTE]]</f>
        <v>0</v>
      </c>
      <c r="B146" s="1050"/>
      <c r="C146" s="19"/>
      <c r="D146" s="19"/>
      <c r="E146" s="13"/>
      <c r="F146" s="13"/>
      <c r="G146" s="13"/>
      <c r="H146" s="13"/>
      <c r="I146" s="13"/>
      <c r="J146" s="13"/>
      <c r="K146" s="13"/>
      <c r="L146" s="13"/>
      <c r="M146" s="159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34">
        <f t="shared" si="10"/>
        <v>0</v>
      </c>
      <c r="AI146" s="14">
        <f>Tabela6[[#This Row],[PREÇO]]</f>
        <v>0</v>
      </c>
      <c r="AJ146" s="396">
        <f t="shared" si="11"/>
        <v>0</v>
      </c>
      <c r="AK146" s="367">
        <f>Tabela6[[#This Row],[ST ICMS]]</f>
        <v>0</v>
      </c>
      <c r="AL146" s="368">
        <f t="shared" si="12"/>
        <v>0</v>
      </c>
      <c r="AM146" s="367">
        <f>Tabela6[[#This Row],[DESCONTO]]</f>
        <v>0</v>
      </c>
      <c r="AN146" s="368">
        <f t="shared" si="13"/>
        <v>0</v>
      </c>
      <c r="AO146" s="373">
        <f t="shared" si="14"/>
        <v>0</v>
      </c>
    </row>
    <row r="147" spans="1:41" ht="12" customHeight="1" x14ac:dyDescent="0.2">
      <c r="A147" s="1049">
        <f>Tabela6[[#This Row],[CLIENTE]]</f>
        <v>0</v>
      </c>
      <c r="B147" s="1050"/>
      <c r="C147" s="19"/>
      <c r="D147" s="19"/>
      <c r="E147" s="13"/>
      <c r="F147" s="13"/>
      <c r="G147" s="13"/>
      <c r="H147" s="13"/>
      <c r="I147" s="13"/>
      <c r="J147" s="13"/>
      <c r="K147" s="13"/>
      <c r="L147" s="13"/>
      <c r="M147" s="159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34">
        <f t="shared" si="10"/>
        <v>0</v>
      </c>
      <c r="AI147" s="14">
        <f>Tabela6[[#This Row],[PREÇO]]</f>
        <v>0</v>
      </c>
      <c r="AJ147" s="396">
        <f t="shared" si="11"/>
        <v>0</v>
      </c>
      <c r="AK147" s="367">
        <f>Tabela6[[#This Row],[ST ICMS]]</f>
        <v>0</v>
      </c>
      <c r="AL147" s="368">
        <f t="shared" si="12"/>
        <v>0</v>
      </c>
      <c r="AM147" s="367">
        <f>Tabela6[[#This Row],[DESCONTO]]</f>
        <v>0</v>
      </c>
      <c r="AN147" s="368">
        <f t="shared" si="13"/>
        <v>0</v>
      </c>
      <c r="AO147" s="373">
        <f t="shared" si="14"/>
        <v>0</v>
      </c>
    </row>
    <row r="148" spans="1:41" ht="12" customHeight="1" x14ac:dyDescent="0.2">
      <c r="A148" s="1049">
        <f>Tabela6[[#This Row],[CLIENTE]]</f>
        <v>0</v>
      </c>
      <c r="B148" s="1050"/>
      <c r="C148" s="19"/>
      <c r="D148" s="19"/>
      <c r="E148" s="13"/>
      <c r="F148" s="13"/>
      <c r="G148" s="13"/>
      <c r="H148" s="13"/>
      <c r="I148" s="13"/>
      <c r="J148" s="13"/>
      <c r="K148" s="13"/>
      <c r="L148" s="13"/>
      <c r="M148" s="159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34">
        <f t="shared" si="10"/>
        <v>0</v>
      </c>
      <c r="AI148" s="14">
        <f>Tabela6[[#This Row],[PREÇO]]</f>
        <v>0</v>
      </c>
      <c r="AJ148" s="396">
        <f t="shared" si="11"/>
        <v>0</v>
      </c>
      <c r="AK148" s="367">
        <f>Tabela6[[#This Row],[ST ICMS]]</f>
        <v>0</v>
      </c>
      <c r="AL148" s="368">
        <f t="shared" si="12"/>
        <v>0</v>
      </c>
      <c r="AM148" s="367">
        <f>Tabela6[[#This Row],[DESCONTO]]</f>
        <v>0</v>
      </c>
      <c r="AN148" s="368">
        <f t="shared" si="13"/>
        <v>0</v>
      </c>
      <c r="AO148" s="373">
        <f t="shared" si="14"/>
        <v>0</v>
      </c>
    </row>
    <row r="149" spans="1:41" ht="12" customHeight="1" x14ac:dyDescent="0.2">
      <c r="A149" s="1049">
        <f>Tabela6[[#This Row],[CLIENTE]]</f>
        <v>0</v>
      </c>
      <c r="B149" s="1050"/>
      <c r="C149" s="19"/>
      <c r="D149" s="19"/>
      <c r="E149" s="13"/>
      <c r="F149" s="13"/>
      <c r="G149" s="13"/>
      <c r="H149" s="13"/>
      <c r="I149" s="13"/>
      <c r="J149" s="13"/>
      <c r="K149" s="13"/>
      <c r="L149" s="13"/>
      <c r="M149" s="159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34">
        <f t="shared" si="10"/>
        <v>0</v>
      </c>
      <c r="AI149" s="14">
        <f>Tabela6[[#This Row],[PREÇO]]</f>
        <v>0</v>
      </c>
      <c r="AJ149" s="396">
        <f t="shared" si="11"/>
        <v>0</v>
      </c>
      <c r="AK149" s="367">
        <f>Tabela6[[#This Row],[ST ICMS]]</f>
        <v>0</v>
      </c>
      <c r="AL149" s="368">
        <f t="shared" si="12"/>
        <v>0</v>
      </c>
      <c r="AM149" s="367">
        <f>Tabela6[[#This Row],[DESCONTO]]</f>
        <v>0</v>
      </c>
      <c r="AN149" s="368">
        <f t="shared" si="13"/>
        <v>0</v>
      </c>
      <c r="AO149" s="373">
        <f t="shared" si="14"/>
        <v>0</v>
      </c>
    </row>
    <row r="150" spans="1:41" ht="12" customHeight="1" x14ac:dyDescent="0.2">
      <c r="A150" s="1049">
        <f>Tabela6[[#This Row],[CLIENTE]]</f>
        <v>0</v>
      </c>
      <c r="B150" s="1050"/>
      <c r="C150" s="19"/>
      <c r="D150" s="19"/>
      <c r="E150" s="13"/>
      <c r="F150" s="13"/>
      <c r="G150" s="13"/>
      <c r="H150" s="13"/>
      <c r="I150" s="13"/>
      <c r="J150" s="13"/>
      <c r="K150" s="13"/>
      <c r="L150" s="13"/>
      <c r="M150" s="159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34">
        <f t="shared" si="10"/>
        <v>0</v>
      </c>
      <c r="AI150" s="14">
        <f>Tabela6[[#This Row],[PREÇO]]</f>
        <v>0</v>
      </c>
      <c r="AJ150" s="396">
        <f t="shared" si="11"/>
        <v>0</v>
      </c>
      <c r="AK150" s="367">
        <f>Tabela6[[#This Row],[ST ICMS]]</f>
        <v>0</v>
      </c>
      <c r="AL150" s="368">
        <f t="shared" si="12"/>
        <v>0</v>
      </c>
      <c r="AM150" s="367">
        <f>Tabela6[[#This Row],[DESCONTO]]</f>
        <v>0</v>
      </c>
      <c r="AN150" s="368">
        <f t="shared" si="13"/>
        <v>0</v>
      </c>
      <c r="AO150" s="373">
        <f t="shared" si="14"/>
        <v>0</v>
      </c>
    </row>
    <row r="151" spans="1:41" ht="12" customHeight="1" x14ac:dyDescent="0.2">
      <c r="A151" s="1049">
        <f>Tabela6[[#This Row],[CLIENTE]]</f>
        <v>0</v>
      </c>
      <c r="B151" s="1050"/>
      <c r="C151" s="19"/>
      <c r="D151" s="19"/>
      <c r="E151" s="13"/>
      <c r="F151" s="13"/>
      <c r="G151" s="13"/>
      <c r="H151" s="13"/>
      <c r="I151" s="13"/>
      <c r="J151" s="13"/>
      <c r="K151" s="13"/>
      <c r="L151" s="13"/>
      <c r="M151" s="159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34">
        <f t="shared" si="10"/>
        <v>0</v>
      </c>
      <c r="AI151" s="14">
        <f>Tabela6[[#This Row],[PREÇO]]</f>
        <v>0</v>
      </c>
      <c r="AJ151" s="396">
        <f t="shared" si="11"/>
        <v>0</v>
      </c>
      <c r="AK151" s="367">
        <f>Tabela6[[#This Row],[ST ICMS]]</f>
        <v>0</v>
      </c>
      <c r="AL151" s="368">
        <f t="shared" si="12"/>
        <v>0</v>
      </c>
      <c r="AM151" s="367">
        <f>Tabela6[[#This Row],[DESCONTO]]</f>
        <v>0</v>
      </c>
      <c r="AN151" s="368">
        <f t="shared" si="13"/>
        <v>0</v>
      </c>
      <c r="AO151" s="373">
        <f t="shared" si="14"/>
        <v>0</v>
      </c>
    </row>
    <row r="152" spans="1:41" ht="12" customHeight="1" x14ac:dyDescent="0.2">
      <c r="A152" s="1049">
        <f>Tabela6[[#This Row],[CLIENTE]]</f>
        <v>0</v>
      </c>
      <c r="B152" s="1050"/>
      <c r="C152" s="19"/>
      <c r="D152" s="19"/>
      <c r="E152" s="13"/>
      <c r="F152" s="13"/>
      <c r="G152" s="13"/>
      <c r="H152" s="13"/>
      <c r="I152" s="13"/>
      <c r="J152" s="13"/>
      <c r="K152" s="13"/>
      <c r="L152" s="13"/>
      <c r="M152" s="159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34">
        <f t="shared" si="10"/>
        <v>0</v>
      </c>
      <c r="AI152" s="14">
        <f>Tabela6[[#This Row],[PREÇO]]</f>
        <v>0</v>
      </c>
      <c r="AJ152" s="396">
        <f t="shared" si="11"/>
        <v>0</v>
      </c>
      <c r="AK152" s="367">
        <f>Tabela6[[#This Row],[ST ICMS]]</f>
        <v>0</v>
      </c>
      <c r="AL152" s="368">
        <f t="shared" si="12"/>
        <v>0</v>
      </c>
      <c r="AM152" s="367">
        <f>Tabela6[[#This Row],[DESCONTO]]</f>
        <v>0</v>
      </c>
      <c r="AN152" s="368">
        <f t="shared" si="13"/>
        <v>0</v>
      </c>
      <c r="AO152" s="373">
        <f t="shared" si="14"/>
        <v>0</v>
      </c>
    </row>
    <row r="153" spans="1:41" ht="12" customHeight="1" x14ac:dyDescent="0.2">
      <c r="A153" s="1049">
        <f>Tabela6[[#This Row],[CLIENTE]]</f>
        <v>0</v>
      </c>
      <c r="B153" s="1050"/>
      <c r="C153" s="19"/>
      <c r="D153" s="19"/>
      <c r="E153" s="13"/>
      <c r="F153" s="13"/>
      <c r="G153" s="13"/>
      <c r="H153" s="13"/>
      <c r="I153" s="13"/>
      <c r="J153" s="13"/>
      <c r="K153" s="13"/>
      <c r="L153" s="13"/>
      <c r="M153" s="159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34">
        <f t="shared" si="10"/>
        <v>0</v>
      </c>
      <c r="AI153" s="14">
        <f>Tabela6[[#This Row],[PREÇO]]</f>
        <v>0</v>
      </c>
      <c r="AJ153" s="396">
        <f t="shared" si="11"/>
        <v>0</v>
      </c>
      <c r="AK153" s="367">
        <f>Tabela6[[#This Row],[ST ICMS]]</f>
        <v>0</v>
      </c>
      <c r="AL153" s="368">
        <f t="shared" si="12"/>
        <v>0</v>
      </c>
      <c r="AM153" s="367">
        <f>Tabela6[[#This Row],[DESCONTO]]</f>
        <v>0</v>
      </c>
      <c r="AN153" s="368">
        <f t="shared" si="13"/>
        <v>0</v>
      </c>
      <c r="AO153" s="373">
        <f t="shared" si="14"/>
        <v>0</v>
      </c>
    </row>
    <row r="154" spans="1:41" ht="12" customHeight="1" x14ac:dyDescent="0.2">
      <c r="A154" s="1049">
        <f>Tabela6[[#This Row],[CLIENTE]]</f>
        <v>0</v>
      </c>
      <c r="B154" s="1050"/>
      <c r="C154" s="19"/>
      <c r="D154" s="19"/>
      <c r="E154" s="13"/>
      <c r="F154" s="13"/>
      <c r="G154" s="13"/>
      <c r="H154" s="13"/>
      <c r="I154" s="13"/>
      <c r="J154" s="13"/>
      <c r="K154" s="13"/>
      <c r="L154" s="13"/>
      <c r="M154" s="159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34">
        <f t="shared" si="10"/>
        <v>0</v>
      </c>
      <c r="AI154" s="14">
        <f>Tabela6[[#This Row],[PREÇO]]</f>
        <v>0</v>
      </c>
      <c r="AJ154" s="396">
        <f t="shared" si="11"/>
        <v>0</v>
      </c>
      <c r="AK154" s="367">
        <f>Tabela6[[#This Row],[ST ICMS]]</f>
        <v>0</v>
      </c>
      <c r="AL154" s="368">
        <f t="shared" si="12"/>
        <v>0</v>
      </c>
      <c r="AM154" s="367">
        <f>Tabela6[[#This Row],[DESCONTO]]</f>
        <v>0</v>
      </c>
      <c r="AN154" s="368">
        <f t="shared" si="13"/>
        <v>0</v>
      </c>
      <c r="AO154" s="373">
        <f t="shared" si="14"/>
        <v>0</v>
      </c>
    </row>
    <row r="155" spans="1:41" ht="12" customHeight="1" x14ac:dyDescent="0.2">
      <c r="A155" s="1049">
        <f>Tabela6[[#This Row],[CLIENTE]]</f>
        <v>0</v>
      </c>
      <c r="B155" s="1050"/>
      <c r="C155" s="19"/>
      <c r="D155" s="19"/>
      <c r="E155" s="13"/>
      <c r="F155" s="13"/>
      <c r="G155" s="13"/>
      <c r="H155" s="13"/>
      <c r="I155" s="13"/>
      <c r="J155" s="13"/>
      <c r="K155" s="13"/>
      <c r="L155" s="13"/>
      <c r="M155" s="159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34">
        <f t="shared" si="10"/>
        <v>0</v>
      </c>
      <c r="AI155" s="14">
        <f>Tabela6[[#This Row],[PREÇO]]</f>
        <v>0</v>
      </c>
      <c r="AJ155" s="396">
        <f t="shared" si="11"/>
        <v>0</v>
      </c>
      <c r="AK155" s="367">
        <f>Tabela6[[#This Row],[ST ICMS]]</f>
        <v>0</v>
      </c>
      <c r="AL155" s="368">
        <f t="shared" si="12"/>
        <v>0</v>
      </c>
      <c r="AM155" s="367">
        <f>Tabela6[[#This Row],[DESCONTO]]</f>
        <v>0</v>
      </c>
      <c r="AN155" s="368">
        <f t="shared" si="13"/>
        <v>0</v>
      </c>
      <c r="AO155" s="373">
        <f t="shared" si="14"/>
        <v>0</v>
      </c>
    </row>
    <row r="156" spans="1:41" s="11" customFormat="1" ht="15" customHeight="1" x14ac:dyDescent="0.2">
      <c r="A156" s="33" t="s">
        <v>1</v>
      </c>
      <c r="B156" s="32"/>
      <c r="C156" s="33">
        <f t="shared" ref="C156:AH156" si="15">SUM(C3:C155)</f>
        <v>0</v>
      </c>
      <c r="D156" s="33">
        <f t="shared" si="15"/>
        <v>0</v>
      </c>
      <c r="E156" s="33">
        <f t="shared" si="15"/>
        <v>0</v>
      </c>
      <c r="F156" s="33">
        <f t="shared" si="15"/>
        <v>0</v>
      </c>
      <c r="G156" s="33">
        <f t="shared" si="15"/>
        <v>0</v>
      </c>
      <c r="H156" s="33">
        <f t="shared" si="15"/>
        <v>0</v>
      </c>
      <c r="I156" s="33">
        <f t="shared" si="15"/>
        <v>0</v>
      </c>
      <c r="J156" s="33">
        <f t="shared" si="15"/>
        <v>0</v>
      </c>
      <c r="K156" s="33">
        <f t="shared" si="15"/>
        <v>0</v>
      </c>
      <c r="L156" s="33">
        <f t="shared" si="15"/>
        <v>0</v>
      </c>
      <c r="M156" s="33">
        <f t="shared" si="15"/>
        <v>0</v>
      </c>
      <c r="N156" s="33">
        <f t="shared" si="15"/>
        <v>0</v>
      </c>
      <c r="O156" s="33">
        <f t="shared" si="15"/>
        <v>0</v>
      </c>
      <c r="P156" s="33">
        <f t="shared" si="15"/>
        <v>0</v>
      </c>
      <c r="Q156" s="33">
        <f t="shared" si="15"/>
        <v>0</v>
      </c>
      <c r="R156" s="33">
        <f t="shared" si="15"/>
        <v>0</v>
      </c>
      <c r="S156" s="33">
        <f t="shared" si="15"/>
        <v>0</v>
      </c>
      <c r="T156" s="33">
        <f t="shared" si="15"/>
        <v>0</v>
      </c>
      <c r="U156" s="33">
        <f t="shared" si="15"/>
        <v>0</v>
      </c>
      <c r="V156" s="33">
        <f t="shared" si="15"/>
        <v>0</v>
      </c>
      <c r="W156" s="33">
        <f t="shared" si="15"/>
        <v>0</v>
      </c>
      <c r="X156" s="33">
        <f t="shared" si="15"/>
        <v>0</v>
      </c>
      <c r="Y156" s="33">
        <f t="shared" si="15"/>
        <v>0</v>
      </c>
      <c r="Z156" s="33">
        <f t="shared" si="15"/>
        <v>0</v>
      </c>
      <c r="AA156" s="33">
        <f t="shared" si="15"/>
        <v>0</v>
      </c>
      <c r="AB156" s="33">
        <f t="shared" si="15"/>
        <v>0</v>
      </c>
      <c r="AC156" s="33">
        <f t="shared" si="15"/>
        <v>0</v>
      </c>
      <c r="AD156" s="33">
        <f t="shared" si="15"/>
        <v>0</v>
      </c>
      <c r="AE156" s="33">
        <f t="shared" si="15"/>
        <v>0</v>
      </c>
      <c r="AF156" s="33">
        <f t="shared" si="15"/>
        <v>0</v>
      </c>
      <c r="AG156" s="33">
        <f t="shared" si="15"/>
        <v>0</v>
      </c>
      <c r="AH156" s="33">
        <f t="shared" si="15"/>
        <v>0</v>
      </c>
      <c r="AI156" s="16" t="e">
        <f>AO156/AH156</f>
        <v>#DIV/0!</v>
      </c>
      <c r="AJ156" s="16">
        <f>SUM(AJ3:AJ155)</f>
        <v>0</v>
      </c>
      <c r="AK156" s="16"/>
      <c r="AL156" s="784">
        <f>SUM(AL3:AL155)</f>
        <v>0</v>
      </c>
      <c r="AM156" s="16"/>
      <c r="AN156" s="784">
        <f>SUM(AN3:AN155)</f>
        <v>0</v>
      </c>
      <c r="AO156" s="374">
        <f>SUM(AO3:AO155)</f>
        <v>0</v>
      </c>
    </row>
    <row r="157" spans="1:41" x14ac:dyDescent="0.2">
      <c r="A157" s="411"/>
      <c r="B157" s="411"/>
      <c r="C157" s="93" t="e">
        <f>C156*$AI156</f>
        <v>#DIV/0!</v>
      </c>
      <c r="D157" s="93" t="e">
        <f t="shared" ref="D157:AG157" si="16">D156*$AI156</f>
        <v>#DIV/0!</v>
      </c>
      <c r="E157" s="93" t="e">
        <f t="shared" si="16"/>
        <v>#DIV/0!</v>
      </c>
      <c r="F157" s="93" t="e">
        <f t="shared" si="16"/>
        <v>#DIV/0!</v>
      </c>
      <c r="G157" s="93" t="e">
        <f t="shared" si="16"/>
        <v>#DIV/0!</v>
      </c>
      <c r="H157" s="93" t="e">
        <f t="shared" si="16"/>
        <v>#DIV/0!</v>
      </c>
      <c r="I157" s="93" t="e">
        <f t="shared" si="16"/>
        <v>#DIV/0!</v>
      </c>
      <c r="J157" s="93" t="e">
        <f t="shared" si="16"/>
        <v>#DIV/0!</v>
      </c>
      <c r="K157" s="93" t="e">
        <f t="shared" si="16"/>
        <v>#DIV/0!</v>
      </c>
      <c r="L157" s="93" t="e">
        <f t="shared" si="16"/>
        <v>#DIV/0!</v>
      </c>
      <c r="M157" s="93" t="e">
        <f t="shared" si="16"/>
        <v>#DIV/0!</v>
      </c>
      <c r="N157" s="93" t="e">
        <f t="shared" si="16"/>
        <v>#DIV/0!</v>
      </c>
      <c r="O157" s="93" t="e">
        <f t="shared" si="16"/>
        <v>#DIV/0!</v>
      </c>
      <c r="P157" s="93" t="e">
        <f t="shared" si="16"/>
        <v>#DIV/0!</v>
      </c>
      <c r="Q157" s="93" t="e">
        <f t="shared" si="16"/>
        <v>#DIV/0!</v>
      </c>
      <c r="R157" s="93" t="e">
        <f t="shared" si="16"/>
        <v>#DIV/0!</v>
      </c>
      <c r="S157" s="93" t="e">
        <f t="shared" si="16"/>
        <v>#DIV/0!</v>
      </c>
      <c r="T157" s="93" t="e">
        <f t="shared" si="16"/>
        <v>#DIV/0!</v>
      </c>
      <c r="U157" s="93" t="e">
        <f t="shared" si="16"/>
        <v>#DIV/0!</v>
      </c>
      <c r="V157" s="93" t="e">
        <f t="shared" si="16"/>
        <v>#DIV/0!</v>
      </c>
      <c r="W157" s="93" t="e">
        <f t="shared" si="16"/>
        <v>#DIV/0!</v>
      </c>
      <c r="X157" s="93" t="e">
        <f t="shared" si="16"/>
        <v>#DIV/0!</v>
      </c>
      <c r="Y157" s="93" t="e">
        <f t="shared" si="16"/>
        <v>#DIV/0!</v>
      </c>
      <c r="Z157" s="93" t="e">
        <f t="shared" si="16"/>
        <v>#DIV/0!</v>
      </c>
      <c r="AA157" s="93" t="e">
        <f t="shared" si="16"/>
        <v>#DIV/0!</v>
      </c>
      <c r="AB157" s="93" t="e">
        <f t="shared" si="16"/>
        <v>#DIV/0!</v>
      </c>
      <c r="AC157" s="93" t="e">
        <f t="shared" si="16"/>
        <v>#DIV/0!</v>
      </c>
      <c r="AD157" s="93" t="e">
        <f t="shared" si="16"/>
        <v>#DIV/0!</v>
      </c>
      <c r="AE157" s="93" t="e">
        <f t="shared" si="16"/>
        <v>#DIV/0!</v>
      </c>
      <c r="AF157" s="93" t="e">
        <f t="shared" si="16"/>
        <v>#DIV/0!</v>
      </c>
      <c r="AG157" s="93" t="e">
        <f t="shared" si="16"/>
        <v>#DIV/0!</v>
      </c>
      <c r="AH157" s="372"/>
      <c r="AI157" s="372"/>
      <c r="AJ157" s="372"/>
      <c r="AK157" s="372"/>
      <c r="AL157" s="372"/>
      <c r="AM157" s="372"/>
      <c r="AN157" s="94" t="e">
        <f>SUM(C157:AI157)</f>
        <v>#DIV/0!</v>
      </c>
      <c r="AO157" s="397"/>
    </row>
    <row r="158" spans="1:41" x14ac:dyDescent="0.2">
      <c r="B158" s="9"/>
      <c r="C158" s="9"/>
      <c r="D158" s="9"/>
      <c r="E158" s="9"/>
      <c r="F158" s="165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</sheetData>
  <autoFilter ref="A1:AO158">
    <filterColumn colId="36" showButton="0"/>
    <filterColumn colId="38" showButton="0"/>
  </autoFilter>
  <mergeCells count="190">
    <mergeCell ref="A153:B153"/>
    <mergeCell ref="A154:B154"/>
    <mergeCell ref="A150:B150"/>
    <mergeCell ref="A151:B151"/>
    <mergeCell ref="A152:B152"/>
    <mergeCell ref="A155:B155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33:B133"/>
    <mergeCell ref="A134:B134"/>
    <mergeCell ref="A135:B135"/>
    <mergeCell ref="A137:B137"/>
    <mergeCell ref="A138:B138"/>
    <mergeCell ref="A139:B139"/>
    <mergeCell ref="A140:B140"/>
    <mergeCell ref="A136:B136"/>
    <mergeCell ref="A128:B128"/>
    <mergeCell ref="A129:B129"/>
    <mergeCell ref="A113:B113"/>
    <mergeCell ref="A130:B130"/>
    <mergeCell ref="A131:B131"/>
    <mergeCell ref="A114:B114"/>
    <mergeCell ref="A115:B115"/>
    <mergeCell ref="A116:B116"/>
    <mergeCell ref="A117:B117"/>
    <mergeCell ref="A127:B127"/>
    <mergeCell ref="A132:B132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08:B108"/>
    <mergeCell ref="A109:B109"/>
    <mergeCell ref="A110:B110"/>
    <mergeCell ref="A111:B111"/>
    <mergeCell ref="A112:B112"/>
    <mergeCell ref="A103:B103"/>
    <mergeCell ref="A104:B104"/>
    <mergeCell ref="A105:B105"/>
    <mergeCell ref="A106:B106"/>
    <mergeCell ref="A107:B107"/>
    <mergeCell ref="A102:B102"/>
    <mergeCell ref="A93:B93"/>
    <mergeCell ref="A94:B94"/>
    <mergeCell ref="A95:B95"/>
    <mergeCell ref="A86:B86"/>
    <mergeCell ref="A96:B96"/>
    <mergeCell ref="A97:B97"/>
    <mergeCell ref="A88:B88"/>
    <mergeCell ref="A89:B89"/>
    <mergeCell ref="A90:B90"/>
    <mergeCell ref="A91:B91"/>
    <mergeCell ref="A92:B92"/>
    <mergeCell ref="A87:B87"/>
    <mergeCell ref="A98:B98"/>
    <mergeCell ref="A99:B99"/>
    <mergeCell ref="A100:B100"/>
    <mergeCell ref="A24:B24"/>
    <mergeCell ref="A25:B25"/>
    <mergeCell ref="A26:B26"/>
    <mergeCell ref="AC1:AC2"/>
    <mergeCell ref="A101:B101"/>
    <mergeCell ref="A19:B19"/>
    <mergeCell ref="A20:B20"/>
    <mergeCell ref="A21:B21"/>
    <mergeCell ref="A27:B27"/>
    <mergeCell ref="A8:B8"/>
    <mergeCell ref="A9:B9"/>
    <mergeCell ref="A10:B10"/>
    <mergeCell ref="A13:B13"/>
    <mergeCell ref="A39:B39"/>
    <mergeCell ref="A38:B38"/>
    <mergeCell ref="A49:B49"/>
    <mergeCell ref="A33:B33"/>
    <mergeCell ref="A34:B34"/>
    <mergeCell ref="A35:B35"/>
    <mergeCell ref="A36:B36"/>
    <mergeCell ref="A37:B37"/>
    <mergeCell ref="A32:B32"/>
    <mergeCell ref="A3:B3"/>
    <mergeCell ref="A4:B4"/>
    <mergeCell ref="AM1:AN1"/>
    <mergeCell ref="AO1:AO2"/>
    <mergeCell ref="AH1:AH2"/>
    <mergeCell ref="AI1:AI2"/>
    <mergeCell ref="AJ1:AJ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AB1:AB2"/>
    <mergeCell ref="AK1:AL1"/>
    <mergeCell ref="AD1:AD2"/>
    <mergeCell ref="AF1:AF2"/>
    <mergeCell ref="AE1:AE2"/>
    <mergeCell ref="T1:T2"/>
    <mergeCell ref="AG1:AG2"/>
    <mergeCell ref="A5:B5"/>
    <mergeCell ref="A6:B6"/>
    <mergeCell ref="A11:B11"/>
    <mergeCell ref="A22:B22"/>
    <mergeCell ref="A23:B23"/>
    <mergeCell ref="A12:B12"/>
    <mergeCell ref="A7:B7"/>
    <mergeCell ref="A14:B14"/>
    <mergeCell ref="A15:B15"/>
    <mergeCell ref="A16:B16"/>
    <mergeCell ref="A17:B17"/>
    <mergeCell ref="A18:B18"/>
    <mergeCell ref="A28:B28"/>
    <mergeCell ref="A29:B29"/>
    <mergeCell ref="A30:B30"/>
    <mergeCell ref="A53:B53"/>
    <mergeCell ref="A54:B54"/>
    <mergeCell ref="A55:B55"/>
    <mergeCell ref="A42:B42"/>
    <mergeCell ref="A51:B51"/>
    <mergeCell ref="A52:B52"/>
    <mergeCell ref="A43:B43"/>
    <mergeCell ref="A44:B44"/>
    <mergeCell ref="A45:B45"/>
    <mergeCell ref="A46:B46"/>
    <mergeCell ref="A47:B47"/>
    <mergeCell ref="A40:B40"/>
    <mergeCell ref="A41:B41"/>
    <mergeCell ref="A50:B50"/>
    <mergeCell ref="A48:B48"/>
    <mergeCell ref="A31:B31"/>
    <mergeCell ref="AA1:AA2"/>
    <mergeCell ref="V1:V2"/>
    <mergeCell ref="W1:W2"/>
    <mergeCell ref="X1:X2"/>
    <mergeCell ref="Y1:Y2"/>
    <mergeCell ref="Z1:Z2"/>
    <mergeCell ref="C1:C2"/>
    <mergeCell ref="U1:U2"/>
    <mergeCell ref="D1:D2"/>
    <mergeCell ref="E1:E2"/>
    <mergeCell ref="F1:F2"/>
    <mergeCell ref="S1:S2"/>
    <mergeCell ref="A85:B85"/>
    <mergeCell ref="A77:B77"/>
    <mergeCell ref="A69:B69"/>
    <mergeCell ref="A70:B70"/>
    <mergeCell ref="A71:B71"/>
    <mergeCell ref="A72:B72"/>
    <mergeCell ref="A78:B78"/>
    <mergeCell ref="A79:B79"/>
    <mergeCell ref="A80:B80"/>
    <mergeCell ref="A81:B81"/>
    <mergeCell ref="A82:B82"/>
    <mergeCell ref="A56:B56"/>
    <mergeCell ref="A57:B57"/>
    <mergeCell ref="A73:B73"/>
    <mergeCell ref="A74:B74"/>
    <mergeCell ref="A68:B68"/>
    <mergeCell ref="A75:B75"/>
    <mergeCell ref="A76:B76"/>
    <mergeCell ref="A83:B83"/>
    <mergeCell ref="A84:B84"/>
    <mergeCell ref="A63:B63"/>
    <mergeCell ref="A64:B64"/>
    <mergeCell ref="A65:B65"/>
    <mergeCell ref="A66:B66"/>
    <mergeCell ref="A67:B67"/>
    <mergeCell ref="A60:B60"/>
    <mergeCell ref="A61:B61"/>
    <mergeCell ref="A62:B62"/>
    <mergeCell ref="A58:B58"/>
    <mergeCell ref="A59:B5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O161"/>
  <sheetViews>
    <sheetView topLeftCell="A123" zoomScale="110" zoomScaleNormal="110" workbookViewId="0">
      <pane xSplit="1" topLeftCell="D1" activePane="topRight" state="frozen"/>
      <selection pane="topRight" activeCell="D156" sqref="D156"/>
    </sheetView>
  </sheetViews>
  <sheetFormatPr defaultRowHeight="12.75" x14ac:dyDescent="0.2"/>
  <cols>
    <col min="1" max="1" width="36.7109375" customWidth="1"/>
    <col min="2" max="2" width="10.7109375" customWidth="1"/>
    <col min="3" max="13" width="4.7109375" customWidth="1"/>
    <col min="14" max="14" width="4.85546875" customWidth="1"/>
    <col min="15" max="32" width="4.7109375" customWidth="1"/>
    <col min="33" max="33" width="5" customWidth="1"/>
    <col min="34" max="35" width="7.7109375" customWidth="1"/>
    <col min="36" max="36" width="10.7109375" customWidth="1"/>
    <col min="38" max="38" width="11.5703125" bestFit="1" customWidth="1"/>
    <col min="40" max="40" width="11.5703125" customWidth="1"/>
    <col min="41" max="41" width="12.85546875" bestFit="1" customWidth="1"/>
  </cols>
  <sheetData>
    <row r="1" spans="1:41" ht="12" customHeight="1" x14ac:dyDescent="0.2">
      <c r="A1" s="400" t="s">
        <v>154</v>
      </c>
      <c r="B1" s="621" t="s">
        <v>243</v>
      </c>
      <c r="C1" s="1065">
        <v>1</v>
      </c>
      <c r="D1" s="1065">
        <v>2</v>
      </c>
      <c r="E1" s="1065">
        <v>3</v>
      </c>
      <c r="F1" s="1065">
        <v>4</v>
      </c>
      <c r="G1" s="1065">
        <v>5</v>
      </c>
      <c r="H1" s="1065">
        <v>6</v>
      </c>
      <c r="I1" s="1065">
        <v>7</v>
      </c>
      <c r="J1" s="1065">
        <v>8</v>
      </c>
      <c r="K1" s="1065">
        <v>9</v>
      </c>
      <c r="L1" s="1065">
        <v>10</v>
      </c>
      <c r="M1" s="1065">
        <v>11</v>
      </c>
      <c r="N1" s="1065">
        <v>12</v>
      </c>
      <c r="O1" s="1065">
        <v>13</v>
      </c>
      <c r="P1" s="1065">
        <v>14</v>
      </c>
      <c r="Q1" s="1065">
        <v>15</v>
      </c>
      <c r="R1" s="1065">
        <v>16</v>
      </c>
      <c r="S1" s="1065">
        <v>17</v>
      </c>
      <c r="T1" s="1065">
        <v>18</v>
      </c>
      <c r="U1" s="1065">
        <v>19</v>
      </c>
      <c r="V1" s="1065">
        <v>20</v>
      </c>
      <c r="W1" s="1065">
        <v>21</v>
      </c>
      <c r="X1" s="1065">
        <v>22</v>
      </c>
      <c r="Y1" s="1065">
        <v>23</v>
      </c>
      <c r="Z1" s="1065">
        <v>24</v>
      </c>
      <c r="AA1" s="1065">
        <v>25</v>
      </c>
      <c r="AB1" s="1065">
        <v>26</v>
      </c>
      <c r="AC1" s="1065">
        <v>27</v>
      </c>
      <c r="AD1" s="1065">
        <v>28</v>
      </c>
      <c r="AE1" s="1065">
        <v>29</v>
      </c>
      <c r="AF1" s="1065">
        <v>30</v>
      </c>
      <c r="AG1" s="1065">
        <v>31</v>
      </c>
      <c r="AH1" s="1068" t="s">
        <v>3</v>
      </c>
      <c r="AI1" s="1070" t="s">
        <v>4</v>
      </c>
      <c r="AJ1" s="1072" t="s">
        <v>29</v>
      </c>
      <c r="AK1" s="1029" t="s">
        <v>151</v>
      </c>
      <c r="AL1" s="1029"/>
      <c r="AM1" s="1029" t="s">
        <v>152</v>
      </c>
      <c r="AN1" s="1029"/>
      <c r="AO1" s="1066" t="s">
        <v>5</v>
      </c>
    </row>
    <row r="2" spans="1:41" s="42" customFormat="1" ht="12" customHeight="1" x14ac:dyDescent="0.2">
      <c r="A2" s="400" t="s">
        <v>0</v>
      </c>
      <c r="B2" s="401">
        <f>'TOTAL GERAL'!J1</f>
        <v>43252</v>
      </c>
      <c r="C2" s="1065"/>
      <c r="D2" s="1065"/>
      <c r="E2" s="1065"/>
      <c r="F2" s="1065"/>
      <c r="G2" s="1065"/>
      <c r="H2" s="1065"/>
      <c r="I2" s="1065"/>
      <c r="J2" s="1065"/>
      <c r="K2" s="1065"/>
      <c r="L2" s="1065"/>
      <c r="M2" s="1065"/>
      <c r="N2" s="1065"/>
      <c r="O2" s="1065"/>
      <c r="P2" s="1065"/>
      <c r="Q2" s="1065"/>
      <c r="R2" s="1065"/>
      <c r="S2" s="1065"/>
      <c r="T2" s="1065"/>
      <c r="U2" s="1065"/>
      <c r="V2" s="1065"/>
      <c r="W2" s="1065"/>
      <c r="X2" s="1065"/>
      <c r="Y2" s="1065"/>
      <c r="Z2" s="1065"/>
      <c r="AA2" s="1065"/>
      <c r="AB2" s="1065"/>
      <c r="AC2" s="1065"/>
      <c r="AD2" s="1065"/>
      <c r="AE2" s="1065"/>
      <c r="AF2" s="1065"/>
      <c r="AG2" s="1065"/>
      <c r="AH2" s="1069"/>
      <c r="AI2" s="1071"/>
      <c r="AJ2" s="1073"/>
      <c r="AK2" s="370" t="s">
        <v>153</v>
      </c>
      <c r="AL2" s="370" t="s">
        <v>7</v>
      </c>
      <c r="AM2" s="369" t="s">
        <v>153</v>
      </c>
      <c r="AN2" s="369" t="s">
        <v>7</v>
      </c>
      <c r="AO2" s="1067"/>
    </row>
    <row r="3" spans="1:41" ht="12" customHeight="1" x14ac:dyDescent="0.2">
      <c r="A3" s="1063" t="str">
        <f>Tabela6[[#This Row],[CLIENTE]]</f>
        <v>* BONIFICAÇÃO - CAMINO DIVINEIA</v>
      </c>
      <c r="B3" s="106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36">
        <f>SUM(C3:AG3)</f>
        <v>0</v>
      </c>
      <c r="AI3" s="14">
        <f>Tabela6[[#This Row],[PREÇO]]</f>
        <v>0</v>
      </c>
      <c r="AJ3" s="383">
        <f>AH3*AI3</f>
        <v>0</v>
      </c>
      <c r="AK3" s="367">
        <f>Tabela6[[#This Row],[ST ICMS]]</f>
        <v>0</v>
      </c>
      <c r="AL3" s="368">
        <f>(AJ3*AK3)</f>
        <v>0</v>
      </c>
      <c r="AM3" s="367">
        <f>Tabela6[[#This Row],[DESCONTO]]</f>
        <v>0</v>
      </c>
      <c r="AN3" s="368">
        <f>((AJ3+AL3)*AM3)</f>
        <v>0</v>
      </c>
      <c r="AO3" s="379">
        <f>(AJ3+AL3)-AN3</f>
        <v>0</v>
      </c>
    </row>
    <row r="4" spans="1:41" ht="12" customHeight="1" x14ac:dyDescent="0.2">
      <c r="A4" s="1063" t="str">
        <f>Tabela6[[#This Row],[CLIENTE]]</f>
        <v>* BONIFICAÇÃO - CAMINO S.BERNARDO</v>
      </c>
      <c r="B4" s="106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36">
        <f t="shared" ref="AH4:AH67" si="0">SUM(C4:AG4)</f>
        <v>0</v>
      </c>
      <c r="AI4" s="14">
        <f>Tabela6[[#This Row],[PREÇO]]</f>
        <v>0</v>
      </c>
      <c r="AJ4" s="383">
        <f t="shared" ref="AJ4:AJ67" si="1">AH4*AI4</f>
        <v>0</v>
      </c>
      <c r="AK4" s="367">
        <f>Tabela6[[#This Row],[ST ICMS]]</f>
        <v>0</v>
      </c>
      <c r="AL4" s="368">
        <f t="shared" ref="AL4:AL67" si="2">(AJ4*AK4)</f>
        <v>0</v>
      </c>
      <c r="AM4" s="367">
        <f>Tabela6[[#This Row],[DESCONTO]]</f>
        <v>0</v>
      </c>
      <c r="AN4" s="368">
        <f t="shared" ref="AN4:AN67" si="3">((AJ4+AL4)*AM4)</f>
        <v>0</v>
      </c>
      <c r="AO4" s="379">
        <f t="shared" ref="AO4:AO67" si="4">(AJ4+AL4)-AN4</f>
        <v>0</v>
      </c>
    </row>
    <row r="5" spans="1:41" ht="12" customHeight="1" x14ac:dyDescent="0.2">
      <c r="A5" s="1063" t="str">
        <f>Tabela6[[#This Row],[CLIENTE]]</f>
        <v xml:space="preserve">* BONIFICAÇÃO - MATEUS BACANGA </v>
      </c>
      <c r="B5" s="106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36">
        <f t="shared" si="0"/>
        <v>0</v>
      </c>
      <c r="AI5" s="14">
        <f>Tabela6[[#This Row],[PREÇO]]</f>
        <v>0</v>
      </c>
      <c r="AJ5" s="383">
        <f t="shared" si="1"/>
        <v>0</v>
      </c>
      <c r="AK5" s="367">
        <f>Tabela6[[#This Row],[ST ICMS]]</f>
        <v>0</v>
      </c>
      <c r="AL5" s="368">
        <f t="shared" si="2"/>
        <v>0</v>
      </c>
      <c r="AM5" s="367">
        <f>Tabela6[[#This Row],[DESCONTO]]</f>
        <v>0</v>
      </c>
      <c r="AN5" s="368">
        <f t="shared" si="3"/>
        <v>0</v>
      </c>
      <c r="AO5" s="379">
        <f t="shared" si="4"/>
        <v>0</v>
      </c>
    </row>
    <row r="6" spans="1:41" ht="12" customHeight="1" x14ac:dyDescent="0.2">
      <c r="A6" s="1063" t="str">
        <f>Tabela6[[#This Row],[CLIENTE]]</f>
        <v xml:space="preserve">* BONIFICAÇÃO - MATEUS CD.OPERARIA  </v>
      </c>
      <c r="B6" s="106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36">
        <f t="shared" si="0"/>
        <v>0</v>
      </c>
      <c r="AI6" s="14">
        <f>Tabela6[[#This Row],[PREÇO]]</f>
        <v>0</v>
      </c>
      <c r="AJ6" s="383">
        <f t="shared" si="1"/>
        <v>0</v>
      </c>
      <c r="AK6" s="367">
        <f>Tabela6[[#This Row],[ST ICMS]]</f>
        <v>0</v>
      </c>
      <c r="AL6" s="368">
        <f t="shared" si="2"/>
        <v>0</v>
      </c>
      <c r="AM6" s="367">
        <f>Tabela6[[#This Row],[DESCONTO]]</f>
        <v>0</v>
      </c>
      <c r="AN6" s="368">
        <f t="shared" si="3"/>
        <v>0</v>
      </c>
      <c r="AO6" s="379">
        <f t="shared" si="4"/>
        <v>0</v>
      </c>
    </row>
    <row r="7" spans="1:41" ht="12" customHeight="1" x14ac:dyDescent="0.2">
      <c r="A7" s="1063" t="str">
        <f>Tabela6[[#This Row],[CLIENTE]]</f>
        <v xml:space="preserve">* BONIFICAÇÃO - MATEUS COHAB ANIL </v>
      </c>
      <c r="B7" s="106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36">
        <f t="shared" si="0"/>
        <v>0</v>
      </c>
      <c r="AI7" s="14">
        <f>Tabela6[[#This Row],[PREÇO]]</f>
        <v>0</v>
      </c>
      <c r="AJ7" s="383">
        <f t="shared" si="1"/>
        <v>0</v>
      </c>
      <c r="AK7" s="367">
        <f>Tabela6[[#This Row],[ST ICMS]]</f>
        <v>0</v>
      </c>
      <c r="AL7" s="368">
        <f t="shared" si="2"/>
        <v>0</v>
      </c>
      <c r="AM7" s="367">
        <f>Tabela6[[#This Row],[DESCONTO]]</f>
        <v>0</v>
      </c>
      <c r="AN7" s="368">
        <f t="shared" si="3"/>
        <v>0</v>
      </c>
      <c r="AO7" s="379">
        <f t="shared" si="4"/>
        <v>0</v>
      </c>
    </row>
    <row r="8" spans="1:41" ht="12" customHeight="1" x14ac:dyDescent="0.2">
      <c r="A8" s="1063" t="str">
        <f>Tabela6[[#This Row],[CLIENTE]]</f>
        <v xml:space="preserve">* BONIFICAÇÃO - MATEUS COHAMA </v>
      </c>
      <c r="B8" s="106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36">
        <f t="shared" si="0"/>
        <v>0</v>
      </c>
      <c r="AI8" s="14">
        <f>Tabela6[[#This Row],[PREÇO]]</f>
        <v>0</v>
      </c>
      <c r="AJ8" s="383">
        <f t="shared" si="1"/>
        <v>0</v>
      </c>
      <c r="AK8" s="367">
        <f>Tabela6[[#This Row],[ST ICMS]]</f>
        <v>0</v>
      </c>
      <c r="AL8" s="368">
        <f t="shared" si="2"/>
        <v>0</v>
      </c>
      <c r="AM8" s="367">
        <f>Tabela6[[#This Row],[DESCONTO]]</f>
        <v>0</v>
      </c>
      <c r="AN8" s="368">
        <f t="shared" si="3"/>
        <v>0</v>
      </c>
      <c r="AO8" s="379">
        <f t="shared" si="4"/>
        <v>0</v>
      </c>
    </row>
    <row r="9" spans="1:41" ht="12" customHeight="1" x14ac:dyDescent="0.2">
      <c r="A9" s="1063" t="str">
        <f>Tabela6[[#This Row],[CLIENTE]]</f>
        <v xml:space="preserve">* BONIFICAÇÃO - MATEUS COHATRAC </v>
      </c>
      <c r="B9" s="106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36">
        <f t="shared" si="0"/>
        <v>0</v>
      </c>
      <c r="AI9" s="14">
        <f>Tabela6[[#This Row],[PREÇO]]</f>
        <v>0</v>
      </c>
      <c r="AJ9" s="383">
        <f t="shared" si="1"/>
        <v>0</v>
      </c>
      <c r="AK9" s="367">
        <f>Tabela6[[#This Row],[ST ICMS]]</f>
        <v>0</v>
      </c>
      <c r="AL9" s="368">
        <f t="shared" si="2"/>
        <v>0</v>
      </c>
      <c r="AM9" s="367">
        <f>Tabela6[[#This Row],[DESCONTO]]</f>
        <v>0</v>
      </c>
      <c r="AN9" s="368">
        <f t="shared" si="3"/>
        <v>0</v>
      </c>
      <c r="AO9" s="379">
        <f t="shared" si="4"/>
        <v>0</v>
      </c>
    </row>
    <row r="10" spans="1:41" ht="12" customHeight="1" x14ac:dyDescent="0.2">
      <c r="A10" s="1063" t="str">
        <f>Tabela6[[#This Row],[CLIENTE]]</f>
        <v>* BONIFICAÇÃO - MATEUS H.RENASCENÇA</v>
      </c>
      <c r="B10" s="106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36">
        <f t="shared" si="0"/>
        <v>0</v>
      </c>
      <c r="AI10" s="14">
        <f>Tabela6[[#This Row],[PREÇO]]</f>
        <v>0</v>
      </c>
      <c r="AJ10" s="383">
        <f t="shared" si="1"/>
        <v>0</v>
      </c>
      <c r="AK10" s="367">
        <f>Tabela6[[#This Row],[ST ICMS]]</f>
        <v>0</v>
      </c>
      <c r="AL10" s="368">
        <f t="shared" si="2"/>
        <v>0</v>
      </c>
      <c r="AM10" s="367">
        <f>Tabela6[[#This Row],[DESCONTO]]</f>
        <v>0</v>
      </c>
      <c r="AN10" s="368">
        <f t="shared" si="3"/>
        <v>0</v>
      </c>
      <c r="AO10" s="379">
        <f t="shared" si="4"/>
        <v>0</v>
      </c>
    </row>
    <row r="11" spans="1:41" ht="12" customHeight="1" x14ac:dyDescent="0.2">
      <c r="A11" s="1063" t="str">
        <f>Tabela6[[#This Row],[CLIENTE]]</f>
        <v>* BONIFICAÇÃO - MATEUS JD.TROPICAL</v>
      </c>
      <c r="B11" s="106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36">
        <f t="shared" si="0"/>
        <v>0</v>
      </c>
      <c r="AI11" s="14">
        <f>Tabela6[[#This Row],[PREÇO]]</f>
        <v>0</v>
      </c>
      <c r="AJ11" s="383">
        <f t="shared" si="1"/>
        <v>0</v>
      </c>
      <c r="AK11" s="367">
        <f>Tabela6[[#This Row],[ST ICMS]]</f>
        <v>0</v>
      </c>
      <c r="AL11" s="368">
        <f t="shared" si="2"/>
        <v>0</v>
      </c>
      <c r="AM11" s="367">
        <f>Tabela6[[#This Row],[DESCONTO]]</f>
        <v>0</v>
      </c>
      <c r="AN11" s="368">
        <f t="shared" si="3"/>
        <v>0</v>
      </c>
      <c r="AO11" s="379">
        <f t="shared" si="4"/>
        <v>0</v>
      </c>
    </row>
    <row r="12" spans="1:41" ht="12" customHeight="1" x14ac:dyDescent="0.2">
      <c r="A12" s="1063" t="str">
        <f>Tabela6[[#This Row],[CLIENTE]]</f>
        <v>* BONIFICAÇÃO - MATEUS JOÃO PAULO</v>
      </c>
      <c r="B12" s="106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36">
        <f t="shared" si="0"/>
        <v>0</v>
      </c>
      <c r="AI12" s="14">
        <f>Tabela6[[#This Row],[PREÇO]]</f>
        <v>0</v>
      </c>
      <c r="AJ12" s="383">
        <f t="shared" si="1"/>
        <v>0</v>
      </c>
      <c r="AK12" s="367">
        <f>Tabela6[[#This Row],[ST ICMS]]</f>
        <v>0</v>
      </c>
      <c r="AL12" s="368">
        <f t="shared" si="2"/>
        <v>0</v>
      </c>
      <c r="AM12" s="367">
        <f>Tabela6[[#This Row],[DESCONTO]]</f>
        <v>0</v>
      </c>
      <c r="AN12" s="368">
        <f t="shared" si="3"/>
        <v>0</v>
      </c>
      <c r="AO12" s="379">
        <f t="shared" si="4"/>
        <v>0</v>
      </c>
    </row>
    <row r="13" spans="1:41" ht="12" customHeight="1" x14ac:dyDescent="0.2">
      <c r="A13" s="1063" t="str">
        <f>Tabela6[[#This Row],[CLIENTE]]</f>
        <v>* BONIFICAÇÃO - MATEUS MAIOBÃO</v>
      </c>
      <c r="B13" s="106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36">
        <f t="shared" si="0"/>
        <v>0</v>
      </c>
      <c r="AI13" s="14">
        <f>Tabela6[[#This Row],[PREÇO]]</f>
        <v>0</v>
      </c>
      <c r="AJ13" s="383">
        <f t="shared" si="1"/>
        <v>0</v>
      </c>
      <c r="AK13" s="367">
        <f>Tabela6[[#This Row],[ST ICMS]]</f>
        <v>0</v>
      </c>
      <c r="AL13" s="368">
        <f t="shared" si="2"/>
        <v>0</v>
      </c>
      <c r="AM13" s="367">
        <f>Tabela6[[#This Row],[DESCONTO]]</f>
        <v>0</v>
      </c>
      <c r="AN13" s="368">
        <f t="shared" si="3"/>
        <v>0</v>
      </c>
      <c r="AO13" s="379">
        <f t="shared" si="4"/>
        <v>0</v>
      </c>
    </row>
    <row r="14" spans="1:41" ht="12" customHeight="1" x14ac:dyDescent="0.2">
      <c r="A14" s="1063" t="str">
        <f>Tabela6[[#This Row],[CLIENTE]]</f>
        <v xml:space="preserve">* BONIFICAÇÃO - MATEUS SHOP DA ILHA </v>
      </c>
      <c r="B14" s="106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36">
        <f t="shared" si="0"/>
        <v>0</v>
      </c>
      <c r="AI14" s="14">
        <f>Tabela6[[#This Row],[PREÇO]]</f>
        <v>0</v>
      </c>
      <c r="AJ14" s="383">
        <f t="shared" si="1"/>
        <v>0</v>
      </c>
      <c r="AK14" s="367">
        <f>Tabela6[[#This Row],[ST ICMS]]</f>
        <v>0</v>
      </c>
      <c r="AL14" s="368">
        <f t="shared" si="2"/>
        <v>0</v>
      </c>
      <c r="AM14" s="367">
        <f>Tabela6[[#This Row],[DESCONTO]]</f>
        <v>0</v>
      </c>
      <c r="AN14" s="368">
        <f t="shared" si="3"/>
        <v>0</v>
      </c>
      <c r="AO14" s="379">
        <f t="shared" si="4"/>
        <v>0</v>
      </c>
    </row>
    <row r="15" spans="1:41" ht="12" customHeight="1" x14ac:dyDescent="0.2">
      <c r="A15" s="1063" t="str">
        <f>Tabela6[[#This Row],[CLIENTE]]</f>
        <v xml:space="preserve">* BONIFICAÇÃO - MATEUS SHOP DO AUTOMOVEL </v>
      </c>
      <c r="B15" s="106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36">
        <f t="shared" si="0"/>
        <v>0</v>
      </c>
      <c r="AI15" s="14">
        <f>Tabela6[[#This Row],[PREÇO]]</f>
        <v>0</v>
      </c>
      <c r="AJ15" s="383">
        <f t="shared" si="1"/>
        <v>0</v>
      </c>
      <c r="AK15" s="367">
        <f>Tabela6[[#This Row],[ST ICMS]]</f>
        <v>0</v>
      </c>
      <c r="AL15" s="368">
        <f t="shared" si="2"/>
        <v>0</v>
      </c>
      <c r="AM15" s="367">
        <f>Tabela6[[#This Row],[DESCONTO]]</f>
        <v>0</v>
      </c>
      <c r="AN15" s="368">
        <f t="shared" si="3"/>
        <v>0</v>
      </c>
      <c r="AO15" s="379">
        <f t="shared" si="4"/>
        <v>0</v>
      </c>
    </row>
    <row r="16" spans="1:41" ht="12" customHeight="1" x14ac:dyDescent="0.2">
      <c r="A16" s="1063" t="str">
        <f>Tabela6[[#This Row],[CLIENTE]]</f>
        <v>* BONIFICAÇÃO - MATEUS SHOP PATIO NORTE</v>
      </c>
      <c r="B16" s="106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36">
        <f t="shared" si="0"/>
        <v>0</v>
      </c>
      <c r="AI16" s="14">
        <f>Tabela6[[#This Row],[PREÇO]]</f>
        <v>0</v>
      </c>
      <c r="AJ16" s="383">
        <f t="shared" si="1"/>
        <v>0</v>
      </c>
      <c r="AK16" s="367">
        <f>Tabela6[[#This Row],[ST ICMS]]</f>
        <v>0</v>
      </c>
      <c r="AL16" s="368">
        <f t="shared" si="2"/>
        <v>0</v>
      </c>
      <c r="AM16" s="367">
        <f>Tabela6[[#This Row],[DESCONTO]]</f>
        <v>0</v>
      </c>
      <c r="AN16" s="368">
        <f t="shared" si="3"/>
        <v>0</v>
      </c>
      <c r="AO16" s="379">
        <f t="shared" si="4"/>
        <v>0</v>
      </c>
    </row>
    <row r="17" spans="1:41" ht="12" customHeight="1" x14ac:dyDescent="0.2">
      <c r="A17" s="1063" t="str">
        <f>Tabela6[[#This Row],[CLIENTE]]</f>
        <v>* BONIFICAÇÃO - MATEUS SHOP RIO ANIL</v>
      </c>
      <c r="B17" s="106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36">
        <f t="shared" si="0"/>
        <v>0</v>
      </c>
      <c r="AI17" s="14">
        <f>Tabela6[[#This Row],[PREÇO]]</f>
        <v>0</v>
      </c>
      <c r="AJ17" s="383">
        <f t="shared" si="1"/>
        <v>0</v>
      </c>
      <c r="AK17" s="367">
        <f>Tabela6[[#This Row],[ST ICMS]]</f>
        <v>0</v>
      </c>
      <c r="AL17" s="368">
        <f t="shared" si="2"/>
        <v>0</v>
      </c>
      <c r="AM17" s="367">
        <f>Tabela6[[#This Row],[DESCONTO]]</f>
        <v>0</v>
      </c>
      <c r="AN17" s="368">
        <f t="shared" si="3"/>
        <v>0</v>
      </c>
      <c r="AO17" s="379">
        <f t="shared" si="4"/>
        <v>0</v>
      </c>
    </row>
    <row r="18" spans="1:41" ht="12" customHeight="1" x14ac:dyDescent="0.2">
      <c r="A18" s="1063" t="str">
        <f>Tabela6[[#This Row],[CLIENTE]]</f>
        <v xml:space="preserve">* BONIFICAÇAO - MATEUS SUPER CAJAZEIRAS  </v>
      </c>
      <c r="B18" s="106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36">
        <f t="shared" si="0"/>
        <v>0</v>
      </c>
      <c r="AI18" s="14">
        <f>Tabela6[[#This Row],[PREÇO]]</f>
        <v>0</v>
      </c>
      <c r="AJ18" s="383">
        <f t="shared" si="1"/>
        <v>0</v>
      </c>
      <c r="AK18" s="367">
        <f>Tabela6[[#This Row],[ST ICMS]]</f>
        <v>0</v>
      </c>
      <c r="AL18" s="368">
        <f t="shared" si="2"/>
        <v>0</v>
      </c>
      <c r="AM18" s="367">
        <f>Tabela6[[#This Row],[DESCONTO]]</f>
        <v>0</v>
      </c>
      <c r="AN18" s="368">
        <f t="shared" si="3"/>
        <v>0</v>
      </c>
      <c r="AO18" s="379">
        <f t="shared" si="4"/>
        <v>0</v>
      </c>
    </row>
    <row r="19" spans="1:41" ht="12" customHeight="1" x14ac:dyDescent="0.2">
      <c r="A19" s="1063" t="str">
        <f>Tabela6[[#This Row],[CLIENTE]]</f>
        <v>* BONIFICAÇÃO - MATEUS SUPER TURU</v>
      </c>
      <c r="B19" s="106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36">
        <f t="shared" si="0"/>
        <v>0</v>
      </c>
      <c r="AI19" s="14">
        <f>Tabela6[[#This Row],[PREÇO]]</f>
        <v>0</v>
      </c>
      <c r="AJ19" s="383">
        <f t="shared" si="1"/>
        <v>0</v>
      </c>
      <c r="AK19" s="367">
        <f>Tabela6[[#This Row],[ST ICMS]]</f>
        <v>0</v>
      </c>
      <c r="AL19" s="368">
        <f t="shared" si="2"/>
        <v>0</v>
      </c>
      <c r="AM19" s="367">
        <f>Tabela6[[#This Row],[DESCONTO]]</f>
        <v>0</v>
      </c>
      <c r="AN19" s="368">
        <f t="shared" si="3"/>
        <v>0</v>
      </c>
      <c r="AO19" s="379">
        <f t="shared" si="4"/>
        <v>0</v>
      </c>
    </row>
    <row r="20" spans="1:41" ht="12" customHeight="1" x14ac:dyDescent="0.2">
      <c r="A20" s="1063" t="str">
        <f>Tabela6[[#This Row],[CLIENTE]]</f>
        <v xml:space="preserve">* BONIFICAÇÃO - MATEUS TIRIRICAL </v>
      </c>
      <c r="B20" s="1064"/>
      <c r="C20" s="230"/>
      <c r="D20" s="230"/>
      <c r="E20" s="230"/>
      <c r="F20" s="230"/>
      <c r="G20" s="13"/>
      <c r="H20" s="230"/>
      <c r="I20" s="230"/>
      <c r="J20" s="230"/>
      <c r="K20" s="230"/>
      <c r="L20" s="230"/>
      <c r="M20" s="230"/>
      <c r="N20" s="230"/>
      <c r="O20" s="230"/>
      <c r="P20" s="230"/>
      <c r="Q20" s="230"/>
      <c r="R20" s="230"/>
      <c r="S20" s="230"/>
      <c r="T20" s="230"/>
      <c r="U20" s="230"/>
      <c r="V20" s="230"/>
      <c r="W20" s="230"/>
      <c r="X20" s="230"/>
      <c r="Y20" s="230"/>
      <c r="Z20" s="230"/>
      <c r="AA20" s="230"/>
      <c r="AB20" s="230"/>
      <c r="AC20" s="230"/>
      <c r="AD20" s="230"/>
      <c r="AE20" s="230"/>
      <c r="AF20" s="230"/>
      <c r="AG20" s="230"/>
      <c r="AH20" s="36">
        <f t="shared" si="0"/>
        <v>0</v>
      </c>
      <c r="AI20" s="14">
        <f>Tabela6[[#This Row],[PREÇO]]</f>
        <v>0</v>
      </c>
      <c r="AJ20" s="383">
        <f t="shared" si="1"/>
        <v>0</v>
      </c>
      <c r="AK20" s="367">
        <f>Tabela6[[#This Row],[ST ICMS]]</f>
        <v>0</v>
      </c>
      <c r="AL20" s="368">
        <f t="shared" si="2"/>
        <v>0</v>
      </c>
      <c r="AM20" s="367">
        <f>Tabela6[[#This Row],[DESCONTO]]</f>
        <v>0</v>
      </c>
      <c r="AN20" s="368">
        <f t="shared" si="3"/>
        <v>0</v>
      </c>
      <c r="AO20" s="379">
        <f t="shared" si="4"/>
        <v>0</v>
      </c>
    </row>
    <row r="21" spans="1:41" ht="12" customHeight="1" x14ac:dyDescent="0.2">
      <c r="A21" s="1063" t="str">
        <f>Tabela6[[#This Row],[CLIENTE]]</f>
        <v xml:space="preserve">* BONIFICAÇÃO - MATEUS TURU </v>
      </c>
      <c r="B21" s="106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36">
        <f t="shared" si="0"/>
        <v>0</v>
      </c>
      <c r="AI21" s="14">
        <f>Tabela6[[#This Row],[PREÇO]]</f>
        <v>0</v>
      </c>
      <c r="AJ21" s="383">
        <f t="shared" si="1"/>
        <v>0</v>
      </c>
      <c r="AK21" s="367">
        <f>Tabela6[[#This Row],[ST ICMS]]</f>
        <v>0</v>
      </c>
      <c r="AL21" s="368">
        <f t="shared" si="2"/>
        <v>0</v>
      </c>
      <c r="AM21" s="367">
        <f>Tabela6[[#This Row],[DESCONTO]]</f>
        <v>0</v>
      </c>
      <c r="AN21" s="368">
        <f t="shared" si="3"/>
        <v>0</v>
      </c>
      <c r="AO21" s="379">
        <f t="shared" si="4"/>
        <v>0</v>
      </c>
    </row>
    <row r="22" spans="1:41" ht="12" customHeight="1" x14ac:dyDescent="0.2">
      <c r="A22" s="1063" t="str">
        <f>Tabela6[[#This Row],[CLIENTE]]</f>
        <v xml:space="preserve">* BONIFICAÇÃO - MATEUS VINHAIS </v>
      </c>
      <c r="B22" s="106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36">
        <f t="shared" si="0"/>
        <v>0</v>
      </c>
      <c r="AI22" s="14">
        <f>Tabela6[[#This Row],[PREÇO]]</f>
        <v>0</v>
      </c>
      <c r="AJ22" s="383">
        <f t="shared" si="1"/>
        <v>0</v>
      </c>
      <c r="AK22" s="367">
        <f>Tabela6[[#This Row],[ST ICMS]]</f>
        <v>0</v>
      </c>
      <c r="AL22" s="368">
        <f t="shared" si="2"/>
        <v>0</v>
      </c>
      <c r="AM22" s="367">
        <f>Tabela6[[#This Row],[DESCONTO]]</f>
        <v>0</v>
      </c>
      <c r="AN22" s="368">
        <f t="shared" si="3"/>
        <v>0</v>
      </c>
      <c r="AO22" s="379">
        <f t="shared" si="4"/>
        <v>0</v>
      </c>
    </row>
    <row r="23" spans="1:41" ht="12" customHeight="1" x14ac:dyDescent="0.2">
      <c r="A23" s="1063" t="str">
        <f>Tabela6[[#This Row],[CLIENTE]]</f>
        <v>1. CORTESIAS</v>
      </c>
      <c r="B23" s="106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36">
        <f t="shared" si="0"/>
        <v>0</v>
      </c>
      <c r="AI23" s="14">
        <f>Tabela6[[#This Row],[PREÇO]]</f>
        <v>0</v>
      </c>
      <c r="AJ23" s="383">
        <f t="shared" si="1"/>
        <v>0</v>
      </c>
      <c r="AK23" s="367">
        <f>Tabela6[[#This Row],[ST ICMS]]</f>
        <v>0</v>
      </c>
      <c r="AL23" s="368">
        <f t="shared" si="2"/>
        <v>0</v>
      </c>
      <c r="AM23" s="367">
        <f>Tabela6[[#This Row],[DESCONTO]]</f>
        <v>0</v>
      </c>
      <c r="AN23" s="368">
        <f t="shared" si="3"/>
        <v>0</v>
      </c>
      <c r="AO23" s="379">
        <f t="shared" si="4"/>
        <v>0</v>
      </c>
    </row>
    <row r="24" spans="1:41" ht="12" customHeight="1" x14ac:dyDescent="0.2">
      <c r="A24" s="1063" t="str">
        <f>Tabela6[[#This Row],[CLIENTE]]</f>
        <v>2. REPOSIÇÃO DE AVARIAS</v>
      </c>
      <c r="B24" s="106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36">
        <f t="shared" si="0"/>
        <v>0</v>
      </c>
      <c r="AI24" s="14">
        <f>Tabela6[[#This Row],[PREÇO]]</f>
        <v>0</v>
      </c>
      <c r="AJ24" s="383">
        <f t="shared" si="1"/>
        <v>0</v>
      </c>
      <c r="AK24" s="367">
        <f>Tabela6[[#This Row],[ST ICMS]]</f>
        <v>0</v>
      </c>
      <c r="AL24" s="368">
        <f t="shared" si="2"/>
        <v>0</v>
      </c>
      <c r="AM24" s="367">
        <f>Tabela6[[#This Row],[DESCONTO]]</f>
        <v>0</v>
      </c>
      <c r="AN24" s="368">
        <f t="shared" si="3"/>
        <v>0</v>
      </c>
      <c r="AO24" s="379">
        <f t="shared" si="4"/>
        <v>0</v>
      </c>
    </row>
    <row r="25" spans="1:41" ht="12" customHeight="1" x14ac:dyDescent="0.2">
      <c r="A25" s="1061" t="str">
        <f>Tabela6[[#This Row],[CLIENTE]]</f>
        <v>ATHENAS   -  (ALTO DO CALHAU)</v>
      </c>
      <c r="B25" s="106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36">
        <f t="shared" si="0"/>
        <v>0</v>
      </c>
      <c r="AI25" s="14">
        <f>Tabela6[[#This Row],[PREÇO]]</f>
        <v>2</v>
      </c>
      <c r="AJ25" s="383">
        <f t="shared" si="1"/>
        <v>0</v>
      </c>
      <c r="AK25" s="367">
        <f>Tabela6[[#This Row],[ST ICMS]]</f>
        <v>0</v>
      </c>
      <c r="AL25" s="368">
        <f t="shared" si="2"/>
        <v>0</v>
      </c>
      <c r="AM25" s="367">
        <f>Tabela6[[#This Row],[DESCONTO]]</f>
        <v>0</v>
      </c>
      <c r="AN25" s="368">
        <f t="shared" si="3"/>
        <v>0</v>
      </c>
      <c r="AO25" s="379">
        <f t="shared" si="4"/>
        <v>0</v>
      </c>
    </row>
    <row r="26" spans="1:41" ht="12" customHeight="1" x14ac:dyDescent="0.2">
      <c r="A26" s="1061" t="str">
        <f>Tabela6[[#This Row],[CLIENTE]]</f>
        <v>CAMINO  - (S.BERNARDO) - (ICMS)</v>
      </c>
      <c r="B26" s="106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36">
        <f t="shared" si="0"/>
        <v>0</v>
      </c>
      <c r="AI26" s="14">
        <f>Tabela6[[#This Row],[PREÇO]]</f>
        <v>3</v>
      </c>
      <c r="AJ26" s="383">
        <f t="shared" si="1"/>
        <v>0</v>
      </c>
      <c r="AK26" s="367">
        <f>Tabela6[[#This Row],[ST ICMS]]</f>
        <v>0.18</v>
      </c>
      <c r="AL26" s="368">
        <f t="shared" si="2"/>
        <v>0</v>
      </c>
      <c r="AM26" s="367">
        <f>Tabela6[[#This Row],[DESCONTO]]</f>
        <v>0</v>
      </c>
      <c r="AN26" s="368">
        <f t="shared" si="3"/>
        <v>0</v>
      </c>
      <c r="AO26" s="379">
        <f t="shared" si="4"/>
        <v>0</v>
      </c>
    </row>
    <row r="27" spans="1:41" ht="12" customHeight="1" x14ac:dyDescent="0.2">
      <c r="A27" s="1061" t="str">
        <f>Tabela6[[#This Row],[CLIENTE]]</f>
        <v>SUPERMERCADOS   -  (ICMS)</v>
      </c>
      <c r="B27" s="1062"/>
      <c r="C27" s="13"/>
      <c r="D27" s="13">
        <v>100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36">
        <f t="shared" si="0"/>
        <v>100</v>
      </c>
      <c r="AI27" s="14">
        <f>Tabela6[[#This Row],[PREÇO]]</f>
        <v>4</v>
      </c>
      <c r="AJ27" s="383">
        <f t="shared" si="1"/>
        <v>400</v>
      </c>
      <c r="AK27" s="367">
        <f>Tabela6[[#This Row],[ST ICMS]]</f>
        <v>0.18</v>
      </c>
      <c r="AL27" s="368">
        <f t="shared" si="2"/>
        <v>72</v>
      </c>
      <c r="AM27" s="367">
        <f>Tabela6[[#This Row],[DESCONTO]]</f>
        <v>0.05</v>
      </c>
      <c r="AN27" s="368">
        <f t="shared" si="3"/>
        <v>23.6</v>
      </c>
      <c r="AO27" s="379">
        <f t="shared" si="4"/>
        <v>448.4</v>
      </c>
    </row>
    <row r="28" spans="1:41" ht="12" customHeight="1" x14ac:dyDescent="0.2">
      <c r="A28" s="1061" t="str">
        <f>Tabela6[[#This Row],[CLIENTE]]</f>
        <v>VENDAS FÁBRICA / EXTERNA</v>
      </c>
      <c r="B28" s="106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36">
        <f t="shared" si="0"/>
        <v>0</v>
      </c>
      <c r="AI28" s="14">
        <f>Tabela6[[#This Row],[PREÇO]]</f>
        <v>5</v>
      </c>
      <c r="AJ28" s="383">
        <f t="shared" si="1"/>
        <v>0</v>
      </c>
      <c r="AK28" s="367">
        <f>Tabela6[[#This Row],[ST ICMS]]</f>
        <v>0</v>
      </c>
      <c r="AL28" s="368">
        <f t="shared" si="2"/>
        <v>0</v>
      </c>
      <c r="AM28" s="367">
        <f>Tabela6[[#This Row],[DESCONTO]]</f>
        <v>0</v>
      </c>
      <c r="AN28" s="368">
        <f t="shared" si="3"/>
        <v>0</v>
      </c>
      <c r="AO28" s="379">
        <f t="shared" si="4"/>
        <v>0</v>
      </c>
    </row>
    <row r="29" spans="1:41" ht="12" customHeight="1" x14ac:dyDescent="0.2">
      <c r="A29" s="1061">
        <f>Tabela6[[#This Row],[CLIENTE]]</f>
        <v>0</v>
      </c>
      <c r="B29" s="1062"/>
      <c r="C29" s="13"/>
      <c r="D29" s="13"/>
      <c r="E29" s="13"/>
      <c r="F29" s="13"/>
      <c r="G29" s="19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9"/>
      <c r="AH29" s="36">
        <f t="shared" si="0"/>
        <v>0</v>
      </c>
      <c r="AI29" s="14">
        <f>Tabela6[[#This Row],[PREÇO]]</f>
        <v>0</v>
      </c>
      <c r="AJ29" s="383">
        <f t="shared" si="1"/>
        <v>0</v>
      </c>
      <c r="AK29" s="367">
        <f>Tabela6[[#This Row],[ST ICMS]]</f>
        <v>0</v>
      </c>
      <c r="AL29" s="368">
        <f t="shared" si="2"/>
        <v>0</v>
      </c>
      <c r="AM29" s="367">
        <f>Tabela6[[#This Row],[DESCONTO]]</f>
        <v>0</v>
      </c>
      <c r="AN29" s="368">
        <f t="shared" si="3"/>
        <v>0</v>
      </c>
      <c r="AO29" s="379">
        <f t="shared" si="4"/>
        <v>0</v>
      </c>
    </row>
    <row r="30" spans="1:41" ht="12" customHeight="1" x14ac:dyDescent="0.2">
      <c r="A30" s="1061">
        <f>Tabela6[[#This Row],[CLIENTE]]</f>
        <v>0</v>
      </c>
      <c r="B30" s="1062"/>
      <c r="C30" s="13"/>
      <c r="D30" s="13"/>
      <c r="E30" s="13"/>
      <c r="F30" s="13"/>
      <c r="G30" s="19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9"/>
      <c r="AH30" s="36">
        <f t="shared" si="0"/>
        <v>0</v>
      </c>
      <c r="AI30" s="14">
        <f>Tabela6[[#This Row],[PREÇO]]</f>
        <v>0</v>
      </c>
      <c r="AJ30" s="383">
        <f t="shared" si="1"/>
        <v>0</v>
      </c>
      <c r="AK30" s="367">
        <f>Tabela6[[#This Row],[ST ICMS]]</f>
        <v>0</v>
      </c>
      <c r="AL30" s="368">
        <f t="shared" si="2"/>
        <v>0</v>
      </c>
      <c r="AM30" s="367">
        <f>Tabela6[[#This Row],[DESCONTO]]</f>
        <v>0</v>
      </c>
      <c r="AN30" s="368">
        <f t="shared" si="3"/>
        <v>0</v>
      </c>
      <c r="AO30" s="379">
        <f t="shared" si="4"/>
        <v>0</v>
      </c>
    </row>
    <row r="31" spans="1:41" ht="12" customHeight="1" x14ac:dyDescent="0.2">
      <c r="A31" s="1061">
        <f>Tabela6[[#This Row],[CLIENTE]]</f>
        <v>0</v>
      </c>
      <c r="B31" s="1062"/>
      <c r="C31" s="13"/>
      <c r="D31" s="13"/>
      <c r="E31" s="13"/>
      <c r="F31" s="13"/>
      <c r="G31" s="19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5"/>
      <c r="X31" s="13"/>
      <c r="Y31" s="13"/>
      <c r="Z31" s="13"/>
      <c r="AA31" s="13"/>
      <c r="AB31" s="13"/>
      <c r="AC31" s="13"/>
      <c r="AD31" s="13"/>
      <c r="AE31" s="13"/>
      <c r="AF31" s="13"/>
      <c r="AG31" s="19"/>
      <c r="AH31" s="36">
        <f t="shared" si="0"/>
        <v>0</v>
      </c>
      <c r="AI31" s="14">
        <f>Tabela6[[#This Row],[PREÇO]]</f>
        <v>0</v>
      </c>
      <c r="AJ31" s="383">
        <f t="shared" si="1"/>
        <v>0</v>
      </c>
      <c r="AK31" s="367">
        <f>Tabela6[[#This Row],[ST ICMS]]</f>
        <v>0</v>
      </c>
      <c r="AL31" s="368">
        <f t="shared" si="2"/>
        <v>0</v>
      </c>
      <c r="AM31" s="367">
        <f>Tabela6[[#This Row],[DESCONTO]]</f>
        <v>0</v>
      </c>
      <c r="AN31" s="368">
        <f t="shared" si="3"/>
        <v>0</v>
      </c>
      <c r="AO31" s="379">
        <f t="shared" si="4"/>
        <v>0</v>
      </c>
    </row>
    <row r="32" spans="1:41" ht="12" customHeight="1" x14ac:dyDescent="0.2">
      <c r="A32" s="1061">
        <f>Tabela6[[#This Row],[CLIENTE]]</f>
        <v>0</v>
      </c>
      <c r="B32" s="106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5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36">
        <f t="shared" si="0"/>
        <v>0</v>
      </c>
      <c r="AI32" s="14">
        <f>Tabela6[[#This Row],[PREÇO]]</f>
        <v>0</v>
      </c>
      <c r="AJ32" s="383">
        <f t="shared" si="1"/>
        <v>0</v>
      </c>
      <c r="AK32" s="367">
        <f>Tabela6[[#This Row],[ST ICMS]]</f>
        <v>0</v>
      </c>
      <c r="AL32" s="368">
        <f t="shared" si="2"/>
        <v>0</v>
      </c>
      <c r="AM32" s="367">
        <f>Tabela6[[#This Row],[DESCONTO]]</f>
        <v>0</v>
      </c>
      <c r="AN32" s="368">
        <f t="shared" si="3"/>
        <v>0</v>
      </c>
      <c r="AO32" s="379">
        <f t="shared" si="4"/>
        <v>0</v>
      </c>
    </row>
    <row r="33" spans="1:41" ht="12" customHeight="1" x14ac:dyDescent="0.2">
      <c r="A33" s="1061">
        <f>Tabela6[[#This Row],[CLIENTE]]</f>
        <v>0</v>
      </c>
      <c r="B33" s="106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36">
        <f t="shared" si="0"/>
        <v>0</v>
      </c>
      <c r="AI33" s="14">
        <f>Tabela6[[#This Row],[PREÇO]]</f>
        <v>0</v>
      </c>
      <c r="AJ33" s="383">
        <f t="shared" si="1"/>
        <v>0</v>
      </c>
      <c r="AK33" s="367">
        <f>Tabela6[[#This Row],[ST ICMS]]</f>
        <v>0</v>
      </c>
      <c r="AL33" s="368">
        <f t="shared" si="2"/>
        <v>0</v>
      </c>
      <c r="AM33" s="367">
        <f>Tabela6[[#This Row],[DESCONTO]]</f>
        <v>0</v>
      </c>
      <c r="AN33" s="368">
        <f t="shared" si="3"/>
        <v>0</v>
      </c>
      <c r="AO33" s="379">
        <f t="shared" si="4"/>
        <v>0</v>
      </c>
    </row>
    <row r="34" spans="1:41" ht="12" customHeight="1" x14ac:dyDescent="0.2">
      <c r="A34" s="1061">
        <f>Tabela6[[#This Row],[CLIENTE]]</f>
        <v>0</v>
      </c>
      <c r="B34" s="106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36">
        <f t="shared" si="0"/>
        <v>0</v>
      </c>
      <c r="AI34" s="14">
        <f>Tabela6[[#This Row],[PREÇO]]</f>
        <v>0</v>
      </c>
      <c r="AJ34" s="383">
        <f t="shared" si="1"/>
        <v>0</v>
      </c>
      <c r="AK34" s="367">
        <f>Tabela6[[#This Row],[ST ICMS]]</f>
        <v>0</v>
      </c>
      <c r="AL34" s="368">
        <f t="shared" si="2"/>
        <v>0</v>
      </c>
      <c r="AM34" s="367">
        <f>Tabela6[[#This Row],[DESCONTO]]</f>
        <v>0</v>
      </c>
      <c r="AN34" s="368">
        <f t="shared" si="3"/>
        <v>0</v>
      </c>
      <c r="AO34" s="379">
        <f t="shared" si="4"/>
        <v>0</v>
      </c>
    </row>
    <row r="35" spans="1:41" ht="12" customHeight="1" x14ac:dyDescent="0.2">
      <c r="A35" s="1061">
        <f>Tabela6[[#This Row],[CLIENTE]]</f>
        <v>0</v>
      </c>
      <c r="B35" s="106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36">
        <f t="shared" si="0"/>
        <v>0</v>
      </c>
      <c r="AI35" s="14">
        <f>Tabela6[[#This Row],[PREÇO]]</f>
        <v>0</v>
      </c>
      <c r="AJ35" s="383">
        <f t="shared" si="1"/>
        <v>0</v>
      </c>
      <c r="AK35" s="367">
        <f>Tabela6[[#This Row],[ST ICMS]]</f>
        <v>0</v>
      </c>
      <c r="AL35" s="368">
        <f t="shared" si="2"/>
        <v>0</v>
      </c>
      <c r="AM35" s="367">
        <f>Tabela6[[#This Row],[DESCONTO]]</f>
        <v>0</v>
      </c>
      <c r="AN35" s="368">
        <f t="shared" si="3"/>
        <v>0</v>
      </c>
      <c r="AO35" s="379">
        <f t="shared" si="4"/>
        <v>0</v>
      </c>
    </row>
    <row r="36" spans="1:41" ht="12" customHeight="1" x14ac:dyDescent="0.2">
      <c r="A36" s="1061">
        <f>Tabela6[[#This Row],[CLIENTE]]</f>
        <v>0</v>
      </c>
      <c r="B36" s="106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36">
        <f t="shared" si="0"/>
        <v>0</v>
      </c>
      <c r="AI36" s="14">
        <f>Tabela6[[#This Row],[PREÇO]]</f>
        <v>0</v>
      </c>
      <c r="AJ36" s="383">
        <f t="shared" si="1"/>
        <v>0</v>
      </c>
      <c r="AK36" s="367">
        <f>Tabela6[[#This Row],[ST ICMS]]</f>
        <v>0</v>
      </c>
      <c r="AL36" s="368">
        <f t="shared" si="2"/>
        <v>0</v>
      </c>
      <c r="AM36" s="367">
        <f>Tabela6[[#This Row],[DESCONTO]]</f>
        <v>0</v>
      </c>
      <c r="AN36" s="368">
        <f t="shared" si="3"/>
        <v>0</v>
      </c>
      <c r="AO36" s="379">
        <f t="shared" si="4"/>
        <v>0</v>
      </c>
    </row>
    <row r="37" spans="1:41" ht="12" customHeight="1" x14ac:dyDescent="0.2">
      <c r="A37" s="1061">
        <f>Tabela6[[#This Row],[CLIENTE]]</f>
        <v>0</v>
      </c>
      <c r="B37" s="106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36">
        <f t="shared" si="0"/>
        <v>0</v>
      </c>
      <c r="AI37" s="14">
        <f>Tabela6[[#This Row],[PREÇO]]</f>
        <v>0</v>
      </c>
      <c r="AJ37" s="383">
        <f t="shared" si="1"/>
        <v>0</v>
      </c>
      <c r="AK37" s="367">
        <f>Tabela6[[#This Row],[ST ICMS]]</f>
        <v>0</v>
      </c>
      <c r="AL37" s="368">
        <f t="shared" si="2"/>
        <v>0</v>
      </c>
      <c r="AM37" s="367">
        <f>Tabela6[[#This Row],[DESCONTO]]</f>
        <v>0</v>
      </c>
      <c r="AN37" s="368">
        <f t="shared" si="3"/>
        <v>0</v>
      </c>
      <c r="AO37" s="379">
        <f t="shared" si="4"/>
        <v>0</v>
      </c>
    </row>
    <row r="38" spans="1:41" ht="12" customHeight="1" x14ac:dyDescent="0.2">
      <c r="A38" s="1061">
        <f>Tabela6[[#This Row],[CLIENTE]]</f>
        <v>0</v>
      </c>
      <c r="B38" s="1062"/>
      <c r="C38" s="15"/>
      <c r="D38" s="15"/>
      <c r="E38" s="15"/>
      <c r="F38" s="15"/>
      <c r="G38" s="13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3"/>
      <c r="X38" s="15"/>
      <c r="Y38" s="15"/>
      <c r="Z38" s="15"/>
      <c r="AA38" s="13"/>
      <c r="AB38" s="13"/>
      <c r="AC38" s="13"/>
      <c r="AD38" s="13"/>
      <c r="AE38" s="13"/>
      <c r="AF38" s="13"/>
      <c r="AG38" s="13"/>
      <c r="AH38" s="36">
        <f t="shared" si="0"/>
        <v>0</v>
      </c>
      <c r="AI38" s="14">
        <f>Tabela6[[#This Row],[PREÇO]]</f>
        <v>0</v>
      </c>
      <c r="AJ38" s="383">
        <f t="shared" si="1"/>
        <v>0</v>
      </c>
      <c r="AK38" s="367">
        <f>Tabela6[[#This Row],[ST ICMS]]</f>
        <v>0</v>
      </c>
      <c r="AL38" s="368">
        <f t="shared" si="2"/>
        <v>0</v>
      </c>
      <c r="AM38" s="367">
        <f>Tabela6[[#This Row],[DESCONTO]]</f>
        <v>0</v>
      </c>
      <c r="AN38" s="368">
        <f t="shared" si="3"/>
        <v>0</v>
      </c>
      <c r="AO38" s="379">
        <f t="shared" si="4"/>
        <v>0</v>
      </c>
    </row>
    <row r="39" spans="1:41" ht="12" customHeight="1" x14ac:dyDescent="0.2">
      <c r="A39" s="1061">
        <f>Tabela6[[#This Row],[CLIENTE]]</f>
        <v>0</v>
      </c>
      <c r="B39" s="106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36">
        <f t="shared" si="0"/>
        <v>0</v>
      </c>
      <c r="AI39" s="14">
        <f>Tabela6[[#This Row],[PREÇO]]</f>
        <v>0</v>
      </c>
      <c r="AJ39" s="383">
        <f t="shared" si="1"/>
        <v>0</v>
      </c>
      <c r="AK39" s="367">
        <f>Tabela6[[#This Row],[ST ICMS]]</f>
        <v>0</v>
      </c>
      <c r="AL39" s="368">
        <f t="shared" si="2"/>
        <v>0</v>
      </c>
      <c r="AM39" s="367">
        <f>Tabela6[[#This Row],[DESCONTO]]</f>
        <v>0</v>
      </c>
      <c r="AN39" s="368">
        <f t="shared" si="3"/>
        <v>0</v>
      </c>
      <c r="AO39" s="379">
        <f t="shared" si="4"/>
        <v>0</v>
      </c>
    </row>
    <row r="40" spans="1:41" ht="12" customHeight="1" x14ac:dyDescent="0.2">
      <c r="A40" s="1061">
        <f>Tabela6[[#This Row],[CLIENTE]]</f>
        <v>0</v>
      </c>
      <c r="B40" s="106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36">
        <f t="shared" si="0"/>
        <v>0</v>
      </c>
      <c r="AI40" s="14">
        <f>Tabela6[[#This Row],[PREÇO]]</f>
        <v>0</v>
      </c>
      <c r="AJ40" s="383">
        <f t="shared" si="1"/>
        <v>0</v>
      </c>
      <c r="AK40" s="367">
        <f>Tabela6[[#This Row],[ST ICMS]]</f>
        <v>0</v>
      </c>
      <c r="AL40" s="368">
        <f t="shared" si="2"/>
        <v>0</v>
      </c>
      <c r="AM40" s="367">
        <f>Tabela6[[#This Row],[DESCONTO]]</f>
        <v>0</v>
      </c>
      <c r="AN40" s="368">
        <f t="shared" si="3"/>
        <v>0</v>
      </c>
      <c r="AO40" s="379">
        <f t="shared" si="4"/>
        <v>0</v>
      </c>
    </row>
    <row r="41" spans="1:41" ht="12" customHeight="1" x14ac:dyDescent="0.2">
      <c r="A41" s="1061">
        <f>Tabela6[[#This Row],[CLIENTE]]</f>
        <v>0</v>
      </c>
      <c r="B41" s="106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36">
        <f t="shared" si="0"/>
        <v>0</v>
      </c>
      <c r="AI41" s="14">
        <f>Tabela6[[#This Row],[PREÇO]]</f>
        <v>0</v>
      </c>
      <c r="AJ41" s="383">
        <f t="shared" si="1"/>
        <v>0</v>
      </c>
      <c r="AK41" s="367">
        <f>Tabela6[[#This Row],[ST ICMS]]</f>
        <v>0</v>
      </c>
      <c r="AL41" s="368">
        <f t="shared" si="2"/>
        <v>0</v>
      </c>
      <c r="AM41" s="367">
        <f>Tabela6[[#This Row],[DESCONTO]]</f>
        <v>0</v>
      </c>
      <c r="AN41" s="368">
        <f t="shared" si="3"/>
        <v>0</v>
      </c>
      <c r="AO41" s="379">
        <f t="shared" si="4"/>
        <v>0</v>
      </c>
    </row>
    <row r="42" spans="1:41" ht="12" customHeight="1" x14ac:dyDescent="0.2">
      <c r="A42" s="1061">
        <f>Tabela6[[#This Row],[CLIENTE]]</f>
        <v>0</v>
      </c>
      <c r="B42" s="106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36">
        <f t="shared" si="0"/>
        <v>0</v>
      </c>
      <c r="AI42" s="14">
        <f>Tabela6[[#This Row],[PREÇO]]</f>
        <v>0</v>
      </c>
      <c r="AJ42" s="383">
        <f t="shared" si="1"/>
        <v>0</v>
      </c>
      <c r="AK42" s="367">
        <f>Tabela6[[#This Row],[ST ICMS]]</f>
        <v>0</v>
      </c>
      <c r="AL42" s="368">
        <f t="shared" si="2"/>
        <v>0</v>
      </c>
      <c r="AM42" s="367">
        <f>Tabela6[[#This Row],[DESCONTO]]</f>
        <v>0</v>
      </c>
      <c r="AN42" s="368">
        <f t="shared" si="3"/>
        <v>0</v>
      </c>
      <c r="AO42" s="379">
        <f t="shared" si="4"/>
        <v>0</v>
      </c>
    </row>
    <row r="43" spans="1:41" ht="12" customHeight="1" x14ac:dyDescent="0.2">
      <c r="A43" s="1061">
        <f>Tabela6[[#This Row],[CLIENTE]]</f>
        <v>0</v>
      </c>
      <c r="B43" s="106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36">
        <f t="shared" si="0"/>
        <v>0</v>
      </c>
      <c r="AI43" s="14">
        <f>Tabela6[[#This Row],[PREÇO]]</f>
        <v>0</v>
      </c>
      <c r="AJ43" s="383">
        <f t="shared" si="1"/>
        <v>0</v>
      </c>
      <c r="AK43" s="367">
        <f>Tabela6[[#This Row],[ST ICMS]]</f>
        <v>0</v>
      </c>
      <c r="AL43" s="368">
        <f t="shared" si="2"/>
        <v>0</v>
      </c>
      <c r="AM43" s="367">
        <f>Tabela6[[#This Row],[DESCONTO]]</f>
        <v>0</v>
      </c>
      <c r="AN43" s="368">
        <f t="shared" si="3"/>
        <v>0</v>
      </c>
      <c r="AO43" s="379">
        <f t="shared" si="4"/>
        <v>0</v>
      </c>
    </row>
    <row r="44" spans="1:41" ht="12" customHeight="1" x14ac:dyDescent="0.2">
      <c r="A44" s="1061">
        <f>Tabela6[[#This Row],[CLIENTE]]</f>
        <v>0</v>
      </c>
      <c r="B44" s="106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36">
        <f t="shared" si="0"/>
        <v>0</v>
      </c>
      <c r="AI44" s="14">
        <f>Tabela6[[#This Row],[PREÇO]]</f>
        <v>0</v>
      </c>
      <c r="AJ44" s="383">
        <f t="shared" si="1"/>
        <v>0</v>
      </c>
      <c r="AK44" s="367">
        <f>Tabela6[[#This Row],[ST ICMS]]</f>
        <v>0</v>
      </c>
      <c r="AL44" s="368">
        <f t="shared" si="2"/>
        <v>0</v>
      </c>
      <c r="AM44" s="367">
        <f>Tabela6[[#This Row],[DESCONTO]]</f>
        <v>0</v>
      </c>
      <c r="AN44" s="368">
        <f t="shared" si="3"/>
        <v>0</v>
      </c>
      <c r="AO44" s="379">
        <f t="shared" si="4"/>
        <v>0</v>
      </c>
    </row>
    <row r="45" spans="1:41" ht="12" customHeight="1" x14ac:dyDescent="0.2">
      <c r="A45" s="1061">
        <f>Tabela6[[#This Row],[CLIENTE]]</f>
        <v>0</v>
      </c>
      <c r="B45" s="106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36">
        <f t="shared" si="0"/>
        <v>0</v>
      </c>
      <c r="AI45" s="14">
        <f>Tabela6[[#This Row],[PREÇO]]</f>
        <v>0</v>
      </c>
      <c r="AJ45" s="383">
        <f t="shared" si="1"/>
        <v>0</v>
      </c>
      <c r="AK45" s="367">
        <f>Tabela6[[#This Row],[ST ICMS]]</f>
        <v>0</v>
      </c>
      <c r="AL45" s="368">
        <f t="shared" si="2"/>
        <v>0</v>
      </c>
      <c r="AM45" s="367">
        <f>Tabela6[[#This Row],[DESCONTO]]</f>
        <v>0</v>
      </c>
      <c r="AN45" s="368">
        <f t="shared" si="3"/>
        <v>0</v>
      </c>
      <c r="AO45" s="379">
        <f t="shared" si="4"/>
        <v>0</v>
      </c>
    </row>
    <row r="46" spans="1:41" ht="12" customHeight="1" x14ac:dyDescent="0.2">
      <c r="A46" s="1061">
        <f>Tabela6[[#This Row],[CLIENTE]]</f>
        <v>0</v>
      </c>
      <c r="B46" s="106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36">
        <f t="shared" si="0"/>
        <v>0</v>
      </c>
      <c r="AI46" s="14">
        <f>Tabela6[[#This Row],[PREÇO]]</f>
        <v>0</v>
      </c>
      <c r="AJ46" s="383">
        <f t="shared" si="1"/>
        <v>0</v>
      </c>
      <c r="AK46" s="367">
        <f>Tabela6[[#This Row],[ST ICMS]]</f>
        <v>0</v>
      </c>
      <c r="AL46" s="368">
        <f t="shared" si="2"/>
        <v>0</v>
      </c>
      <c r="AM46" s="367">
        <f>Tabela6[[#This Row],[DESCONTO]]</f>
        <v>0</v>
      </c>
      <c r="AN46" s="368">
        <f t="shared" si="3"/>
        <v>0</v>
      </c>
      <c r="AO46" s="379">
        <f t="shared" si="4"/>
        <v>0</v>
      </c>
    </row>
    <row r="47" spans="1:41" ht="12" customHeight="1" x14ac:dyDescent="0.2">
      <c r="A47" s="1061">
        <f>Tabela6[[#This Row],[CLIENTE]]</f>
        <v>0</v>
      </c>
      <c r="B47" s="106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36">
        <f t="shared" si="0"/>
        <v>0</v>
      </c>
      <c r="AI47" s="14">
        <f>Tabela6[[#This Row],[PREÇO]]</f>
        <v>0</v>
      </c>
      <c r="AJ47" s="383">
        <f t="shared" si="1"/>
        <v>0</v>
      </c>
      <c r="AK47" s="367">
        <f>Tabela6[[#This Row],[ST ICMS]]</f>
        <v>0</v>
      </c>
      <c r="AL47" s="368">
        <f t="shared" si="2"/>
        <v>0</v>
      </c>
      <c r="AM47" s="367">
        <f>Tabela6[[#This Row],[DESCONTO]]</f>
        <v>0</v>
      </c>
      <c r="AN47" s="368">
        <f t="shared" si="3"/>
        <v>0</v>
      </c>
      <c r="AO47" s="379">
        <f t="shared" si="4"/>
        <v>0</v>
      </c>
    </row>
    <row r="48" spans="1:41" ht="12" customHeight="1" x14ac:dyDescent="0.2">
      <c r="A48" s="1061">
        <f>Tabela6[[#This Row],[CLIENTE]]</f>
        <v>0</v>
      </c>
      <c r="B48" s="106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36">
        <f t="shared" si="0"/>
        <v>0</v>
      </c>
      <c r="AI48" s="14">
        <f>Tabela6[[#This Row],[PREÇO]]</f>
        <v>0</v>
      </c>
      <c r="AJ48" s="383">
        <f t="shared" si="1"/>
        <v>0</v>
      </c>
      <c r="AK48" s="367">
        <f>Tabela6[[#This Row],[ST ICMS]]</f>
        <v>0</v>
      </c>
      <c r="AL48" s="368">
        <f t="shared" si="2"/>
        <v>0</v>
      </c>
      <c r="AM48" s="367">
        <f>Tabela6[[#This Row],[DESCONTO]]</f>
        <v>0</v>
      </c>
      <c r="AN48" s="368">
        <f t="shared" si="3"/>
        <v>0</v>
      </c>
      <c r="AO48" s="379">
        <f t="shared" si="4"/>
        <v>0</v>
      </c>
    </row>
    <row r="49" spans="1:41" ht="12" customHeight="1" x14ac:dyDescent="0.2">
      <c r="A49" s="1061">
        <f>Tabela6[[#This Row],[CLIENTE]]</f>
        <v>0</v>
      </c>
      <c r="B49" s="106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36">
        <f t="shared" si="0"/>
        <v>0</v>
      </c>
      <c r="AI49" s="14">
        <f>Tabela6[[#This Row],[PREÇO]]</f>
        <v>0</v>
      </c>
      <c r="AJ49" s="383">
        <f t="shared" si="1"/>
        <v>0</v>
      </c>
      <c r="AK49" s="367">
        <f>Tabela6[[#This Row],[ST ICMS]]</f>
        <v>0</v>
      </c>
      <c r="AL49" s="368">
        <f t="shared" si="2"/>
        <v>0</v>
      </c>
      <c r="AM49" s="367">
        <f>Tabela6[[#This Row],[DESCONTO]]</f>
        <v>0</v>
      </c>
      <c r="AN49" s="368">
        <f t="shared" si="3"/>
        <v>0</v>
      </c>
      <c r="AO49" s="379">
        <f t="shared" si="4"/>
        <v>0</v>
      </c>
    </row>
    <row r="50" spans="1:41" ht="12" customHeight="1" x14ac:dyDescent="0.2">
      <c r="A50" s="1061">
        <f>Tabela6[[#This Row],[CLIENTE]]</f>
        <v>0</v>
      </c>
      <c r="B50" s="106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36">
        <f t="shared" si="0"/>
        <v>0</v>
      </c>
      <c r="AI50" s="14">
        <f>Tabela6[[#This Row],[PREÇO]]</f>
        <v>0</v>
      </c>
      <c r="AJ50" s="383">
        <f t="shared" si="1"/>
        <v>0</v>
      </c>
      <c r="AK50" s="367">
        <f>Tabela6[[#This Row],[ST ICMS]]</f>
        <v>0</v>
      </c>
      <c r="AL50" s="368">
        <f t="shared" si="2"/>
        <v>0</v>
      </c>
      <c r="AM50" s="367">
        <f>Tabela6[[#This Row],[DESCONTO]]</f>
        <v>0</v>
      </c>
      <c r="AN50" s="368">
        <f t="shared" si="3"/>
        <v>0</v>
      </c>
      <c r="AO50" s="379">
        <f t="shared" si="4"/>
        <v>0</v>
      </c>
    </row>
    <row r="51" spans="1:41" ht="12" customHeight="1" x14ac:dyDescent="0.2">
      <c r="A51" s="1061">
        <f>Tabela6[[#This Row],[CLIENTE]]</f>
        <v>0</v>
      </c>
      <c r="B51" s="106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36">
        <f t="shared" si="0"/>
        <v>0</v>
      </c>
      <c r="AI51" s="14">
        <f>Tabela6[[#This Row],[PREÇO]]</f>
        <v>0</v>
      </c>
      <c r="AJ51" s="383">
        <f t="shared" si="1"/>
        <v>0</v>
      </c>
      <c r="AK51" s="367">
        <f>Tabela6[[#This Row],[ST ICMS]]</f>
        <v>0</v>
      </c>
      <c r="AL51" s="368">
        <f t="shared" si="2"/>
        <v>0</v>
      </c>
      <c r="AM51" s="367">
        <f>Tabela6[[#This Row],[DESCONTO]]</f>
        <v>0</v>
      </c>
      <c r="AN51" s="368">
        <f t="shared" si="3"/>
        <v>0</v>
      </c>
      <c r="AO51" s="379">
        <f t="shared" si="4"/>
        <v>0</v>
      </c>
    </row>
    <row r="52" spans="1:41" ht="12" customHeight="1" x14ac:dyDescent="0.2">
      <c r="A52" s="1061">
        <f>Tabela6[[#This Row],[CLIENTE]]</f>
        <v>0</v>
      </c>
      <c r="B52" s="106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36">
        <f t="shared" si="0"/>
        <v>0</v>
      </c>
      <c r="AI52" s="14">
        <f>Tabela6[[#This Row],[PREÇO]]</f>
        <v>0</v>
      </c>
      <c r="AJ52" s="383">
        <f t="shared" si="1"/>
        <v>0</v>
      </c>
      <c r="AK52" s="367">
        <f>Tabela6[[#This Row],[ST ICMS]]</f>
        <v>0</v>
      </c>
      <c r="AL52" s="368">
        <f t="shared" si="2"/>
        <v>0</v>
      </c>
      <c r="AM52" s="367">
        <f>Tabela6[[#This Row],[DESCONTO]]</f>
        <v>0</v>
      </c>
      <c r="AN52" s="368">
        <f t="shared" si="3"/>
        <v>0</v>
      </c>
      <c r="AO52" s="379">
        <f t="shared" si="4"/>
        <v>0</v>
      </c>
    </row>
    <row r="53" spans="1:41" ht="12" customHeight="1" x14ac:dyDescent="0.2">
      <c r="A53" s="1061">
        <f>Tabela6[[#This Row],[CLIENTE]]</f>
        <v>0</v>
      </c>
      <c r="B53" s="106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36">
        <f t="shared" si="0"/>
        <v>0</v>
      </c>
      <c r="AI53" s="14">
        <f>Tabela6[[#This Row],[PREÇO]]</f>
        <v>0</v>
      </c>
      <c r="AJ53" s="383">
        <f t="shared" si="1"/>
        <v>0</v>
      </c>
      <c r="AK53" s="367">
        <f>Tabela6[[#This Row],[ST ICMS]]</f>
        <v>0</v>
      </c>
      <c r="AL53" s="368">
        <f t="shared" si="2"/>
        <v>0</v>
      </c>
      <c r="AM53" s="367">
        <f>Tabela6[[#This Row],[DESCONTO]]</f>
        <v>0</v>
      </c>
      <c r="AN53" s="368">
        <f t="shared" si="3"/>
        <v>0</v>
      </c>
      <c r="AO53" s="379">
        <f t="shared" si="4"/>
        <v>0</v>
      </c>
    </row>
    <row r="54" spans="1:41" ht="12" customHeight="1" x14ac:dyDescent="0.2">
      <c r="A54" s="1061">
        <f>Tabela6[[#This Row],[CLIENTE]]</f>
        <v>0</v>
      </c>
      <c r="B54" s="106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36">
        <f t="shared" si="0"/>
        <v>0</v>
      </c>
      <c r="AI54" s="14">
        <f>Tabela6[[#This Row],[PREÇO]]</f>
        <v>0</v>
      </c>
      <c r="AJ54" s="383">
        <f t="shared" si="1"/>
        <v>0</v>
      </c>
      <c r="AK54" s="367">
        <f>Tabela6[[#This Row],[ST ICMS]]</f>
        <v>0</v>
      </c>
      <c r="AL54" s="368">
        <f t="shared" si="2"/>
        <v>0</v>
      </c>
      <c r="AM54" s="367">
        <f>Tabela6[[#This Row],[DESCONTO]]</f>
        <v>0</v>
      </c>
      <c r="AN54" s="368">
        <f t="shared" si="3"/>
        <v>0</v>
      </c>
      <c r="AO54" s="379">
        <f t="shared" si="4"/>
        <v>0</v>
      </c>
    </row>
    <row r="55" spans="1:41" ht="12" customHeight="1" x14ac:dyDescent="0.2">
      <c r="A55" s="1061">
        <f>Tabela6[[#This Row],[CLIENTE]]</f>
        <v>0</v>
      </c>
      <c r="B55" s="106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36">
        <f t="shared" si="0"/>
        <v>0</v>
      </c>
      <c r="AI55" s="14">
        <f>Tabela6[[#This Row],[PREÇO]]</f>
        <v>0</v>
      </c>
      <c r="AJ55" s="383">
        <f t="shared" si="1"/>
        <v>0</v>
      </c>
      <c r="AK55" s="367">
        <f>Tabela6[[#This Row],[ST ICMS]]</f>
        <v>0</v>
      </c>
      <c r="AL55" s="368">
        <f t="shared" si="2"/>
        <v>0</v>
      </c>
      <c r="AM55" s="367">
        <f>Tabela6[[#This Row],[DESCONTO]]</f>
        <v>0</v>
      </c>
      <c r="AN55" s="368">
        <f t="shared" si="3"/>
        <v>0</v>
      </c>
      <c r="AO55" s="379">
        <f t="shared" si="4"/>
        <v>0</v>
      </c>
    </row>
    <row r="56" spans="1:41" ht="12" customHeight="1" x14ac:dyDescent="0.2">
      <c r="A56" s="1061">
        <f>Tabela6[[#This Row],[CLIENTE]]</f>
        <v>0</v>
      </c>
      <c r="B56" s="106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36">
        <f t="shared" si="0"/>
        <v>0</v>
      </c>
      <c r="AI56" s="14">
        <f>Tabela6[[#This Row],[PREÇO]]</f>
        <v>0</v>
      </c>
      <c r="AJ56" s="383">
        <f t="shared" si="1"/>
        <v>0</v>
      </c>
      <c r="AK56" s="367">
        <f>Tabela6[[#This Row],[ST ICMS]]</f>
        <v>0</v>
      </c>
      <c r="AL56" s="368">
        <f t="shared" si="2"/>
        <v>0</v>
      </c>
      <c r="AM56" s="367">
        <f>Tabela6[[#This Row],[DESCONTO]]</f>
        <v>0</v>
      </c>
      <c r="AN56" s="368">
        <f t="shared" si="3"/>
        <v>0</v>
      </c>
      <c r="AO56" s="379">
        <f t="shared" si="4"/>
        <v>0</v>
      </c>
    </row>
    <row r="57" spans="1:41" ht="12" customHeight="1" x14ac:dyDescent="0.2">
      <c r="A57" s="1061">
        <f>Tabela6[[#This Row],[CLIENTE]]</f>
        <v>0</v>
      </c>
      <c r="B57" s="106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36">
        <f t="shared" si="0"/>
        <v>0</v>
      </c>
      <c r="AI57" s="14">
        <f>Tabela6[[#This Row],[PREÇO]]</f>
        <v>0</v>
      </c>
      <c r="AJ57" s="383">
        <f t="shared" si="1"/>
        <v>0</v>
      </c>
      <c r="AK57" s="367">
        <f>Tabela6[[#This Row],[ST ICMS]]</f>
        <v>0</v>
      </c>
      <c r="AL57" s="368">
        <f t="shared" si="2"/>
        <v>0</v>
      </c>
      <c r="AM57" s="367">
        <f>Tabela6[[#This Row],[DESCONTO]]</f>
        <v>0</v>
      </c>
      <c r="AN57" s="368">
        <f t="shared" si="3"/>
        <v>0</v>
      </c>
      <c r="AO57" s="379">
        <f t="shared" si="4"/>
        <v>0</v>
      </c>
    </row>
    <row r="58" spans="1:41" ht="12" customHeight="1" x14ac:dyDescent="0.2">
      <c r="A58" s="1061">
        <f>Tabela6[[#This Row],[CLIENTE]]</f>
        <v>0</v>
      </c>
      <c r="B58" s="106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36">
        <f t="shared" si="0"/>
        <v>0</v>
      </c>
      <c r="AI58" s="14">
        <f>Tabela6[[#This Row],[PREÇO]]</f>
        <v>0</v>
      </c>
      <c r="AJ58" s="383">
        <f t="shared" si="1"/>
        <v>0</v>
      </c>
      <c r="AK58" s="367">
        <f>Tabela6[[#This Row],[ST ICMS]]</f>
        <v>0</v>
      </c>
      <c r="AL58" s="368">
        <f t="shared" si="2"/>
        <v>0</v>
      </c>
      <c r="AM58" s="367">
        <f>Tabela6[[#This Row],[DESCONTO]]</f>
        <v>0</v>
      </c>
      <c r="AN58" s="368">
        <f t="shared" si="3"/>
        <v>0</v>
      </c>
      <c r="AO58" s="379">
        <f t="shared" si="4"/>
        <v>0</v>
      </c>
    </row>
    <row r="59" spans="1:41" ht="12" customHeight="1" x14ac:dyDescent="0.2">
      <c r="A59" s="1061">
        <f>Tabela6[[#This Row],[CLIENTE]]</f>
        <v>0</v>
      </c>
      <c r="B59" s="106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36">
        <f t="shared" si="0"/>
        <v>0</v>
      </c>
      <c r="AI59" s="14">
        <f>Tabela6[[#This Row],[PREÇO]]</f>
        <v>0</v>
      </c>
      <c r="AJ59" s="383">
        <f t="shared" si="1"/>
        <v>0</v>
      </c>
      <c r="AK59" s="367">
        <f>Tabela6[[#This Row],[ST ICMS]]</f>
        <v>0</v>
      </c>
      <c r="AL59" s="368">
        <f t="shared" si="2"/>
        <v>0</v>
      </c>
      <c r="AM59" s="367">
        <f>Tabela6[[#This Row],[DESCONTO]]</f>
        <v>0</v>
      </c>
      <c r="AN59" s="368">
        <f t="shared" si="3"/>
        <v>0</v>
      </c>
      <c r="AO59" s="379">
        <f t="shared" si="4"/>
        <v>0</v>
      </c>
    </row>
    <row r="60" spans="1:41" ht="12" customHeight="1" x14ac:dyDescent="0.2">
      <c r="A60" s="1061">
        <f>Tabela6[[#This Row],[CLIENTE]]</f>
        <v>0</v>
      </c>
      <c r="B60" s="106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36">
        <f t="shared" si="0"/>
        <v>0</v>
      </c>
      <c r="AI60" s="14">
        <f>Tabela6[[#This Row],[PREÇO]]</f>
        <v>0</v>
      </c>
      <c r="AJ60" s="383">
        <f t="shared" si="1"/>
        <v>0</v>
      </c>
      <c r="AK60" s="367">
        <f>Tabela6[[#This Row],[ST ICMS]]</f>
        <v>0</v>
      </c>
      <c r="AL60" s="368">
        <f t="shared" si="2"/>
        <v>0</v>
      </c>
      <c r="AM60" s="367">
        <f>Tabela6[[#This Row],[DESCONTO]]</f>
        <v>0</v>
      </c>
      <c r="AN60" s="368">
        <f t="shared" si="3"/>
        <v>0</v>
      </c>
      <c r="AO60" s="379">
        <f t="shared" si="4"/>
        <v>0</v>
      </c>
    </row>
    <row r="61" spans="1:41" ht="12" customHeight="1" x14ac:dyDescent="0.2">
      <c r="A61" s="1061">
        <f>Tabela6[[#This Row],[CLIENTE]]</f>
        <v>0</v>
      </c>
      <c r="B61" s="106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36">
        <f t="shared" si="0"/>
        <v>0</v>
      </c>
      <c r="AI61" s="14">
        <f>Tabela6[[#This Row],[PREÇO]]</f>
        <v>0</v>
      </c>
      <c r="AJ61" s="383">
        <f t="shared" si="1"/>
        <v>0</v>
      </c>
      <c r="AK61" s="367">
        <f>Tabela6[[#This Row],[ST ICMS]]</f>
        <v>0</v>
      </c>
      <c r="AL61" s="368">
        <f t="shared" si="2"/>
        <v>0</v>
      </c>
      <c r="AM61" s="367">
        <f>Tabela6[[#This Row],[DESCONTO]]</f>
        <v>0</v>
      </c>
      <c r="AN61" s="368">
        <f t="shared" si="3"/>
        <v>0</v>
      </c>
      <c r="AO61" s="379">
        <f t="shared" si="4"/>
        <v>0</v>
      </c>
    </row>
    <row r="62" spans="1:41" ht="12" customHeight="1" x14ac:dyDescent="0.2">
      <c r="A62" s="1061">
        <f>Tabela6[[#This Row],[CLIENTE]]</f>
        <v>0</v>
      </c>
      <c r="B62" s="106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36">
        <f t="shared" si="0"/>
        <v>0</v>
      </c>
      <c r="AI62" s="14">
        <f>Tabela6[[#This Row],[PREÇO]]</f>
        <v>0</v>
      </c>
      <c r="AJ62" s="383">
        <f t="shared" si="1"/>
        <v>0</v>
      </c>
      <c r="AK62" s="367">
        <f>Tabela6[[#This Row],[ST ICMS]]</f>
        <v>0</v>
      </c>
      <c r="AL62" s="368">
        <f t="shared" si="2"/>
        <v>0</v>
      </c>
      <c r="AM62" s="367">
        <f>Tabela6[[#This Row],[DESCONTO]]</f>
        <v>0</v>
      </c>
      <c r="AN62" s="368">
        <f t="shared" si="3"/>
        <v>0</v>
      </c>
      <c r="AO62" s="379">
        <f t="shared" si="4"/>
        <v>0</v>
      </c>
    </row>
    <row r="63" spans="1:41" ht="12" customHeight="1" x14ac:dyDescent="0.2">
      <c r="A63" s="1061">
        <f>Tabela6[[#This Row],[CLIENTE]]</f>
        <v>0</v>
      </c>
      <c r="B63" s="106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36">
        <f t="shared" si="0"/>
        <v>0</v>
      </c>
      <c r="AI63" s="14">
        <f>Tabela6[[#This Row],[PREÇO]]</f>
        <v>0</v>
      </c>
      <c r="AJ63" s="383">
        <f t="shared" si="1"/>
        <v>0</v>
      </c>
      <c r="AK63" s="367">
        <f>Tabela6[[#This Row],[ST ICMS]]</f>
        <v>0</v>
      </c>
      <c r="AL63" s="368">
        <f t="shared" si="2"/>
        <v>0</v>
      </c>
      <c r="AM63" s="367">
        <f>Tabela6[[#This Row],[DESCONTO]]</f>
        <v>0</v>
      </c>
      <c r="AN63" s="368">
        <f t="shared" si="3"/>
        <v>0</v>
      </c>
      <c r="AO63" s="379">
        <f t="shared" si="4"/>
        <v>0</v>
      </c>
    </row>
    <row r="64" spans="1:41" ht="12" customHeight="1" x14ac:dyDescent="0.2">
      <c r="A64" s="1061">
        <f>Tabela6[[#This Row],[CLIENTE]]</f>
        <v>0</v>
      </c>
      <c r="B64" s="106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36">
        <f t="shared" si="0"/>
        <v>0</v>
      </c>
      <c r="AI64" s="14">
        <f>Tabela6[[#This Row],[PREÇO]]</f>
        <v>0</v>
      </c>
      <c r="AJ64" s="383">
        <f t="shared" si="1"/>
        <v>0</v>
      </c>
      <c r="AK64" s="367">
        <f>Tabela6[[#This Row],[ST ICMS]]</f>
        <v>0</v>
      </c>
      <c r="AL64" s="368">
        <f t="shared" si="2"/>
        <v>0</v>
      </c>
      <c r="AM64" s="367">
        <f>Tabela6[[#This Row],[DESCONTO]]</f>
        <v>0</v>
      </c>
      <c r="AN64" s="368">
        <f t="shared" si="3"/>
        <v>0</v>
      </c>
      <c r="AO64" s="379">
        <f t="shared" si="4"/>
        <v>0</v>
      </c>
    </row>
    <row r="65" spans="1:41" ht="12" customHeight="1" x14ac:dyDescent="0.2">
      <c r="A65" s="1061">
        <f>Tabela6[[#This Row],[CLIENTE]]</f>
        <v>0</v>
      </c>
      <c r="B65" s="106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36">
        <f t="shared" si="0"/>
        <v>0</v>
      </c>
      <c r="AI65" s="14">
        <f>Tabela6[[#This Row],[PREÇO]]</f>
        <v>0</v>
      </c>
      <c r="AJ65" s="383">
        <f t="shared" si="1"/>
        <v>0</v>
      </c>
      <c r="AK65" s="367">
        <f>Tabela6[[#This Row],[ST ICMS]]</f>
        <v>0</v>
      </c>
      <c r="AL65" s="368">
        <f t="shared" si="2"/>
        <v>0</v>
      </c>
      <c r="AM65" s="367">
        <f>Tabela6[[#This Row],[DESCONTO]]</f>
        <v>0</v>
      </c>
      <c r="AN65" s="368">
        <f t="shared" si="3"/>
        <v>0</v>
      </c>
      <c r="AO65" s="379">
        <f t="shared" si="4"/>
        <v>0</v>
      </c>
    </row>
    <row r="66" spans="1:41" ht="12" customHeight="1" x14ac:dyDescent="0.2">
      <c r="A66" s="1061">
        <f>Tabela6[[#This Row],[CLIENTE]]</f>
        <v>0</v>
      </c>
      <c r="B66" s="106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36">
        <f t="shared" si="0"/>
        <v>0</v>
      </c>
      <c r="AI66" s="14">
        <f>Tabela6[[#This Row],[PREÇO]]</f>
        <v>0</v>
      </c>
      <c r="AJ66" s="383">
        <f t="shared" si="1"/>
        <v>0</v>
      </c>
      <c r="AK66" s="367">
        <f>Tabela6[[#This Row],[ST ICMS]]</f>
        <v>0</v>
      </c>
      <c r="AL66" s="368">
        <f t="shared" si="2"/>
        <v>0</v>
      </c>
      <c r="AM66" s="367">
        <f>Tabela6[[#This Row],[DESCONTO]]</f>
        <v>0</v>
      </c>
      <c r="AN66" s="368">
        <f t="shared" si="3"/>
        <v>0</v>
      </c>
      <c r="AO66" s="379">
        <f t="shared" si="4"/>
        <v>0</v>
      </c>
    </row>
    <row r="67" spans="1:41" ht="12" customHeight="1" x14ac:dyDescent="0.2">
      <c r="A67" s="1061">
        <f>Tabela6[[#This Row],[CLIENTE]]</f>
        <v>0</v>
      </c>
      <c r="B67" s="106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36">
        <f t="shared" si="0"/>
        <v>0</v>
      </c>
      <c r="AI67" s="14">
        <f>Tabela6[[#This Row],[PREÇO]]</f>
        <v>0</v>
      </c>
      <c r="AJ67" s="383">
        <f t="shared" si="1"/>
        <v>0</v>
      </c>
      <c r="AK67" s="367">
        <f>Tabela6[[#This Row],[ST ICMS]]</f>
        <v>0</v>
      </c>
      <c r="AL67" s="368">
        <f t="shared" si="2"/>
        <v>0</v>
      </c>
      <c r="AM67" s="367">
        <f>Tabela6[[#This Row],[DESCONTO]]</f>
        <v>0</v>
      </c>
      <c r="AN67" s="368">
        <f t="shared" si="3"/>
        <v>0</v>
      </c>
      <c r="AO67" s="379">
        <f t="shared" si="4"/>
        <v>0</v>
      </c>
    </row>
    <row r="68" spans="1:41" ht="12" customHeight="1" x14ac:dyDescent="0.2">
      <c r="A68" s="1061">
        <f>Tabela6[[#This Row],[CLIENTE]]</f>
        <v>0</v>
      </c>
      <c r="B68" s="106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36">
        <f t="shared" ref="AH68:AH131" si="5">SUM(C68:AG68)</f>
        <v>0</v>
      </c>
      <c r="AI68" s="14">
        <f>Tabela6[[#This Row],[PREÇO]]</f>
        <v>0</v>
      </c>
      <c r="AJ68" s="383">
        <f t="shared" ref="AJ68:AJ131" si="6">AH68*AI68</f>
        <v>0</v>
      </c>
      <c r="AK68" s="367">
        <f>Tabela6[[#This Row],[ST ICMS]]</f>
        <v>0</v>
      </c>
      <c r="AL68" s="368">
        <f t="shared" ref="AL68:AL131" si="7">(AJ68*AK68)</f>
        <v>0</v>
      </c>
      <c r="AM68" s="367">
        <f>Tabela6[[#This Row],[DESCONTO]]</f>
        <v>0</v>
      </c>
      <c r="AN68" s="368">
        <f t="shared" ref="AN68:AN131" si="8">((AJ68+AL68)*AM68)</f>
        <v>0</v>
      </c>
      <c r="AO68" s="379">
        <f t="shared" ref="AO68:AO131" si="9">(AJ68+AL68)-AN68</f>
        <v>0</v>
      </c>
    </row>
    <row r="69" spans="1:41" ht="12" customHeight="1" x14ac:dyDescent="0.2">
      <c r="A69" s="1061">
        <f>Tabela6[[#This Row],[CLIENTE]]</f>
        <v>0</v>
      </c>
      <c r="B69" s="106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36">
        <f t="shared" si="5"/>
        <v>0</v>
      </c>
      <c r="AI69" s="14">
        <f>Tabela6[[#This Row],[PREÇO]]</f>
        <v>0</v>
      </c>
      <c r="AJ69" s="383">
        <f t="shared" si="6"/>
        <v>0</v>
      </c>
      <c r="AK69" s="367">
        <f>Tabela6[[#This Row],[ST ICMS]]</f>
        <v>0</v>
      </c>
      <c r="AL69" s="368">
        <f t="shared" si="7"/>
        <v>0</v>
      </c>
      <c r="AM69" s="367">
        <f>Tabela6[[#This Row],[DESCONTO]]</f>
        <v>0</v>
      </c>
      <c r="AN69" s="368">
        <f t="shared" si="8"/>
        <v>0</v>
      </c>
      <c r="AO69" s="379">
        <f t="shared" si="9"/>
        <v>0</v>
      </c>
    </row>
    <row r="70" spans="1:41" ht="12" customHeight="1" x14ac:dyDescent="0.2">
      <c r="A70" s="1061">
        <f>Tabela6[[#This Row],[CLIENTE]]</f>
        <v>0</v>
      </c>
      <c r="B70" s="106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36">
        <f t="shared" si="5"/>
        <v>0</v>
      </c>
      <c r="AI70" s="14">
        <f>Tabela6[[#This Row],[PREÇO]]</f>
        <v>0</v>
      </c>
      <c r="AJ70" s="383">
        <f t="shared" si="6"/>
        <v>0</v>
      </c>
      <c r="AK70" s="367">
        <f>Tabela6[[#This Row],[ST ICMS]]</f>
        <v>0</v>
      </c>
      <c r="AL70" s="368">
        <f t="shared" si="7"/>
        <v>0</v>
      </c>
      <c r="AM70" s="367">
        <f>Tabela6[[#This Row],[DESCONTO]]</f>
        <v>0</v>
      </c>
      <c r="AN70" s="368">
        <f t="shared" si="8"/>
        <v>0</v>
      </c>
      <c r="AO70" s="379">
        <f t="shared" si="9"/>
        <v>0</v>
      </c>
    </row>
    <row r="71" spans="1:41" ht="12" customHeight="1" x14ac:dyDescent="0.2">
      <c r="A71" s="1061">
        <f>Tabela6[[#This Row],[CLIENTE]]</f>
        <v>0</v>
      </c>
      <c r="B71" s="106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36">
        <f t="shared" si="5"/>
        <v>0</v>
      </c>
      <c r="AI71" s="14">
        <f>Tabela6[[#This Row],[PREÇO]]</f>
        <v>0</v>
      </c>
      <c r="AJ71" s="383">
        <f t="shared" si="6"/>
        <v>0</v>
      </c>
      <c r="AK71" s="367">
        <f>Tabela6[[#This Row],[ST ICMS]]</f>
        <v>0</v>
      </c>
      <c r="AL71" s="368">
        <f t="shared" si="7"/>
        <v>0</v>
      </c>
      <c r="AM71" s="367">
        <f>Tabela6[[#This Row],[DESCONTO]]</f>
        <v>0</v>
      </c>
      <c r="AN71" s="368">
        <f t="shared" si="8"/>
        <v>0</v>
      </c>
      <c r="AO71" s="379">
        <f t="shared" si="9"/>
        <v>0</v>
      </c>
    </row>
    <row r="72" spans="1:41" ht="12" customHeight="1" x14ac:dyDescent="0.2">
      <c r="A72" s="1061">
        <f>Tabela6[[#This Row],[CLIENTE]]</f>
        <v>0</v>
      </c>
      <c r="B72" s="106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36">
        <f t="shared" si="5"/>
        <v>0</v>
      </c>
      <c r="AI72" s="14">
        <f>Tabela6[[#This Row],[PREÇO]]</f>
        <v>0</v>
      </c>
      <c r="AJ72" s="383">
        <f t="shared" si="6"/>
        <v>0</v>
      </c>
      <c r="AK72" s="367">
        <f>Tabela6[[#This Row],[ST ICMS]]</f>
        <v>0</v>
      </c>
      <c r="AL72" s="368">
        <f t="shared" si="7"/>
        <v>0</v>
      </c>
      <c r="AM72" s="367">
        <f>Tabela6[[#This Row],[DESCONTO]]</f>
        <v>0</v>
      </c>
      <c r="AN72" s="368">
        <f t="shared" si="8"/>
        <v>0</v>
      </c>
      <c r="AO72" s="379">
        <f t="shared" si="9"/>
        <v>0</v>
      </c>
    </row>
    <row r="73" spans="1:41" ht="12" customHeight="1" x14ac:dyDescent="0.2">
      <c r="A73" s="1061">
        <f>Tabela6[[#This Row],[CLIENTE]]</f>
        <v>0</v>
      </c>
      <c r="B73" s="106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36">
        <f t="shared" si="5"/>
        <v>0</v>
      </c>
      <c r="AI73" s="14">
        <f>Tabela6[[#This Row],[PREÇO]]</f>
        <v>0</v>
      </c>
      <c r="AJ73" s="383">
        <f t="shared" si="6"/>
        <v>0</v>
      </c>
      <c r="AK73" s="367">
        <f>Tabela6[[#This Row],[ST ICMS]]</f>
        <v>0</v>
      </c>
      <c r="AL73" s="368">
        <f t="shared" si="7"/>
        <v>0</v>
      </c>
      <c r="AM73" s="367">
        <f>Tabela6[[#This Row],[DESCONTO]]</f>
        <v>0</v>
      </c>
      <c r="AN73" s="368">
        <f t="shared" si="8"/>
        <v>0</v>
      </c>
      <c r="AO73" s="379">
        <f t="shared" si="9"/>
        <v>0</v>
      </c>
    </row>
    <row r="74" spans="1:41" ht="12" customHeight="1" x14ac:dyDescent="0.2">
      <c r="A74" s="1061">
        <f>Tabela6[[#This Row],[CLIENTE]]</f>
        <v>0</v>
      </c>
      <c r="B74" s="106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5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36">
        <f t="shared" si="5"/>
        <v>0</v>
      </c>
      <c r="AI74" s="14">
        <f>Tabela6[[#This Row],[PREÇO]]</f>
        <v>0</v>
      </c>
      <c r="AJ74" s="383">
        <f t="shared" si="6"/>
        <v>0</v>
      </c>
      <c r="AK74" s="367">
        <f>Tabela6[[#This Row],[ST ICMS]]</f>
        <v>0</v>
      </c>
      <c r="AL74" s="368">
        <f t="shared" si="7"/>
        <v>0</v>
      </c>
      <c r="AM74" s="367">
        <f>Tabela6[[#This Row],[DESCONTO]]</f>
        <v>0</v>
      </c>
      <c r="AN74" s="368">
        <f t="shared" si="8"/>
        <v>0</v>
      </c>
      <c r="AO74" s="379">
        <f t="shared" si="9"/>
        <v>0</v>
      </c>
    </row>
    <row r="75" spans="1:41" ht="12" customHeight="1" x14ac:dyDescent="0.2">
      <c r="A75" s="1061">
        <f>Tabela6[[#This Row],[CLIENTE]]</f>
        <v>0</v>
      </c>
      <c r="B75" s="106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36">
        <f t="shared" si="5"/>
        <v>0</v>
      </c>
      <c r="AI75" s="14">
        <f>Tabela6[[#This Row],[PREÇO]]</f>
        <v>0</v>
      </c>
      <c r="AJ75" s="383">
        <f t="shared" si="6"/>
        <v>0</v>
      </c>
      <c r="AK75" s="367">
        <f>Tabela6[[#This Row],[ST ICMS]]</f>
        <v>0</v>
      </c>
      <c r="AL75" s="368">
        <f t="shared" si="7"/>
        <v>0</v>
      </c>
      <c r="AM75" s="367">
        <f>Tabela6[[#This Row],[DESCONTO]]</f>
        <v>0</v>
      </c>
      <c r="AN75" s="368">
        <f t="shared" si="8"/>
        <v>0</v>
      </c>
      <c r="AO75" s="379">
        <f t="shared" si="9"/>
        <v>0</v>
      </c>
    </row>
    <row r="76" spans="1:41" ht="12" customHeight="1" x14ac:dyDescent="0.2">
      <c r="A76" s="1061">
        <f>Tabela6[[#This Row],[CLIENTE]]</f>
        <v>0</v>
      </c>
      <c r="B76" s="106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36">
        <f t="shared" si="5"/>
        <v>0</v>
      </c>
      <c r="AI76" s="14">
        <f>Tabela6[[#This Row],[PREÇO]]</f>
        <v>0</v>
      </c>
      <c r="AJ76" s="383">
        <f t="shared" si="6"/>
        <v>0</v>
      </c>
      <c r="AK76" s="367">
        <f>Tabela6[[#This Row],[ST ICMS]]</f>
        <v>0</v>
      </c>
      <c r="AL76" s="368">
        <f t="shared" si="7"/>
        <v>0</v>
      </c>
      <c r="AM76" s="367">
        <f>Tabela6[[#This Row],[DESCONTO]]</f>
        <v>0</v>
      </c>
      <c r="AN76" s="368">
        <f t="shared" si="8"/>
        <v>0</v>
      </c>
      <c r="AO76" s="379">
        <f t="shared" si="9"/>
        <v>0</v>
      </c>
    </row>
    <row r="77" spans="1:41" ht="12" customHeight="1" x14ac:dyDescent="0.2">
      <c r="A77" s="1061">
        <f>Tabela6[[#This Row],[CLIENTE]]</f>
        <v>0</v>
      </c>
      <c r="B77" s="1062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36">
        <f t="shared" si="5"/>
        <v>0</v>
      </c>
      <c r="AI77" s="14">
        <f>Tabela6[[#This Row],[PREÇO]]</f>
        <v>0</v>
      </c>
      <c r="AJ77" s="383">
        <f t="shared" si="6"/>
        <v>0</v>
      </c>
      <c r="AK77" s="367">
        <f>Tabela6[[#This Row],[ST ICMS]]</f>
        <v>0</v>
      </c>
      <c r="AL77" s="368">
        <f t="shared" si="7"/>
        <v>0</v>
      </c>
      <c r="AM77" s="367">
        <f>Tabela6[[#This Row],[DESCONTO]]</f>
        <v>0</v>
      </c>
      <c r="AN77" s="368">
        <f t="shared" si="8"/>
        <v>0</v>
      </c>
      <c r="AO77" s="379">
        <f t="shared" si="9"/>
        <v>0</v>
      </c>
    </row>
    <row r="78" spans="1:41" ht="12" customHeight="1" x14ac:dyDescent="0.2">
      <c r="A78" s="1061">
        <f>Tabela6[[#This Row],[CLIENTE]]</f>
        <v>0</v>
      </c>
      <c r="B78" s="106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36">
        <f t="shared" si="5"/>
        <v>0</v>
      </c>
      <c r="AI78" s="14">
        <f>Tabela6[[#This Row],[PREÇO]]</f>
        <v>0</v>
      </c>
      <c r="AJ78" s="383">
        <f t="shared" si="6"/>
        <v>0</v>
      </c>
      <c r="AK78" s="367">
        <f>Tabela6[[#This Row],[ST ICMS]]</f>
        <v>0</v>
      </c>
      <c r="AL78" s="368">
        <f t="shared" si="7"/>
        <v>0</v>
      </c>
      <c r="AM78" s="367">
        <f>Tabela6[[#This Row],[DESCONTO]]</f>
        <v>0</v>
      </c>
      <c r="AN78" s="368">
        <f t="shared" si="8"/>
        <v>0</v>
      </c>
      <c r="AO78" s="379">
        <f t="shared" si="9"/>
        <v>0</v>
      </c>
    </row>
    <row r="79" spans="1:41" ht="12" customHeight="1" x14ac:dyDescent="0.2">
      <c r="A79" s="1061">
        <f>Tabela6[[#This Row],[CLIENTE]]</f>
        <v>0</v>
      </c>
      <c r="B79" s="1062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36">
        <f t="shared" si="5"/>
        <v>0</v>
      </c>
      <c r="AI79" s="14">
        <f>Tabela6[[#This Row],[PREÇO]]</f>
        <v>0</v>
      </c>
      <c r="AJ79" s="383">
        <f t="shared" si="6"/>
        <v>0</v>
      </c>
      <c r="AK79" s="367">
        <f>Tabela6[[#This Row],[ST ICMS]]</f>
        <v>0</v>
      </c>
      <c r="AL79" s="368">
        <f t="shared" si="7"/>
        <v>0</v>
      </c>
      <c r="AM79" s="367">
        <f>Tabela6[[#This Row],[DESCONTO]]</f>
        <v>0</v>
      </c>
      <c r="AN79" s="368">
        <f t="shared" si="8"/>
        <v>0</v>
      </c>
      <c r="AO79" s="379">
        <f t="shared" si="9"/>
        <v>0</v>
      </c>
    </row>
    <row r="80" spans="1:41" ht="12" customHeight="1" x14ac:dyDescent="0.2">
      <c r="A80" s="1061">
        <f>Tabela6[[#This Row],[CLIENTE]]</f>
        <v>0</v>
      </c>
      <c r="B80" s="1062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36">
        <f t="shared" si="5"/>
        <v>0</v>
      </c>
      <c r="AI80" s="14">
        <f>Tabela6[[#This Row],[PREÇO]]</f>
        <v>0</v>
      </c>
      <c r="AJ80" s="383">
        <f t="shared" si="6"/>
        <v>0</v>
      </c>
      <c r="AK80" s="367">
        <f>Tabela6[[#This Row],[ST ICMS]]</f>
        <v>0</v>
      </c>
      <c r="AL80" s="368">
        <f t="shared" si="7"/>
        <v>0</v>
      </c>
      <c r="AM80" s="367">
        <f>Tabela6[[#This Row],[DESCONTO]]</f>
        <v>0</v>
      </c>
      <c r="AN80" s="368">
        <f t="shared" si="8"/>
        <v>0</v>
      </c>
      <c r="AO80" s="379">
        <f t="shared" si="9"/>
        <v>0</v>
      </c>
    </row>
    <row r="81" spans="1:41" ht="12" customHeight="1" x14ac:dyDescent="0.2">
      <c r="A81" s="1061">
        <f>Tabela6[[#This Row],[CLIENTE]]</f>
        <v>0</v>
      </c>
      <c r="B81" s="1062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36">
        <f t="shared" si="5"/>
        <v>0</v>
      </c>
      <c r="AI81" s="14">
        <f>Tabela6[[#This Row],[PREÇO]]</f>
        <v>0</v>
      </c>
      <c r="AJ81" s="383">
        <f t="shared" si="6"/>
        <v>0</v>
      </c>
      <c r="AK81" s="367">
        <f>Tabela6[[#This Row],[ST ICMS]]</f>
        <v>0</v>
      </c>
      <c r="AL81" s="368">
        <f t="shared" si="7"/>
        <v>0</v>
      </c>
      <c r="AM81" s="367">
        <f>Tabela6[[#This Row],[DESCONTO]]</f>
        <v>0</v>
      </c>
      <c r="AN81" s="368">
        <f t="shared" si="8"/>
        <v>0</v>
      </c>
      <c r="AO81" s="379">
        <f t="shared" si="9"/>
        <v>0</v>
      </c>
    </row>
    <row r="82" spans="1:41" ht="12" customHeight="1" x14ac:dyDescent="0.2">
      <c r="A82" s="1061">
        <f>Tabela6[[#This Row],[CLIENTE]]</f>
        <v>0</v>
      </c>
      <c r="B82" s="1062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36">
        <f t="shared" si="5"/>
        <v>0</v>
      </c>
      <c r="AI82" s="14">
        <f>Tabela6[[#This Row],[PREÇO]]</f>
        <v>0</v>
      </c>
      <c r="AJ82" s="383">
        <f t="shared" si="6"/>
        <v>0</v>
      </c>
      <c r="AK82" s="367">
        <f>Tabela6[[#This Row],[ST ICMS]]</f>
        <v>0</v>
      </c>
      <c r="AL82" s="368">
        <f t="shared" si="7"/>
        <v>0</v>
      </c>
      <c r="AM82" s="367">
        <f>Tabela6[[#This Row],[DESCONTO]]</f>
        <v>0</v>
      </c>
      <c r="AN82" s="368">
        <f t="shared" si="8"/>
        <v>0</v>
      </c>
      <c r="AO82" s="379">
        <f t="shared" si="9"/>
        <v>0</v>
      </c>
    </row>
    <row r="83" spans="1:41" ht="12" customHeight="1" x14ac:dyDescent="0.2">
      <c r="A83" s="1061">
        <f>Tabela6[[#This Row],[CLIENTE]]</f>
        <v>0</v>
      </c>
      <c r="B83" s="1062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36">
        <f t="shared" si="5"/>
        <v>0</v>
      </c>
      <c r="AI83" s="14">
        <f>Tabela6[[#This Row],[PREÇO]]</f>
        <v>0</v>
      </c>
      <c r="AJ83" s="383">
        <f t="shared" si="6"/>
        <v>0</v>
      </c>
      <c r="AK83" s="367">
        <f>Tabela6[[#This Row],[ST ICMS]]</f>
        <v>0</v>
      </c>
      <c r="AL83" s="368">
        <f t="shared" si="7"/>
        <v>0</v>
      </c>
      <c r="AM83" s="367">
        <f>Tabela6[[#This Row],[DESCONTO]]</f>
        <v>0</v>
      </c>
      <c r="AN83" s="368">
        <f t="shared" si="8"/>
        <v>0</v>
      </c>
      <c r="AO83" s="379">
        <f t="shared" si="9"/>
        <v>0</v>
      </c>
    </row>
    <row r="84" spans="1:41" ht="12" customHeight="1" x14ac:dyDescent="0.2">
      <c r="A84" s="1061">
        <f>Tabela6[[#This Row],[CLIENTE]]</f>
        <v>0</v>
      </c>
      <c r="B84" s="1062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36">
        <f t="shared" si="5"/>
        <v>0</v>
      </c>
      <c r="AI84" s="14">
        <f>Tabela6[[#This Row],[PREÇO]]</f>
        <v>0</v>
      </c>
      <c r="AJ84" s="383">
        <f t="shared" si="6"/>
        <v>0</v>
      </c>
      <c r="AK84" s="367">
        <f>Tabela6[[#This Row],[ST ICMS]]</f>
        <v>0</v>
      </c>
      <c r="AL84" s="368">
        <f t="shared" si="7"/>
        <v>0</v>
      </c>
      <c r="AM84" s="367">
        <f>Tabela6[[#This Row],[DESCONTO]]</f>
        <v>0</v>
      </c>
      <c r="AN84" s="368">
        <f t="shared" si="8"/>
        <v>0</v>
      </c>
      <c r="AO84" s="379">
        <f t="shared" si="9"/>
        <v>0</v>
      </c>
    </row>
    <row r="85" spans="1:41" ht="12" customHeight="1" x14ac:dyDescent="0.2">
      <c r="A85" s="1061">
        <f>Tabela6[[#This Row],[CLIENTE]]</f>
        <v>0</v>
      </c>
      <c r="B85" s="1062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36">
        <f t="shared" si="5"/>
        <v>0</v>
      </c>
      <c r="AI85" s="14">
        <f>Tabela6[[#This Row],[PREÇO]]</f>
        <v>0</v>
      </c>
      <c r="AJ85" s="383">
        <f t="shared" si="6"/>
        <v>0</v>
      </c>
      <c r="AK85" s="367">
        <f>Tabela6[[#This Row],[ST ICMS]]</f>
        <v>0</v>
      </c>
      <c r="AL85" s="368">
        <f t="shared" si="7"/>
        <v>0</v>
      </c>
      <c r="AM85" s="367">
        <f>Tabela6[[#This Row],[DESCONTO]]</f>
        <v>0</v>
      </c>
      <c r="AN85" s="368">
        <f t="shared" si="8"/>
        <v>0</v>
      </c>
      <c r="AO85" s="379">
        <f t="shared" si="9"/>
        <v>0</v>
      </c>
    </row>
    <row r="86" spans="1:41" ht="12" customHeight="1" x14ac:dyDescent="0.2">
      <c r="A86" s="1061">
        <f>Tabela6[[#This Row],[CLIENTE]]</f>
        <v>0</v>
      </c>
      <c r="B86" s="106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36">
        <f t="shared" si="5"/>
        <v>0</v>
      </c>
      <c r="AI86" s="14">
        <f>Tabela6[[#This Row],[PREÇO]]</f>
        <v>0</v>
      </c>
      <c r="AJ86" s="383">
        <f t="shared" si="6"/>
        <v>0</v>
      </c>
      <c r="AK86" s="367">
        <f>Tabela6[[#This Row],[ST ICMS]]</f>
        <v>0</v>
      </c>
      <c r="AL86" s="368">
        <f t="shared" si="7"/>
        <v>0</v>
      </c>
      <c r="AM86" s="367">
        <f>Tabela6[[#This Row],[DESCONTO]]</f>
        <v>0</v>
      </c>
      <c r="AN86" s="368">
        <f t="shared" si="8"/>
        <v>0</v>
      </c>
      <c r="AO86" s="379">
        <f t="shared" si="9"/>
        <v>0</v>
      </c>
    </row>
    <row r="87" spans="1:41" ht="12" customHeight="1" x14ac:dyDescent="0.2">
      <c r="A87" s="1061">
        <f>Tabela6[[#This Row],[CLIENTE]]</f>
        <v>0</v>
      </c>
      <c r="B87" s="1062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36">
        <f t="shared" si="5"/>
        <v>0</v>
      </c>
      <c r="AI87" s="14">
        <f>Tabela6[[#This Row],[PREÇO]]</f>
        <v>0</v>
      </c>
      <c r="AJ87" s="383">
        <f t="shared" si="6"/>
        <v>0</v>
      </c>
      <c r="AK87" s="367">
        <f>Tabela6[[#This Row],[ST ICMS]]</f>
        <v>0</v>
      </c>
      <c r="AL87" s="368">
        <f t="shared" si="7"/>
        <v>0</v>
      </c>
      <c r="AM87" s="367">
        <f>Tabela6[[#This Row],[DESCONTO]]</f>
        <v>0</v>
      </c>
      <c r="AN87" s="368">
        <f t="shared" si="8"/>
        <v>0</v>
      </c>
      <c r="AO87" s="379">
        <f t="shared" si="9"/>
        <v>0</v>
      </c>
    </row>
    <row r="88" spans="1:41" ht="12" customHeight="1" x14ac:dyDescent="0.2">
      <c r="A88" s="1061">
        <f>Tabela6[[#This Row],[CLIENTE]]</f>
        <v>0</v>
      </c>
      <c r="B88" s="1062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36">
        <f t="shared" si="5"/>
        <v>0</v>
      </c>
      <c r="AI88" s="14">
        <f>Tabela6[[#This Row],[PREÇO]]</f>
        <v>0</v>
      </c>
      <c r="AJ88" s="383">
        <f t="shared" si="6"/>
        <v>0</v>
      </c>
      <c r="AK88" s="367">
        <f>Tabela6[[#This Row],[ST ICMS]]</f>
        <v>0</v>
      </c>
      <c r="AL88" s="368">
        <f t="shared" si="7"/>
        <v>0</v>
      </c>
      <c r="AM88" s="367">
        <f>Tabela6[[#This Row],[DESCONTO]]</f>
        <v>0</v>
      </c>
      <c r="AN88" s="368">
        <f t="shared" si="8"/>
        <v>0</v>
      </c>
      <c r="AO88" s="379">
        <f t="shared" si="9"/>
        <v>0</v>
      </c>
    </row>
    <row r="89" spans="1:41" ht="12" customHeight="1" x14ac:dyDescent="0.2">
      <c r="A89" s="1061">
        <f>Tabela6[[#This Row],[CLIENTE]]</f>
        <v>0</v>
      </c>
      <c r="B89" s="1062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36">
        <f t="shared" si="5"/>
        <v>0</v>
      </c>
      <c r="AI89" s="14">
        <f>Tabela6[[#This Row],[PREÇO]]</f>
        <v>0</v>
      </c>
      <c r="AJ89" s="383">
        <f t="shared" si="6"/>
        <v>0</v>
      </c>
      <c r="AK89" s="367">
        <f>Tabela6[[#This Row],[ST ICMS]]</f>
        <v>0</v>
      </c>
      <c r="AL89" s="368">
        <f t="shared" si="7"/>
        <v>0</v>
      </c>
      <c r="AM89" s="367">
        <f>Tabela6[[#This Row],[DESCONTO]]</f>
        <v>0</v>
      </c>
      <c r="AN89" s="368">
        <f t="shared" si="8"/>
        <v>0</v>
      </c>
      <c r="AO89" s="379">
        <f t="shared" si="9"/>
        <v>0</v>
      </c>
    </row>
    <row r="90" spans="1:41" ht="12" customHeight="1" x14ac:dyDescent="0.2">
      <c r="A90" s="1061">
        <f>Tabela6[[#This Row],[CLIENTE]]</f>
        <v>0</v>
      </c>
      <c r="B90" s="1062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36">
        <f t="shared" si="5"/>
        <v>0</v>
      </c>
      <c r="AI90" s="14">
        <f>Tabela6[[#This Row],[PREÇO]]</f>
        <v>0</v>
      </c>
      <c r="AJ90" s="383">
        <f t="shared" si="6"/>
        <v>0</v>
      </c>
      <c r="AK90" s="367">
        <f>Tabela6[[#This Row],[ST ICMS]]</f>
        <v>0</v>
      </c>
      <c r="AL90" s="368">
        <f t="shared" si="7"/>
        <v>0</v>
      </c>
      <c r="AM90" s="367">
        <f>Tabela6[[#This Row],[DESCONTO]]</f>
        <v>0</v>
      </c>
      <c r="AN90" s="368">
        <f t="shared" si="8"/>
        <v>0</v>
      </c>
      <c r="AO90" s="379">
        <f t="shared" si="9"/>
        <v>0</v>
      </c>
    </row>
    <row r="91" spans="1:41" ht="12" customHeight="1" x14ac:dyDescent="0.2">
      <c r="A91" s="1061">
        <f>Tabela6[[#This Row],[CLIENTE]]</f>
        <v>0</v>
      </c>
      <c r="B91" s="1062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36">
        <f t="shared" si="5"/>
        <v>0</v>
      </c>
      <c r="AI91" s="14">
        <f>Tabela6[[#This Row],[PREÇO]]</f>
        <v>0</v>
      </c>
      <c r="AJ91" s="383">
        <f t="shared" si="6"/>
        <v>0</v>
      </c>
      <c r="AK91" s="367">
        <f>Tabela6[[#This Row],[ST ICMS]]</f>
        <v>0</v>
      </c>
      <c r="AL91" s="368">
        <f t="shared" si="7"/>
        <v>0</v>
      </c>
      <c r="AM91" s="367">
        <f>Tabela6[[#This Row],[DESCONTO]]</f>
        <v>0</v>
      </c>
      <c r="AN91" s="368">
        <f t="shared" si="8"/>
        <v>0</v>
      </c>
      <c r="AO91" s="379">
        <f t="shared" si="9"/>
        <v>0</v>
      </c>
    </row>
    <row r="92" spans="1:41" ht="12" customHeight="1" x14ac:dyDescent="0.2">
      <c r="A92" s="1061">
        <f>Tabela6[[#This Row],[CLIENTE]]</f>
        <v>0</v>
      </c>
      <c r="B92" s="1062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36">
        <f t="shared" si="5"/>
        <v>0</v>
      </c>
      <c r="AI92" s="14">
        <f>Tabela6[[#This Row],[PREÇO]]</f>
        <v>0</v>
      </c>
      <c r="AJ92" s="383">
        <f t="shared" si="6"/>
        <v>0</v>
      </c>
      <c r="AK92" s="367">
        <f>Tabela6[[#This Row],[ST ICMS]]</f>
        <v>0</v>
      </c>
      <c r="AL92" s="368">
        <f t="shared" si="7"/>
        <v>0</v>
      </c>
      <c r="AM92" s="367">
        <f>Tabela6[[#This Row],[DESCONTO]]</f>
        <v>0</v>
      </c>
      <c r="AN92" s="368">
        <f t="shared" si="8"/>
        <v>0</v>
      </c>
      <c r="AO92" s="379">
        <f t="shared" si="9"/>
        <v>0</v>
      </c>
    </row>
    <row r="93" spans="1:41" ht="12" customHeight="1" x14ac:dyDescent="0.2">
      <c r="A93" s="1061">
        <f>Tabela6[[#This Row],[CLIENTE]]</f>
        <v>0</v>
      </c>
      <c r="B93" s="1062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36">
        <f t="shared" si="5"/>
        <v>0</v>
      </c>
      <c r="AI93" s="14">
        <f>Tabela6[[#This Row],[PREÇO]]</f>
        <v>0</v>
      </c>
      <c r="AJ93" s="383">
        <f t="shared" si="6"/>
        <v>0</v>
      </c>
      <c r="AK93" s="367">
        <f>Tabela6[[#This Row],[ST ICMS]]</f>
        <v>0</v>
      </c>
      <c r="AL93" s="368">
        <f t="shared" si="7"/>
        <v>0</v>
      </c>
      <c r="AM93" s="367">
        <f>Tabela6[[#This Row],[DESCONTO]]</f>
        <v>0</v>
      </c>
      <c r="AN93" s="368">
        <f t="shared" si="8"/>
        <v>0</v>
      </c>
      <c r="AO93" s="379">
        <f t="shared" si="9"/>
        <v>0</v>
      </c>
    </row>
    <row r="94" spans="1:41" ht="12" customHeight="1" x14ac:dyDescent="0.2">
      <c r="A94" s="1061">
        <f>Tabela6[[#This Row],[CLIENTE]]</f>
        <v>0</v>
      </c>
      <c r="B94" s="1062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36">
        <f t="shared" si="5"/>
        <v>0</v>
      </c>
      <c r="AI94" s="14">
        <f>Tabela6[[#This Row],[PREÇO]]</f>
        <v>0</v>
      </c>
      <c r="AJ94" s="383">
        <f t="shared" si="6"/>
        <v>0</v>
      </c>
      <c r="AK94" s="367">
        <f>Tabela6[[#This Row],[ST ICMS]]</f>
        <v>0</v>
      </c>
      <c r="AL94" s="368">
        <f t="shared" si="7"/>
        <v>0</v>
      </c>
      <c r="AM94" s="367">
        <f>Tabela6[[#This Row],[DESCONTO]]</f>
        <v>0</v>
      </c>
      <c r="AN94" s="368">
        <f t="shared" si="8"/>
        <v>0</v>
      </c>
      <c r="AO94" s="379">
        <f t="shared" si="9"/>
        <v>0</v>
      </c>
    </row>
    <row r="95" spans="1:41" ht="12" customHeight="1" x14ac:dyDescent="0.2">
      <c r="A95" s="1061">
        <f>Tabela6[[#This Row],[CLIENTE]]</f>
        <v>0</v>
      </c>
      <c r="B95" s="1062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36">
        <f t="shared" si="5"/>
        <v>0</v>
      </c>
      <c r="AI95" s="14">
        <f>Tabela6[[#This Row],[PREÇO]]</f>
        <v>0</v>
      </c>
      <c r="AJ95" s="383">
        <f t="shared" si="6"/>
        <v>0</v>
      </c>
      <c r="AK95" s="367">
        <f>Tabela6[[#This Row],[ST ICMS]]</f>
        <v>0</v>
      </c>
      <c r="AL95" s="368">
        <f t="shared" si="7"/>
        <v>0</v>
      </c>
      <c r="AM95" s="367">
        <f>Tabela6[[#This Row],[DESCONTO]]</f>
        <v>0</v>
      </c>
      <c r="AN95" s="368">
        <f t="shared" si="8"/>
        <v>0</v>
      </c>
      <c r="AO95" s="379">
        <f t="shared" si="9"/>
        <v>0</v>
      </c>
    </row>
    <row r="96" spans="1:41" ht="12" customHeight="1" x14ac:dyDescent="0.2">
      <c r="A96" s="1061">
        <f>Tabela6[[#This Row],[CLIENTE]]</f>
        <v>0</v>
      </c>
      <c r="B96" s="1062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36">
        <f t="shared" si="5"/>
        <v>0</v>
      </c>
      <c r="AI96" s="14">
        <f>Tabela6[[#This Row],[PREÇO]]</f>
        <v>0</v>
      </c>
      <c r="AJ96" s="383">
        <f t="shared" si="6"/>
        <v>0</v>
      </c>
      <c r="AK96" s="367">
        <f>Tabela6[[#This Row],[ST ICMS]]</f>
        <v>0</v>
      </c>
      <c r="AL96" s="368">
        <f t="shared" si="7"/>
        <v>0</v>
      </c>
      <c r="AM96" s="367">
        <f>Tabela6[[#This Row],[DESCONTO]]</f>
        <v>0</v>
      </c>
      <c r="AN96" s="368">
        <f t="shared" si="8"/>
        <v>0</v>
      </c>
      <c r="AO96" s="379">
        <f t="shared" si="9"/>
        <v>0</v>
      </c>
    </row>
    <row r="97" spans="1:41" ht="12" customHeight="1" x14ac:dyDescent="0.2">
      <c r="A97" s="1061">
        <f>Tabela6[[#This Row],[CLIENTE]]</f>
        <v>0</v>
      </c>
      <c r="B97" s="1062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36">
        <f t="shared" si="5"/>
        <v>0</v>
      </c>
      <c r="AI97" s="14">
        <f>Tabela6[[#This Row],[PREÇO]]</f>
        <v>0</v>
      </c>
      <c r="AJ97" s="383">
        <f t="shared" si="6"/>
        <v>0</v>
      </c>
      <c r="AK97" s="367">
        <f>Tabela6[[#This Row],[ST ICMS]]</f>
        <v>0</v>
      </c>
      <c r="AL97" s="368">
        <f t="shared" si="7"/>
        <v>0</v>
      </c>
      <c r="AM97" s="367">
        <f>Tabela6[[#This Row],[DESCONTO]]</f>
        <v>0</v>
      </c>
      <c r="AN97" s="368">
        <f t="shared" si="8"/>
        <v>0</v>
      </c>
      <c r="AO97" s="379">
        <f t="shared" si="9"/>
        <v>0</v>
      </c>
    </row>
    <row r="98" spans="1:41" ht="12" customHeight="1" x14ac:dyDescent="0.2">
      <c r="A98" s="1061">
        <f>Tabela6[[#This Row],[CLIENTE]]</f>
        <v>0</v>
      </c>
      <c r="B98" s="106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36">
        <f t="shared" si="5"/>
        <v>0</v>
      </c>
      <c r="AI98" s="14">
        <f>Tabela6[[#This Row],[PREÇO]]</f>
        <v>0</v>
      </c>
      <c r="AJ98" s="383">
        <f t="shared" si="6"/>
        <v>0</v>
      </c>
      <c r="AK98" s="367">
        <f>Tabela6[[#This Row],[ST ICMS]]</f>
        <v>0</v>
      </c>
      <c r="AL98" s="368">
        <f t="shared" si="7"/>
        <v>0</v>
      </c>
      <c r="AM98" s="367">
        <f>Tabela6[[#This Row],[DESCONTO]]</f>
        <v>0</v>
      </c>
      <c r="AN98" s="368">
        <f t="shared" si="8"/>
        <v>0</v>
      </c>
      <c r="AO98" s="379">
        <f t="shared" si="9"/>
        <v>0</v>
      </c>
    </row>
    <row r="99" spans="1:41" ht="12" customHeight="1" x14ac:dyDescent="0.2">
      <c r="A99" s="1061">
        <f>Tabela6[[#This Row],[CLIENTE]]</f>
        <v>0</v>
      </c>
      <c r="B99" s="106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36">
        <f t="shared" si="5"/>
        <v>0</v>
      </c>
      <c r="AI99" s="14">
        <f>Tabela6[[#This Row],[PREÇO]]</f>
        <v>0</v>
      </c>
      <c r="AJ99" s="383">
        <f t="shared" si="6"/>
        <v>0</v>
      </c>
      <c r="AK99" s="367">
        <f>Tabela6[[#This Row],[ST ICMS]]</f>
        <v>0</v>
      </c>
      <c r="AL99" s="368">
        <f t="shared" si="7"/>
        <v>0</v>
      </c>
      <c r="AM99" s="367">
        <f>Tabela6[[#This Row],[DESCONTO]]</f>
        <v>0</v>
      </c>
      <c r="AN99" s="368">
        <f t="shared" si="8"/>
        <v>0</v>
      </c>
      <c r="AO99" s="379">
        <f t="shared" si="9"/>
        <v>0</v>
      </c>
    </row>
    <row r="100" spans="1:41" ht="12" customHeight="1" x14ac:dyDescent="0.2">
      <c r="A100" s="1061">
        <f>Tabela6[[#This Row],[CLIENTE]]</f>
        <v>0</v>
      </c>
      <c r="B100" s="106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36">
        <f t="shared" si="5"/>
        <v>0</v>
      </c>
      <c r="AI100" s="14">
        <f>Tabela6[[#This Row],[PREÇO]]</f>
        <v>0</v>
      </c>
      <c r="AJ100" s="383">
        <f t="shared" si="6"/>
        <v>0</v>
      </c>
      <c r="AK100" s="367">
        <f>Tabela6[[#This Row],[ST ICMS]]</f>
        <v>0</v>
      </c>
      <c r="AL100" s="368">
        <f t="shared" si="7"/>
        <v>0</v>
      </c>
      <c r="AM100" s="367">
        <f>Tabela6[[#This Row],[DESCONTO]]</f>
        <v>0</v>
      </c>
      <c r="AN100" s="368">
        <f t="shared" si="8"/>
        <v>0</v>
      </c>
      <c r="AO100" s="379">
        <f t="shared" si="9"/>
        <v>0</v>
      </c>
    </row>
    <row r="101" spans="1:41" ht="12" customHeight="1" x14ac:dyDescent="0.2">
      <c r="A101" s="1061">
        <f>Tabela6[[#This Row],[CLIENTE]]</f>
        <v>0</v>
      </c>
      <c r="B101" s="1062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36">
        <f t="shared" si="5"/>
        <v>0</v>
      </c>
      <c r="AI101" s="14">
        <f>Tabela6[[#This Row],[PREÇO]]</f>
        <v>0</v>
      </c>
      <c r="AJ101" s="383">
        <f t="shared" si="6"/>
        <v>0</v>
      </c>
      <c r="AK101" s="367">
        <f>Tabela6[[#This Row],[ST ICMS]]</f>
        <v>0</v>
      </c>
      <c r="AL101" s="368">
        <f t="shared" si="7"/>
        <v>0</v>
      </c>
      <c r="AM101" s="367">
        <f>Tabela6[[#This Row],[DESCONTO]]</f>
        <v>0</v>
      </c>
      <c r="AN101" s="368">
        <f t="shared" si="8"/>
        <v>0</v>
      </c>
      <c r="AO101" s="379">
        <f t="shared" si="9"/>
        <v>0</v>
      </c>
    </row>
    <row r="102" spans="1:41" ht="12" customHeight="1" x14ac:dyDescent="0.2">
      <c r="A102" s="1061">
        <f>Tabela6[[#This Row],[CLIENTE]]</f>
        <v>0</v>
      </c>
      <c r="B102" s="1062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36">
        <f t="shared" si="5"/>
        <v>0</v>
      </c>
      <c r="AI102" s="14">
        <f>Tabela6[[#This Row],[PREÇO]]</f>
        <v>0</v>
      </c>
      <c r="AJ102" s="383">
        <f t="shared" si="6"/>
        <v>0</v>
      </c>
      <c r="AK102" s="367">
        <f>Tabela6[[#This Row],[ST ICMS]]</f>
        <v>0</v>
      </c>
      <c r="AL102" s="368">
        <f t="shared" si="7"/>
        <v>0</v>
      </c>
      <c r="AM102" s="367">
        <f>Tabela6[[#This Row],[DESCONTO]]</f>
        <v>0</v>
      </c>
      <c r="AN102" s="368">
        <f t="shared" si="8"/>
        <v>0</v>
      </c>
      <c r="AO102" s="379">
        <f t="shared" si="9"/>
        <v>0</v>
      </c>
    </row>
    <row r="103" spans="1:41" ht="12" customHeight="1" x14ac:dyDescent="0.2">
      <c r="A103" s="1061">
        <f>Tabela6[[#This Row],[CLIENTE]]</f>
        <v>0</v>
      </c>
      <c r="B103" s="1062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36">
        <f t="shared" si="5"/>
        <v>0</v>
      </c>
      <c r="AI103" s="14">
        <f>Tabela6[[#This Row],[PREÇO]]</f>
        <v>0</v>
      </c>
      <c r="AJ103" s="383">
        <f t="shared" si="6"/>
        <v>0</v>
      </c>
      <c r="AK103" s="367">
        <f>Tabela6[[#This Row],[ST ICMS]]</f>
        <v>0</v>
      </c>
      <c r="AL103" s="368">
        <f t="shared" si="7"/>
        <v>0</v>
      </c>
      <c r="AM103" s="367">
        <f>Tabela6[[#This Row],[DESCONTO]]</f>
        <v>0</v>
      </c>
      <c r="AN103" s="368">
        <f t="shared" si="8"/>
        <v>0</v>
      </c>
      <c r="AO103" s="379">
        <f t="shared" si="9"/>
        <v>0</v>
      </c>
    </row>
    <row r="104" spans="1:41" ht="12" customHeight="1" x14ac:dyDescent="0.2">
      <c r="A104" s="1061">
        <f>Tabela6[[#This Row],[CLIENTE]]</f>
        <v>0</v>
      </c>
      <c r="B104" s="106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36">
        <f t="shared" si="5"/>
        <v>0</v>
      </c>
      <c r="AI104" s="14">
        <f>Tabela6[[#This Row],[PREÇO]]</f>
        <v>0</v>
      </c>
      <c r="AJ104" s="383">
        <f t="shared" si="6"/>
        <v>0</v>
      </c>
      <c r="AK104" s="367">
        <f>Tabela6[[#This Row],[ST ICMS]]</f>
        <v>0</v>
      </c>
      <c r="AL104" s="368">
        <f t="shared" si="7"/>
        <v>0</v>
      </c>
      <c r="AM104" s="367">
        <f>Tabela6[[#This Row],[DESCONTO]]</f>
        <v>0</v>
      </c>
      <c r="AN104" s="368">
        <f t="shared" si="8"/>
        <v>0</v>
      </c>
      <c r="AO104" s="379">
        <f t="shared" si="9"/>
        <v>0</v>
      </c>
    </row>
    <row r="105" spans="1:41" ht="12" customHeight="1" x14ac:dyDescent="0.2">
      <c r="A105" s="1061">
        <f>Tabela6[[#This Row],[CLIENTE]]</f>
        <v>0</v>
      </c>
      <c r="B105" s="106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36">
        <f t="shared" si="5"/>
        <v>0</v>
      </c>
      <c r="AI105" s="14">
        <f>Tabela6[[#This Row],[PREÇO]]</f>
        <v>0</v>
      </c>
      <c r="AJ105" s="383">
        <f t="shared" si="6"/>
        <v>0</v>
      </c>
      <c r="AK105" s="367">
        <f>Tabela6[[#This Row],[ST ICMS]]</f>
        <v>0</v>
      </c>
      <c r="AL105" s="368">
        <f t="shared" si="7"/>
        <v>0</v>
      </c>
      <c r="AM105" s="367">
        <f>Tabela6[[#This Row],[DESCONTO]]</f>
        <v>0</v>
      </c>
      <c r="AN105" s="368">
        <f t="shared" si="8"/>
        <v>0</v>
      </c>
      <c r="AO105" s="379">
        <f t="shared" si="9"/>
        <v>0</v>
      </c>
    </row>
    <row r="106" spans="1:41" ht="12" customHeight="1" x14ac:dyDescent="0.2">
      <c r="A106" s="1061">
        <f>Tabela6[[#This Row],[CLIENTE]]</f>
        <v>0</v>
      </c>
      <c r="B106" s="106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36">
        <f t="shared" si="5"/>
        <v>0</v>
      </c>
      <c r="AI106" s="14">
        <f>Tabela6[[#This Row],[PREÇO]]</f>
        <v>0</v>
      </c>
      <c r="AJ106" s="383">
        <f t="shared" si="6"/>
        <v>0</v>
      </c>
      <c r="AK106" s="367">
        <f>Tabela6[[#This Row],[ST ICMS]]</f>
        <v>0</v>
      </c>
      <c r="AL106" s="368">
        <f t="shared" si="7"/>
        <v>0</v>
      </c>
      <c r="AM106" s="367">
        <f>Tabela6[[#This Row],[DESCONTO]]</f>
        <v>0</v>
      </c>
      <c r="AN106" s="368">
        <f t="shared" si="8"/>
        <v>0</v>
      </c>
      <c r="AO106" s="379">
        <f t="shared" si="9"/>
        <v>0</v>
      </c>
    </row>
    <row r="107" spans="1:41" ht="12" customHeight="1" x14ac:dyDescent="0.2">
      <c r="A107" s="1061">
        <f>Tabela6[[#This Row],[CLIENTE]]</f>
        <v>0</v>
      </c>
      <c r="B107" s="1062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36">
        <f t="shared" si="5"/>
        <v>0</v>
      </c>
      <c r="AI107" s="14">
        <f>Tabela6[[#This Row],[PREÇO]]</f>
        <v>0</v>
      </c>
      <c r="AJ107" s="383">
        <f t="shared" si="6"/>
        <v>0</v>
      </c>
      <c r="AK107" s="367">
        <f>Tabela6[[#This Row],[ST ICMS]]</f>
        <v>0</v>
      </c>
      <c r="AL107" s="368">
        <f t="shared" si="7"/>
        <v>0</v>
      </c>
      <c r="AM107" s="367">
        <f>Tabela6[[#This Row],[DESCONTO]]</f>
        <v>0</v>
      </c>
      <c r="AN107" s="368">
        <f t="shared" si="8"/>
        <v>0</v>
      </c>
      <c r="AO107" s="379">
        <f t="shared" si="9"/>
        <v>0</v>
      </c>
    </row>
    <row r="108" spans="1:41" ht="12" customHeight="1" x14ac:dyDescent="0.2">
      <c r="A108" s="1061">
        <f>Tabela6[[#This Row],[CLIENTE]]</f>
        <v>0</v>
      </c>
      <c r="B108" s="1062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36">
        <f t="shared" si="5"/>
        <v>0</v>
      </c>
      <c r="AI108" s="14">
        <f>Tabela6[[#This Row],[PREÇO]]</f>
        <v>0</v>
      </c>
      <c r="AJ108" s="383">
        <f t="shared" si="6"/>
        <v>0</v>
      </c>
      <c r="AK108" s="367">
        <f>Tabela6[[#This Row],[ST ICMS]]</f>
        <v>0</v>
      </c>
      <c r="AL108" s="368">
        <f t="shared" si="7"/>
        <v>0</v>
      </c>
      <c r="AM108" s="367">
        <f>Tabela6[[#This Row],[DESCONTO]]</f>
        <v>0</v>
      </c>
      <c r="AN108" s="368">
        <f t="shared" si="8"/>
        <v>0</v>
      </c>
      <c r="AO108" s="379">
        <f t="shared" si="9"/>
        <v>0</v>
      </c>
    </row>
    <row r="109" spans="1:41" ht="12" customHeight="1" x14ac:dyDescent="0.2">
      <c r="A109" s="1061">
        <f>Tabela6[[#This Row],[CLIENTE]]</f>
        <v>0</v>
      </c>
      <c r="B109" s="1062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36">
        <f t="shared" si="5"/>
        <v>0</v>
      </c>
      <c r="AI109" s="14">
        <f>Tabela6[[#This Row],[PREÇO]]</f>
        <v>0</v>
      </c>
      <c r="AJ109" s="383">
        <f t="shared" si="6"/>
        <v>0</v>
      </c>
      <c r="AK109" s="367">
        <f>Tabela6[[#This Row],[ST ICMS]]</f>
        <v>0</v>
      </c>
      <c r="AL109" s="368">
        <f t="shared" si="7"/>
        <v>0</v>
      </c>
      <c r="AM109" s="367">
        <f>Tabela6[[#This Row],[DESCONTO]]</f>
        <v>0</v>
      </c>
      <c r="AN109" s="368">
        <f t="shared" si="8"/>
        <v>0</v>
      </c>
      <c r="AO109" s="379">
        <f t="shared" si="9"/>
        <v>0</v>
      </c>
    </row>
    <row r="110" spans="1:41" ht="12" customHeight="1" x14ac:dyDescent="0.2">
      <c r="A110" s="1061">
        <f>Tabela6[[#This Row],[CLIENTE]]</f>
        <v>0</v>
      </c>
      <c r="B110" s="1062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36">
        <f t="shared" si="5"/>
        <v>0</v>
      </c>
      <c r="AI110" s="14">
        <f>Tabela6[[#This Row],[PREÇO]]</f>
        <v>0</v>
      </c>
      <c r="AJ110" s="383">
        <f t="shared" si="6"/>
        <v>0</v>
      </c>
      <c r="AK110" s="367">
        <f>Tabela6[[#This Row],[ST ICMS]]</f>
        <v>0</v>
      </c>
      <c r="AL110" s="368">
        <f t="shared" si="7"/>
        <v>0</v>
      </c>
      <c r="AM110" s="367">
        <f>Tabela6[[#This Row],[DESCONTO]]</f>
        <v>0</v>
      </c>
      <c r="AN110" s="368">
        <f t="shared" si="8"/>
        <v>0</v>
      </c>
      <c r="AO110" s="379">
        <f t="shared" si="9"/>
        <v>0</v>
      </c>
    </row>
    <row r="111" spans="1:41" ht="12" customHeight="1" x14ac:dyDescent="0.2">
      <c r="A111" s="1061">
        <f>Tabela6[[#This Row],[CLIENTE]]</f>
        <v>0</v>
      </c>
      <c r="B111" s="1062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36">
        <f t="shared" si="5"/>
        <v>0</v>
      </c>
      <c r="AI111" s="14">
        <f>Tabela6[[#This Row],[PREÇO]]</f>
        <v>0</v>
      </c>
      <c r="AJ111" s="383">
        <f t="shared" si="6"/>
        <v>0</v>
      </c>
      <c r="AK111" s="367">
        <f>Tabela6[[#This Row],[ST ICMS]]</f>
        <v>0</v>
      </c>
      <c r="AL111" s="368">
        <f t="shared" si="7"/>
        <v>0</v>
      </c>
      <c r="AM111" s="367">
        <f>Tabela6[[#This Row],[DESCONTO]]</f>
        <v>0</v>
      </c>
      <c r="AN111" s="368">
        <f t="shared" si="8"/>
        <v>0</v>
      </c>
      <c r="AO111" s="379">
        <f t="shared" si="9"/>
        <v>0</v>
      </c>
    </row>
    <row r="112" spans="1:41" ht="12" customHeight="1" x14ac:dyDescent="0.2">
      <c r="A112" s="1061">
        <f>Tabela6[[#This Row],[CLIENTE]]</f>
        <v>0</v>
      </c>
      <c r="B112" s="1062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36">
        <f t="shared" si="5"/>
        <v>0</v>
      </c>
      <c r="AI112" s="14">
        <f>Tabela6[[#This Row],[PREÇO]]</f>
        <v>0</v>
      </c>
      <c r="AJ112" s="383">
        <f t="shared" si="6"/>
        <v>0</v>
      </c>
      <c r="AK112" s="367">
        <f>Tabela6[[#This Row],[ST ICMS]]</f>
        <v>0</v>
      </c>
      <c r="AL112" s="368">
        <f t="shared" si="7"/>
        <v>0</v>
      </c>
      <c r="AM112" s="367">
        <f>Tabela6[[#This Row],[DESCONTO]]</f>
        <v>0</v>
      </c>
      <c r="AN112" s="368">
        <f t="shared" si="8"/>
        <v>0</v>
      </c>
      <c r="AO112" s="379">
        <f t="shared" si="9"/>
        <v>0</v>
      </c>
    </row>
    <row r="113" spans="1:41" ht="12" customHeight="1" x14ac:dyDescent="0.2">
      <c r="A113" s="1061">
        <f>Tabela6[[#This Row],[CLIENTE]]</f>
        <v>0</v>
      </c>
      <c r="B113" s="1062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36">
        <f t="shared" si="5"/>
        <v>0</v>
      </c>
      <c r="AI113" s="14">
        <f>Tabela6[[#This Row],[PREÇO]]</f>
        <v>0</v>
      </c>
      <c r="AJ113" s="383">
        <f t="shared" si="6"/>
        <v>0</v>
      </c>
      <c r="AK113" s="367">
        <f>Tabela6[[#This Row],[ST ICMS]]</f>
        <v>0</v>
      </c>
      <c r="AL113" s="368">
        <f t="shared" si="7"/>
        <v>0</v>
      </c>
      <c r="AM113" s="367">
        <f>Tabela6[[#This Row],[DESCONTO]]</f>
        <v>0</v>
      </c>
      <c r="AN113" s="368">
        <f t="shared" si="8"/>
        <v>0</v>
      </c>
      <c r="AO113" s="379">
        <f t="shared" si="9"/>
        <v>0</v>
      </c>
    </row>
    <row r="114" spans="1:41" ht="12" customHeight="1" x14ac:dyDescent="0.2">
      <c r="A114" s="1061">
        <f>Tabela6[[#This Row],[CLIENTE]]</f>
        <v>0</v>
      </c>
      <c r="B114" s="1062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36">
        <f t="shared" si="5"/>
        <v>0</v>
      </c>
      <c r="AI114" s="14">
        <f>Tabela6[[#This Row],[PREÇO]]</f>
        <v>0</v>
      </c>
      <c r="AJ114" s="383">
        <f t="shared" si="6"/>
        <v>0</v>
      </c>
      <c r="AK114" s="367">
        <f>Tabela6[[#This Row],[ST ICMS]]</f>
        <v>0</v>
      </c>
      <c r="AL114" s="368">
        <f t="shared" si="7"/>
        <v>0</v>
      </c>
      <c r="AM114" s="367">
        <f>Tabela6[[#This Row],[DESCONTO]]</f>
        <v>0</v>
      </c>
      <c r="AN114" s="368">
        <f t="shared" si="8"/>
        <v>0</v>
      </c>
      <c r="AO114" s="379">
        <f t="shared" si="9"/>
        <v>0</v>
      </c>
    </row>
    <row r="115" spans="1:41" ht="12" customHeight="1" x14ac:dyDescent="0.2">
      <c r="A115" s="1061">
        <f>Tabela6[[#This Row],[CLIENTE]]</f>
        <v>0</v>
      </c>
      <c r="B115" s="106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36">
        <f t="shared" si="5"/>
        <v>0</v>
      </c>
      <c r="AI115" s="14">
        <f>Tabela6[[#This Row],[PREÇO]]</f>
        <v>0</v>
      </c>
      <c r="AJ115" s="383">
        <f t="shared" si="6"/>
        <v>0</v>
      </c>
      <c r="AK115" s="367">
        <f>Tabela6[[#This Row],[ST ICMS]]</f>
        <v>0</v>
      </c>
      <c r="AL115" s="368">
        <f t="shared" si="7"/>
        <v>0</v>
      </c>
      <c r="AM115" s="367">
        <f>Tabela6[[#This Row],[DESCONTO]]</f>
        <v>0</v>
      </c>
      <c r="AN115" s="368">
        <f t="shared" si="8"/>
        <v>0</v>
      </c>
      <c r="AO115" s="379">
        <f t="shared" si="9"/>
        <v>0</v>
      </c>
    </row>
    <row r="116" spans="1:41" ht="12" customHeight="1" x14ac:dyDescent="0.2">
      <c r="A116" s="1061">
        <f>Tabela6[[#This Row],[CLIENTE]]</f>
        <v>0</v>
      </c>
      <c r="B116" s="1062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36">
        <f t="shared" si="5"/>
        <v>0</v>
      </c>
      <c r="AI116" s="14">
        <f>Tabela6[[#This Row],[PREÇO]]</f>
        <v>0</v>
      </c>
      <c r="AJ116" s="383">
        <f t="shared" si="6"/>
        <v>0</v>
      </c>
      <c r="AK116" s="367">
        <f>Tabela6[[#This Row],[ST ICMS]]</f>
        <v>0</v>
      </c>
      <c r="AL116" s="368">
        <f t="shared" si="7"/>
        <v>0</v>
      </c>
      <c r="AM116" s="367">
        <f>Tabela6[[#This Row],[DESCONTO]]</f>
        <v>0</v>
      </c>
      <c r="AN116" s="368">
        <f t="shared" si="8"/>
        <v>0</v>
      </c>
      <c r="AO116" s="379">
        <f t="shared" si="9"/>
        <v>0</v>
      </c>
    </row>
    <row r="117" spans="1:41" ht="12" customHeight="1" x14ac:dyDescent="0.2">
      <c r="A117" s="1061">
        <f>Tabela6[[#This Row],[CLIENTE]]</f>
        <v>0</v>
      </c>
      <c r="B117" s="1062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36">
        <f t="shared" si="5"/>
        <v>0</v>
      </c>
      <c r="AI117" s="14">
        <f>Tabela6[[#This Row],[PREÇO]]</f>
        <v>0</v>
      </c>
      <c r="AJ117" s="383">
        <f t="shared" si="6"/>
        <v>0</v>
      </c>
      <c r="AK117" s="367">
        <f>Tabela6[[#This Row],[ST ICMS]]</f>
        <v>0</v>
      </c>
      <c r="AL117" s="368">
        <f t="shared" si="7"/>
        <v>0</v>
      </c>
      <c r="AM117" s="367">
        <f>Tabela6[[#This Row],[DESCONTO]]</f>
        <v>0</v>
      </c>
      <c r="AN117" s="368">
        <f t="shared" si="8"/>
        <v>0</v>
      </c>
      <c r="AO117" s="379">
        <f t="shared" si="9"/>
        <v>0</v>
      </c>
    </row>
    <row r="118" spans="1:41" ht="12" customHeight="1" x14ac:dyDescent="0.2">
      <c r="A118" s="1061">
        <f>Tabela6[[#This Row],[CLIENTE]]</f>
        <v>0</v>
      </c>
      <c r="B118" s="1062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36">
        <f t="shared" si="5"/>
        <v>0</v>
      </c>
      <c r="AI118" s="14">
        <f>Tabela6[[#This Row],[PREÇO]]</f>
        <v>0</v>
      </c>
      <c r="AJ118" s="383">
        <f t="shared" si="6"/>
        <v>0</v>
      </c>
      <c r="AK118" s="367">
        <f>Tabela6[[#This Row],[ST ICMS]]</f>
        <v>0</v>
      </c>
      <c r="AL118" s="368">
        <f t="shared" si="7"/>
        <v>0</v>
      </c>
      <c r="AM118" s="367">
        <f>Tabela6[[#This Row],[DESCONTO]]</f>
        <v>0</v>
      </c>
      <c r="AN118" s="368">
        <f t="shared" si="8"/>
        <v>0</v>
      </c>
      <c r="AO118" s="379">
        <f t="shared" si="9"/>
        <v>0</v>
      </c>
    </row>
    <row r="119" spans="1:41" ht="12" customHeight="1" x14ac:dyDescent="0.2">
      <c r="A119" s="1061">
        <f>Tabela6[[#This Row],[CLIENTE]]</f>
        <v>0</v>
      </c>
      <c r="B119" s="1062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36">
        <f t="shared" si="5"/>
        <v>0</v>
      </c>
      <c r="AI119" s="14">
        <f>Tabela6[[#This Row],[PREÇO]]</f>
        <v>0</v>
      </c>
      <c r="AJ119" s="383">
        <f t="shared" si="6"/>
        <v>0</v>
      </c>
      <c r="AK119" s="367">
        <f>Tabela6[[#This Row],[ST ICMS]]</f>
        <v>0</v>
      </c>
      <c r="AL119" s="368">
        <f t="shared" si="7"/>
        <v>0</v>
      </c>
      <c r="AM119" s="367">
        <f>Tabela6[[#This Row],[DESCONTO]]</f>
        <v>0</v>
      </c>
      <c r="AN119" s="368">
        <f t="shared" si="8"/>
        <v>0</v>
      </c>
      <c r="AO119" s="379">
        <f t="shared" si="9"/>
        <v>0</v>
      </c>
    </row>
    <row r="120" spans="1:41" ht="12" customHeight="1" x14ac:dyDescent="0.2">
      <c r="A120" s="1061">
        <f>Tabela6[[#This Row],[CLIENTE]]</f>
        <v>0</v>
      </c>
      <c r="B120" s="1062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36">
        <f t="shared" si="5"/>
        <v>0</v>
      </c>
      <c r="AI120" s="14">
        <f>Tabela6[[#This Row],[PREÇO]]</f>
        <v>0</v>
      </c>
      <c r="AJ120" s="383">
        <f t="shared" si="6"/>
        <v>0</v>
      </c>
      <c r="AK120" s="367">
        <f>Tabela6[[#This Row],[ST ICMS]]</f>
        <v>0</v>
      </c>
      <c r="AL120" s="368">
        <f t="shared" si="7"/>
        <v>0</v>
      </c>
      <c r="AM120" s="367">
        <f>Tabela6[[#This Row],[DESCONTO]]</f>
        <v>0</v>
      </c>
      <c r="AN120" s="368">
        <f t="shared" si="8"/>
        <v>0</v>
      </c>
      <c r="AO120" s="379">
        <f t="shared" si="9"/>
        <v>0</v>
      </c>
    </row>
    <row r="121" spans="1:41" ht="12" customHeight="1" x14ac:dyDescent="0.2">
      <c r="A121" s="1061">
        <f>Tabela6[[#This Row],[CLIENTE]]</f>
        <v>0</v>
      </c>
      <c r="B121" s="1062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36">
        <f t="shared" si="5"/>
        <v>0</v>
      </c>
      <c r="AI121" s="14">
        <f>Tabela6[[#This Row],[PREÇO]]</f>
        <v>0</v>
      </c>
      <c r="AJ121" s="383">
        <f t="shared" si="6"/>
        <v>0</v>
      </c>
      <c r="AK121" s="367">
        <f>Tabela6[[#This Row],[ST ICMS]]</f>
        <v>0</v>
      </c>
      <c r="AL121" s="368">
        <f t="shared" si="7"/>
        <v>0</v>
      </c>
      <c r="AM121" s="367">
        <f>Tabela6[[#This Row],[DESCONTO]]</f>
        <v>0</v>
      </c>
      <c r="AN121" s="368">
        <f t="shared" si="8"/>
        <v>0</v>
      </c>
      <c r="AO121" s="379">
        <f t="shared" si="9"/>
        <v>0</v>
      </c>
    </row>
    <row r="122" spans="1:41" ht="12" customHeight="1" x14ac:dyDescent="0.2">
      <c r="A122" s="1061">
        <f>Tabela6[[#This Row],[CLIENTE]]</f>
        <v>0</v>
      </c>
      <c r="B122" s="1062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36">
        <f t="shared" si="5"/>
        <v>0</v>
      </c>
      <c r="AI122" s="14">
        <f>Tabela6[[#This Row],[PREÇO]]</f>
        <v>0</v>
      </c>
      <c r="AJ122" s="383">
        <f t="shared" si="6"/>
        <v>0</v>
      </c>
      <c r="AK122" s="367">
        <f>Tabela6[[#This Row],[ST ICMS]]</f>
        <v>0</v>
      </c>
      <c r="AL122" s="368">
        <f t="shared" si="7"/>
        <v>0</v>
      </c>
      <c r="AM122" s="367">
        <f>Tabela6[[#This Row],[DESCONTO]]</f>
        <v>0</v>
      </c>
      <c r="AN122" s="368">
        <f t="shared" si="8"/>
        <v>0</v>
      </c>
      <c r="AO122" s="379">
        <f t="shared" si="9"/>
        <v>0</v>
      </c>
    </row>
    <row r="123" spans="1:41" ht="12" customHeight="1" x14ac:dyDescent="0.2">
      <c r="A123" s="1061">
        <f>Tabela6[[#This Row],[CLIENTE]]</f>
        <v>0</v>
      </c>
      <c r="B123" s="1062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36">
        <f t="shared" si="5"/>
        <v>0</v>
      </c>
      <c r="AI123" s="14">
        <f>Tabela6[[#This Row],[PREÇO]]</f>
        <v>0</v>
      </c>
      <c r="AJ123" s="383">
        <f t="shared" si="6"/>
        <v>0</v>
      </c>
      <c r="AK123" s="367">
        <f>Tabela6[[#This Row],[ST ICMS]]</f>
        <v>0</v>
      </c>
      <c r="AL123" s="368">
        <f t="shared" si="7"/>
        <v>0</v>
      </c>
      <c r="AM123" s="367">
        <f>Tabela6[[#This Row],[DESCONTO]]</f>
        <v>0</v>
      </c>
      <c r="AN123" s="368">
        <f t="shared" si="8"/>
        <v>0</v>
      </c>
      <c r="AO123" s="379">
        <f t="shared" si="9"/>
        <v>0</v>
      </c>
    </row>
    <row r="124" spans="1:41" ht="12" customHeight="1" x14ac:dyDescent="0.2">
      <c r="A124" s="1061">
        <f>Tabela6[[#This Row],[CLIENTE]]</f>
        <v>0</v>
      </c>
      <c r="B124" s="1062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36">
        <f t="shared" si="5"/>
        <v>0</v>
      </c>
      <c r="AI124" s="14">
        <f>Tabela6[[#This Row],[PREÇO]]</f>
        <v>0</v>
      </c>
      <c r="AJ124" s="383">
        <f t="shared" si="6"/>
        <v>0</v>
      </c>
      <c r="AK124" s="367">
        <f>Tabela6[[#This Row],[ST ICMS]]</f>
        <v>0</v>
      </c>
      <c r="AL124" s="368">
        <f t="shared" si="7"/>
        <v>0</v>
      </c>
      <c r="AM124" s="367">
        <f>Tabela6[[#This Row],[DESCONTO]]</f>
        <v>0</v>
      </c>
      <c r="AN124" s="368">
        <f t="shared" si="8"/>
        <v>0</v>
      </c>
      <c r="AO124" s="379">
        <f t="shared" si="9"/>
        <v>0</v>
      </c>
    </row>
    <row r="125" spans="1:41" ht="12" customHeight="1" x14ac:dyDescent="0.2">
      <c r="A125" s="1061">
        <f>Tabela6[[#This Row],[CLIENTE]]</f>
        <v>0</v>
      </c>
      <c r="B125" s="1062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36">
        <f t="shared" si="5"/>
        <v>0</v>
      </c>
      <c r="AI125" s="14">
        <f>Tabela6[[#This Row],[PREÇO]]</f>
        <v>0</v>
      </c>
      <c r="AJ125" s="383">
        <f t="shared" si="6"/>
        <v>0</v>
      </c>
      <c r="AK125" s="367">
        <f>Tabela6[[#This Row],[ST ICMS]]</f>
        <v>0</v>
      </c>
      <c r="AL125" s="368">
        <f t="shared" si="7"/>
        <v>0</v>
      </c>
      <c r="AM125" s="367">
        <f>Tabela6[[#This Row],[DESCONTO]]</f>
        <v>0</v>
      </c>
      <c r="AN125" s="368">
        <f t="shared" si="8"/>
        <v>0</v>
      </c>
      <c r="AO125" s="379">
        <f t="shared" si="9"/>
        <v>0</v>
      </c>
    </row>
    <row r="126" spans="1:41" ht="12" customHeight="1" x14ac:dyDescent="0.2">
      <c r="A126" s="1061">
        <f>Tabela6[[#This Row],[CLIENTE]]</f>
        <v>0</v>
      </c>
      <c r="B126" s="1062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9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36">
        <f t="shared" si="5"/>
        <v>0</v>
      </c>
      <c r="AI126" s="14">
        <f>Tabela6[[#This Row],[PREÇO]]</f>
        <v>0</v>
      </c>
      <c r="AJ126" s="383">
        <f t="shared" si="6"/>
        <v>0</v>
      </c>
      <c r="AK126" s="367">
        <f>Tabela6[[#This Row],[ST ICMS]]</f>
        <v>0</v>
      </c>
      <c r="AL126" s="368">
        <f t="shared" si="7"/>
        <v>0</v>
      </c>
      <c r="AM126" s="367">
        <f>Tabela6[[#This Row],[DESCONTO]]</f>
        <v>0</v>
      </c>
      <c r="AN126" s="368">
        <f t="shared" si="8"/>
        <v>0</v>
      </c>
      <c r="AO126" s="379">
        <f t="shared" si="9"/>
        <v>0</v>
      </c>
    </row>
    <row r="127" spans="1:41" ht="12" customHeight="1" x14ac:dyDescent="0.2">
      <c r="A127" s="1061">
        <f>Tabela6[[#This Row],[CLIENTE]]</f>
        <v>0</v>
      </c>
      <c r="B127" s="1062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9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36">
        <f t="shared" si="5"/>
        <v>0</v>
      </c>
      <c r="AI127" s="14">
        <f>Tabela6[[#This Row],[PREÇO]]</f>
        <v>0</v>
      </c>
      <c r="AJ127" s="383">
        <f t="shared" si="6"/>
        <v>0</v>
      </c>
      <c r="AK127" s="367">
        <f>Tabela6[[#This Row],[ST ICMS]]</f>
        <v>0</v>
      </c>
      <c r="AL127" s="368">
        <f t="shared" si="7"/>
        <v>0</v>
      </c>
      <c r="AM127" s="367">
        <f>Tabela6[[#This Row],[DESCONTO]]</f>
        <v>0</v>
      </c>
      <c r="AN127" s="368">
        <f t="shared" si="8"/>
        <v>0</v>
      </c>
      <c r="AO127" s="379">
        <f t="shared" si="9"/>
        <v>0</v>
      </c>
    </row>
    <row r="128" spans="1:41" ht="12" customHeight="1" x14ac:dyDescent="0.2">
      <c r="A128" s="1061">
        <f>Tabela6[[#This Row],[CLIENTE]]</f>
        <v>0</v>
      </c>
      <c r="B128" s="1062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9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36">
        <f t="shared" si="5"/>
        <v>0</v>
      </c>
      <c r="AI128" s="14">
        <f>Tabela6[[#This Row],[PREÇO]]</f>
        <v>0</v>
      </c>
      <c r="AJ128" s="383">
        <f t="shared" si="6"/>
        <v>0</v>
      </c>
      <c r="AK128" s="367">
        <f>Tabela6[[#This Row],[ST ICMS]]</f>
        <v>0</v>
      </c>
      <c r="AL128" s="368">
        <f t="shared" si="7"/>
        <v>0</v>
      </c>
      <c r="AM128" s="367">
        <f>Tabela6[[#This Row],[DESCONTO]]</f>
        <v>0</v>
      </c>
      <c r="AN128" s="368">
        <f t="shared" si="8"/>
        <v>0</v>
      </c>
      <c r="AO128" s="379">
        <f t="shared" si="9"/>
        <v>0</v>
      </c>
    </row>
    <row r="129" spans="1:41" ht="12" customHeight="1" x14ac:dyDescent="0.2">
      <c r="A129" s="1061">
        <f>Tabela6[[#This Row],[CLIENTE]]</f>
        <v>0</v>
      </c>
      <c r="B129" s="1062"/>
      <c r="C129" s="13"/>
      <c r="D129" s="13"/>
      <c r="E129" s="13"/>
      <c r="F129" s="13"/>
      <c r="G129" s="15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9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36">
        <f t="shared" si="5"/>
        <v>0</v>
      </c>
      <c r="AI129" s="14">
        <f>Tabela6[[#This Row],[PREÇO]]</f>
        <v>0</v>
      </c>
      <c r="AJ129" s="383">
        <f t="shared" si="6"/>
        <v>0</v>
      </c>
      <c r="AK129" s="367">
        <f>Tabela6[[#This Row],[ST ICMS]]</f>
        <v>0</v>
      </c>
      <c r="AL129" s="368">
        <f t="shared" si="7"/>
        <v>0</v>
      </c>
      <c r="AM129" s="367">
        <f>Tabela6[[#This Row],[DESCONTO]]</f>
        <v>0</v>
      </c>
      <c r="AN129" s="368">
        <f t="shared" si="8"/>
        <v>0</v>
      </c>
      <c r="AO129" s="379">
        <f t="shared" si="9"/>
        <v>0</v>
      </c>
    </row>
    <row r="130" spans="1:41" ht="12" customHeight="1" x14ac:dyDescent="0.2">
      <c r="A130" s="1061">
        <f>Tabela6[[#This Row],[CLIENTE]]</f>
        <v>0</v>
      </c>
      <c r="B130" s="1062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9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36">
        <f t="shared" si="5"/>
        <v>0</v>
      </c>
      <c r="AI130" s="14">
        <f>Tabela6[[#This Row],[PREÇO]]</f>
        <v>0</v>
      </c>
      <c r="AJ130" s="383">
        <f t="shared" si="6"/>
        <v>0</v>
      </c>
      <c r="AK130" s="367">
        <f>Tabela6[[#This Row],[ST ICMS]]</f>
        <v>0</v>
      </c>
      <c r="AL130" s="368">
        <f t="shared" si="7"/>
        <v>0</v>
      </c>
      <c r="AM130" s="367">
        <f>Tabela6[[#This Row],[DESCONTO]]</f>
        <v>0</v>
      </c>
      <c r="AN130" s="368">
        <f t="shared" si="8"/>
        <v>0</v>
      </c>
      <c r="AO130" s="379">
        <f t="shared" si="9"/>
        <v>0</v>
      </c>
    </row>
    <row r="131" spans="1:41" ht="12" customHeight="1" x14ac:dyDescent="0.2">
      <c r="A131" s="1061">
        <f>Tabela6[[#This Row],[CLIENTE]]</f>
        <v>0</v>
      </c>
      <c r="B131" s="1062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9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36">
        <f t="shared" si="5"/>
        <v>0</v>
      </c>
      <c r="AI131" s="14">
        <f>Tabela6[[#This Row],[PREÇO]]</f>
        <v>0</v>
      </c>
      <c r="AJ131" s="383">
        <f t="shared" si="6"/>
        <v>0</v>
      </c>
      <c r="AK131" s="367">
        <f>Tabela6[[#This Row],[ST ICMS]]</f>
        <v>0</v>
      </c>
      <c r="AL131" s="368">
        <f t="shared" si="7"/>
        <v>0</v>
      </c>
      <c r="AM131" s="367">
        <f>Tabela6[[#This Row],[DESCONTO]]</f>
        <v>0</v>
      </c>
      <c r="AN131" s="368">
        <f t="shared" si="8"/>
        <v>0</v>
      </c>
      <c r="AO131" s="379">
        <f t="shared" si="9"/>
        <v>0</v>
      </c>
    </row>
    <row r="132" spans="1:41" ht="12" customHeight="1" x14ac:dyDescent="0.2">
      <c r="A132" s="1061">
        <f>Tabela6[[#This Row],[CLIENTE]]</f>
        <v>0</v>
      </c>
      <c r="B132" s="1062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9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36">
        <f t="shared" ref="AH132:AH155" si="10">SUM(C132:AG132)</f>
        <v>0</v>
      </c>
      <c r="AI132" s="14">
        <f>Tabela6[[#This Row],[PREÇO]]</f>
        <v>0</v>
      </c>
      <c r="AJ132" s="383">
        <f t="shared" ref="AJ132:AJ155" si="11">AH132*AI132</f>
        <v>0</v>
      </c>
      <c r="AK132" s="367">
        <f>Tabela6[[#This Row],[ST ICMS]]</f>
        <v>0</v>
      </c>
      <c r="AL132" s="368">
        <f t="shared" ref="AL132:AL155" si="12">(AJ132*AK132)</f>
        <v>0</v>
      </c>
      <c r="AM132" s="367">
        <f>Tabela6[[#This Row],[DESCONTO]]</f>
        <v>0</v>
      </c>
      <c r="AN132" s="368">
        <f t="shared" ref="AN132:AN155" si="13">((AJ132+AL132)*AM132)</f>
        <v>0</v>
      </c>
      <c r="AO132" s="379">
        <f t="shared" ref="AO132:AO155" si="14">(AJ132+AL132)-AN132</f>
        <v>0</v>
      </c>
    </row>
    <row r="133" spans="1:41" ht="12" customHeight="1" x14ac:dyDescent="0.2">
      <c r="A133" s="1061">
        <f>Tabela6[[#This Row],[CLIENTE]]</f>
        <v>0</v>
      </c>
      <c r="B133" s="1062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9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36">
        <f t="shared" si="10"/>
        <v>0</v>
      </c>
      <c r="AI133" s="14">
        <f>Tabela6[[#This Row],[PREÇO]]</f>
        <v>0</v>
      </c>
      <c r="AJ133" s="383">
        <f t="shared" si="11"/>
        <v>0</v>
      </c>
      <c r="AK133" s="367">
        <f>Tabela6[[#This Row],[ST ICMS]]</f>
        <v>0</v>
      </c>
      <c r="AL133" s="368">
        <f t="shared" si="12"/>
        <v>0</v>
      </c>
      <c r="AM133" s="367">
        <f>Tabela6[[#This Row],[DESCONTO]]</f>
        <v>0</v>
      </c>
      <c r="AN133" s="368">
        <f t="shared" si="13"/>
        <v>0</v>
      </c>
      <c r="AO133" s="379">
        <f t="shared" si="14"/>
        <v>0</v>
      </c>
    </row>
    <row r="134" spans="1:41" ht="12" customHeight="1" x14ac:dyDescent="0.2">
      <c r="A134" s="1061">
        <f>Tabela6[[#This Row],[CLIENTE]]</f>
        <v>0</v>
      </c>
      <c r="B134" s="1062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9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36">
        <f t="shared" si="10"/>
        <v>0</v>
      </c>
      <c r="AI134" s="14">
        <f>Tabela6[[#This Row],[PREÇO]]</f>
        <v>0</v>
      </c>
      <c r="AJ134" s="383">
        <f t="shared" si="11"/>
        <v>0</v>
      </c>
      <c r="AK134" s="367">
        <f>Tabela6[[#This Row],[ST ICMS]]</f>
        <v>0</v>
      </c>
      <c r="AL134" s="368">
        <f t="shared" si="12"/>
        <v>0</v>
      </c>
      <c r="AM134" s="367">
        <f>Tabela6[[#This Row],[DESCONTO]]</f>
        <v>0</v>
      </c>
      <c r="AN134" s="368">
        <f t="shared" si="13"/>
        <v>0</v>
      </c>
      <c r="AO134" s="379">
        <f t="shared" si="14"/>
        <v>0</v>
      </c>
    </row>
    <row r="135" spans="1:41" ht="12" customHeight="1" x14ac:dyDescent="0.2">
      <c r="A135" s="1061">
        <f>Tabela6[[#This Row],[CLIENTE]]</f>
        <v>0</v>
      </c>
      <c r="B135" s="1062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9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36">
        <f t="shared" si="10"/>
        <v>0</v>
      </c>
      <c r="AI135" s="14">
        <f>Tabela6[[#This Row],[PREÇO]]</f>
        <v>0</v>
      </c>
      <c r="AJ135" s="383">
        <f t="shared" si="11"/>
        <v>0</v>
      </c>
      <c r="AK135" s="367">
        <f>Tabela6[[#This Row],[ST ICMS]]</f>
        <v>0</v>
      </c>
      <c r="AL135" s="368">
        <f t="shared" si="12"/>
        <v>0</v>
      </c>
      <c r="AM135" s="367">
        <f>Tabela6[[#This Row],[DESCONTO]]</f>
        <v>0</v>
      </c>
      <c r="AN135" s="368">
        <f t="shared" si="13"/>
        <v>0</v>
      </c>
      <c r="AO135" s="379">
        <f t="shared" si="14"/>
        <v>0</v>
      </c>
    </row>
    <row r="136" spans="1:41" ht="12" customHeight="1" x14ac:dyDescent="0.2">
      <c r="A136" s="1061">
        <f>Tabela6[[#This Row],[CLIENTE]]</f>
        <v>0</v>
      </c>
      <c r="B136" s="1062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9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36">
        <f t="shared" si="10"/>
        <v>0</v>
      </c>
      <c r="AI136" s="14">
        <f>Tabela6[[#This Row],[PREÇO]]</f>
        <v>0</v>
      </c>
      <c r="AJ136" s="383">
        <f t="shared" si="11"/>
        <v>0</v>
      </c>
      <c r="AK136" s="367">
        <f>Tabela6[[#This Row],[ST ICMS]]</f>
        <v>0</v>
      </c>
      <c r="AL136" s="368">
        <f t="shared" si="12"/>
        <v>0</v>
      </c>
      <c r="AM136" s="367">
        <f>Tabela6[[#This Row],[DESCONTO]]</f>
        <v>0</v>
      </c>
      <c r="AN136" s="368">
        <f t="shared" si="13"/>
        <v>0</v>
      </c>
      <c r="AO136" s="379">
        <f t="shared" si="14"/>
        <v>0</v>
      </c>
    </row>
    <row r="137" spans="1:41" ht="12" customHeight="1" x14ac:dyDescent="0.2">
      <c r="A137" s="1061">
        <f>Tabela6[[#This Row],[CLIENTE]]</f>
        <v>0</v>
      </c>
      <c r="B137" s="1062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9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36">
        <f t="shared" si="10"/>
        <v>0</v>
      </c>
      <c r="AI137" s="14">
        <f>Tabela6[[#This Row],[PREÇO]]</f>
        <v>0</v>
      </c>
      <c r="AJ137" s="383">
        <f t="shared" si="11"/>
        <v>0</v>
      </c>
      <c r="AK137" s="367">
        <f>Tabela6[[#This Row],[ST ICMS]]</f>
        <v>0</v>
      </c>
      <c r="AL137" s="368">
        <f t="shared" si="12"/>
        <v>0</v>
      </c>
      <c r="AM137" s="367">
        <f>Tabela6[[#This Row],[DESCONTO]]</f>
        <v>0</v>
      </c>
      <c r="AN137" s="368">
        <f t="shared" si="13"/>
        <v>0</v>
      </c>
      <c r="AO137" s="379">
        <f t="shared" si="14"/>
        <v>0</v>
      </c>
    </row>
    <row r="138" spans="1:41" ht="12" customHeight="1" x14ac:dyDescent="0.2">
      <c r="A138" s="1061">
        <f>Tabela6[[#This Row],[CLIENTE]]</f>
        <v>0</v>
      </c>
      <c r="B138" s="1062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9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36">
        <f t="shared" si="10"/>
        <v>0</v>
      </c>
      <c r="AI138" s="14">
        <f>Tabela6[[#This Row],[PREÇO]]</f>
        <v>0</v>
      </c>
      <c r="AJ138" s="383">
        <f t="shared" si="11"/>
        <v>0</v>
      </c>
      <c r="AK138" s="367">
        <f>Tabela6[[#This Row],[ST ICMS]]</f>
        <v>0</v>
      </c>
      <c r="AL138" s="368">
        <f t="shared" si="12"/>
        <v>0</v>
      </c>
      <c r="AM138" s="367">
        <f>Tabela6[[#This Row],[DESCONTO]]</f>
        <v>0</v>
      </c>
      <c r="AN138" s="368">
        <f t="shared" si="13"/>
        <v>0</v>
      </c>
      <c r="AO138" s="379">
        <f t="shared" si="14"/>
        <v>0</v>
      </c>
    </row>
    <row r="139" spans="1:41" ht="12" customHeight="1" x14ac:dyDescent="0.2">
      <c r="A139" s="1061">
        <f>Tabela6[[#This Row],[CLIENTE]]</f>
        <v>0</v>
      </c>
      <c r="B139" s="1062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9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36">
        <f t="shared" si="10"/>
        <v>0</v>
      </c>
      <c r="AI139" s="14">
        <f>Tabela6[[#This Row],[PREÇO]]</f>
        <v>0</v>
      </c>
      <c r="AJ139" s="383">
        <f t="shared" si="11"/>
        <v>0</v>
      </c>
      <c r="AK139" s="367">
        <f>Tabela6[[#This Row],[ST ICMS]]</f>
        <v>0</v>
      </c>
      <c r="AL139" s="368">
        <f t="shared" si="12"/>
        <v>0</v>
      </c>
      <c r="AM139" s="367">
        <f>Tabela6[[#This Row],[DESCONTO]]</f>
        <v>0</v>
      </c>
      <c r="AN139" s="368">
        <f t="shared" si="13"/>
        <v>0</v>
      </c>
      <c r="AO139" s="379">
        <f t="shared" si="14"/>
        <v>0</v>
      </c>
    </row>
    <row r="140" spans="1:41" ht="12" customHeight="1" x14ac:dyDescent="0.2">
      <c r="A140" s="1061">
        <f>Tabela6[[#This Row],[CLIENTE]]</f>
        <v>0</v>
      </c>
      <c r="B140" s="1062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9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36">
        <f t="shared" si="10"/>
        <v>0</v>
      </c>
      <c r="AI140" s="14">
        <f>Tabela6[[#This Row],[PREÇO]]</f>
        <v>0</v>
      </c>
      <c r="AJ140" s="383">
        <f t="shared" si="11"/>
        <v>0</v>
      </c>
      <c r="AK140" s="367">
        <f>Tabela6[[#This Row],[ST ICMS]]</f>
        <v>0</v>
      </c>
      <c r="AL140" s="368">
        <f t="shared" si="12"/>
        <v>0</v>
      </c>
      <c r="AM140" s="367">
        <f>Tabela6[[#This Row],[DESCONTO]]</f>
        <v>0</v>
      </c>
      <c r="AN140" s="368">
        <f t="shared" si="13"/>
        <v>0</v>
      </c>
      <c r="AO140" s="379">
        <f t="shared" si="14"/>
        <v>0</v>
      </c>
    </row>
    <row r="141" spans="1:41" ht="12" customHeight="1" x14ac:dyDescent="0.2">
      <c r="A141" s="1061">
        <f>Tabela6[[#This Row],[CLIENTE]]</f>
        <v>0</v>
      </c>
      <c r="B141" s="1062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9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36">
        <f t="shared" si="10"/>
        <v>0</v>
      </c>
      <c r="AI141" s="14">
        <f>Tabela6[[#This Row],[PREÇO]]</f>
        <v>0</v>
      </c>
      <c r="AJ141" s="383">
        <f t="shared" si="11"/>
        <v>0</v>
      </c>
      <c r="AK141" s="367">
        <f>Tabela6[[#This Row],[ST ICMS]]</f>
        <v>0</v>
      </c>
      <c r="AL141" s="368">
        <f t="shared" si="12"/>
        <v>0</v>
      </c>
      <c r="AM141" s="367">
        <f>Tabela6[[#This Row],[DESCONTO]]</f>
        <v>0</v>
      </c>
      <c r="AN141" s="368">
        <f t="shared" si="13"/>
        <v>0</v>
      </c>
      <c r="AO141" s="379">
        <f t="shared" si="14"/>
        <v>0</v>
      </c>
    </row>
    <row r="142" spans="1:41" ht="12" customHeight="1" x14ac:dyDescent="0.2">
      <c r="A142" s="1061">
        <f>Tabela6[[#This Row],[CLIENTE]]</f>
        <v>0</v>
      </c>
      <c r="B142" s="1062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9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36">
        <f t="shared" si="10"/>
        <v>0</v>
      </c>
      <c r="AI142" s="14">
        <f>Tabela6[[#This Row],[PREÇO]]</f>
        <v>0</v>
      </c>
      <c r="AJ142" s="383">
        <f t="shared" si="11"/>
        <v>0</v>
      </c>
      <c r="AK142" s="367">
        <f>Tabela6[[#This Row],[ST ICMS]]</f>
        <v>0</v>
      </c>
      <c r="AL142" s="368">
        <f t="shared" si="12"/>
        <v>0</v>
      </c>
      <c r="AM142" s="367">
        <f>Tabela6[[#This Row],[DESCONTO]]</f>
        <v>0</v>
      </c>
      <c r="AN142" s="368">
        <f t="shared" si="13"/>
        <v>0</v>
      </c>
      <c r="AO142" s="379">
        <f t="shared" si="14"/>
        <v>0</v>
      </c>
    </row>
    <row r="143" spans="1:41" ht="12" customHeight="1" x14ac:dyDescent="0.2">
      <c r="A143" s="1061">
        <f>Tabela6[[#This Row],[CLIENTE]]</f>
        <v>0</v>
      </c>
      <c r="B143" s="1062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9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36">
        <f t="shared" si="10"/>
        <v>0</v>
      </c>
      <c r="AI143" s="14">
        <f>Tabela6[[#This Row],[PREÇO]]</f>
        <v>0</v>
      </c>
      <c r="AJ143" s="383">
        <f t="shared" si="11"/>
        <v>0</v>
      </c>
      <c r="AK143" s="367">
        <f>Tabela6[[#This Row],[ST ICMS]]</f>
        <v>0</v>
      </c>
      <c r="AL143" s="368">
        <f t="shared" si="12"/>
        <v>0</v>
      </c>
      <c r="AM143" s="367">
        <f>Tabela6[[#This Row],[DESCONTO]]</f>
        <v>0</v>
      </c>
      <c r="AN143" s="368">
        <f t="shared" si="13"/>
        <v>0</v>
      </c>
      <c r="AO143" s="379">
        <f t="shared" si="14"/>
        <v>0</v>
      </c>
    </row>
    <row r="144" spans="1:41" ht="12" customHeight="1" x14ac:dyDescent="0.2">
      <c r="A144" s="1061">
        <f>Tabela6[[#This Row],[CLIENTE]]</f>
        <v>0</v>
      </c>
      <c r="B144" s="1062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9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36">
        <f t="shared" si="10"/>
        <v>0</v>
      </c>
      <c r="AI144" s="14">
        <f>Tabela6[[#This Row],[PREÇO]]</f>
        <v>0</v>
      </c>
      <c r="AJ144" s="383">
        <f t="shared" si="11"/>
        <v>0</v>
      </c>
      <c r="AK144" s="367">
        <f>Tabela6[[#This Row],[ST ICMS]]</f>
        <v>0</v>
      </c>
      <c r="AL144" s="368">
        <f t="shared" si="12"/>
        <v>0</v>
      </c>
      <c r="AM144" s="367">
        <f>Tabela6[[#This Row],[DESCONTO]]</f>
        <v>0</v>
      </c>
      <c r="AN144" s="368">
        <f t="shared" si="13"/>
        <v>0</v>
      </c>
      <c r="AO144" s="379">
        <f t="shared" si="14"/>
        <v>0</v>
      </c>
    </row>
    <row r="145" spans="1:41" ht="12" customHeight="1" x14ac:dyDescent="0.2">
      <c r="A145" s="1061">
        <f>Tabela6[[#This Row],[CLIENTE]]</f>
        <v>0</v>
      </c>
      <c r="B145" s="1062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9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36">
        <f t="shared" si="10"/>
        <v>0</v>
      </c>
      <c r="AI145" s="14">
        <f>Tabela6[[#This Row],[PREÇO]]</f>
        <v>0</v>
      </c>
      <c r="AJ145" s="383">
        <f t="shared" si="11"/>
        <v>0</v>
      </c>
      <c r="AK145" s="367">
        <f>Tabela6[[#This Row],[ST ICMS]]</f>
        <v>0</v>
      </c>
      <c r="AL145" s="368">
        <f t="shared" si="12"/>
        <v>0</v>
      </c>
      <c r="AM145" s="367">
        <f>Tabela6[[#This Row],[DESCONTO]]</f>
        <v>0</v>
      </c>
      <c r="AN145" s="368">
        <f t="shared" si="13"/>
        <v>0</v>
      </c>
      <c r="AO145" s="379">
        <f t="shared" si="14"/>
        <v>0</v>
      </c>
    </row>
    <row r="146" spans="1:41" ht="12" customHeight="1" x14ac:dyDescent="0.2">
      <c r="A146" s="1061">
        <f>Tabela6[[#This Row],[CLIENTE]]</f>
        <v>0</v>
      </c>
      <c r="B146" s="1062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9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36">
        <f t="shared" si="10"/>
        <v>0</v>
      </c>
      <c r="AI146" s="14">
        <f>Tabela6[[#This Row],[PREÇO]]</f>
        <v>0</v>
      </c>
      <c r="AJ146" s="383">
        <f t="shared" si="11"/>
        <v>0</v>
      </c>
      <c r="AK146" s="367">
        <f>Tabela6[[#This Row],[ST ICMS]]</f>
        <v>0</v>
      </c>
      <c r="AL146" s="368">
        <f t="shared" si="12"/>
        <v>0</v>
      </c>
      <c r="AM146" s="367">
        <f>Tabela6[[#This Row],[DESCONTO]]</f>
        <v>0</v>
      </c>
      <c r="AN146" s="368">
        <f t="shared" si="13"/>
        <v>0</v>
      </c>
      <c r="AO146" s="379">
        <f t="shared" si="14"/>
        <v>0</v>
      </c>
    </row>
    <row r="147" spans="1:41" ht="12" customHeight="1" x14ac:dyDescent="0.2">
      <c r="A147" s="1061">
        <f>Tabela6[[#This Row],[CLIENTE]]</f>
        <v>0</v>
      </c>
      <c r="B147" s="1062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9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36">
        <f t="shared" si="10"/>
        <v>0</v>
      </c>
      <c r="AI147" s="14">
        <f>Tabela6[[#This Row],[PREÇO]]</f>
        <v>0</v>
      </c>
      <c r="AJ147" s="383">
        <f t="shared" si="11"/>
        <v>0</v>
      </c>
      <c r="AK147" s="367">
        <f>Tabela6[[#This Row],[ST ICMS]]</f>
        <v>0</v>
      </c>
      <c r="AL147" s="368">
        <f t="shared" si="12"/>
        <v>0</v>
      </c>
      <c r="AM147" s="367">
        <f>Tabela6[[#This Row],[DESCONTO]]</f>
        <v>0</v>
      </c>
      <c r="AN147" s="368">
        <f t="shared" si="13"/>
        <v>0</v>
      </c>
      <c r="AO147" s="379">
        <f t="shared" si="14"/>
        <v>0</v>
      </c>
    </row>
    <row r="148" spans="1:41" ht="12" customHeight="1" x14ac:dyDescent="0.2">
      <c r="A148" s="1061">
        <f>Tabela6[[#This Row],[CLIENTE]]</f>
        <v>0</v>
      </c>
      <c r="B148" s="1062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9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36">
        <f t="shared" si="10"/>
        <v>0</v>
      </c>
      <c r="AI148" s="14">
        <f>Tabela6[[#This Row],[PREÇO]]</f>
        <v>0</v>
      </c>
      <c r="AJ148" s="383">
        <f t="shared" si="11"/>
        <v>0</v>
      </c>
      <c r="AK148" s="367">
        <f>Tabela6[[#This Row],[ST ICMS]]</f>
        <v>0</v>
      </c>
      <c r="AL148" s="368">
        <f t="shared" si="12"/>
        <v>0</v>
      </c>
      <c r="AM148" s="367">
        <f>Tabela6[[#This Row],[DESCONTO]]</f>
        <v>0</v>
      </c>
      <c r="AN148" s="368">
        <f t="shared" si="13"/>
        <v>0</v>
      </c>
      <c r="AO148" s="379">
        <f t="shared" si="14"/>
        <v>0</v>
      </c>
    </row>
    <row r="149" spans="1:41" ht="12" customHeight="1" x14ac:dyDescent="0.2">
      <c r="A149" s="1061">
        <f>Tabela6[[#This Row],[CLIENTE]]</f>
        <v>0</v>
      </c>
      <c r="B149" s="1062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9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36">
        <f t="shared" si="10"/>
        <v>0</v>
      </c>
      <c r="AI149" s="14">
        <f>Tabela6[[#This Row],[PREÇO]]</f>
        <v>0</v>
      </c>
      <c r="AJ149" s="383">
        <f t="shared" si="11"/>
        <v>0</v>
      </c>
      <c r="AK149" s="367">
        <f>Tabela6[[#This Row],[ST ICMS]]</f>
        <v>0</v>
      </c>
      <c r="AL149" s="368">
        <f t="shared" si="12"/>
        <v>0</v>
      </c>
      <c r="AM149" s="367">
        <f>Tabela6[[#This Row],[DESCONTO]]</f>
        <v>0</v>
      </c>
      <c r="AN149" s="368">
        <f t="shared" si="13"/>
        <v>0</v>
      </c>
      <c r="AO149" s="379">
        <f t="shared" si="14"/>
        <v>0</v>
      </c>
    </row>
    <row r="150" spans="1:41" ht="12" customHeight="1" x14ac:dyDescent="0.2">
      <c r="A150" s="1061">
        <f>Tabela6[[#This Row],[CLIENTE]]</f>
        <v>0</v>
      </c>
      <c r="B150" s="1062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9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36">
        <f t="shared" si="10"/>
        <v>0</v>
      </c>
      <c r="AI150" s="14">
        <f>Tabela6[[#This Row],[PREÇO]]</f>
        <v>0</v>
      </c>
      <c r="AJ150" s="383">
        <f t="shared" si="11"/>
        <v>0</v>
      </c>
      <c r="AK150" s="367">
        <f>Tabela6[[#This Row],[ST ICMS]]</f>
        <v>0</v>
      </c>
      <c r="AL150" s="368">
        <f t="shared" si="12"/>
        <v>0</v>
      </c>
      <c r="AM150" s="367">
        <f>Tabela6[[#This Row],[DESCONTO]]</f>
        <v>0</v>
      </c>
      <c r="AN150" s="368">
        <f t="shared" si="13"/>
        <v>0</v>
      </c>
      <c r="AO150" s="379">
        <f t="shared" si="14"/>
        <v>0</v>
      </c>
    </row>
    <row r="151" spans="1:41" ht="12" customHeight="1" x14ac:dyDescent="0.2">
      <c r="A151" s="1061">
        <f>Tabela6[[#This Row],[CLIENTE]]</f>
        <v>0</v>
      </c>
      <c r="B151" s="1062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9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36">
        <f t="shared" si="10"/>
        <v>0</v>
      </c>
      <c r="AI151" s="14">
        <f>Tabela6[[#This Row],[PREÇO]]</f>
        <v>0</v>
      </c>
      <c r="AJ151" s="383">
        <f t="shared" si="11"/>
        <v>0</v>
      </c>
      <c r="AK151" s="367">
        <f>Tabela6[[#This Row],[ST ICMS]]</f>
        <v>0</v>
      </c>
      <c r="AL151" s="368">
        <f t="shared" si="12"/>
        <v>0</v>
      </c>
      <c r="AM151" s="367">
        <f>Tabela6[[#This Row],[DESCONTO]]</f>
        <v>0</v>
      </c>
      <c r="AN151" s="368">
        <f t="shared" si="13"/>
        <v>0</v>
      </c>
      <c r="AO151" s="379">
        <f t="shared" si="14"/>
        <v>0</v>
      </c>
    </row>
    <row r="152" spans="1:41" ht="12" customHeight="1" x14ac:dyDescent="0.2">
      <c r="A152" s="1061">
        <f>Tabela6[[#This Row],[CLIENTE]]</f>
        <v>0</v>
      </c>
      <c r="B152" s="1062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9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36">
        <f t="shared" si="10"/>
        <v>0</v>
      </c>
      <c r="AI152" s="14">
        <f>Tabela6[[#This Row],[PREÇO]]</f>
        <v>0</v>
      </c>
      <c r="AJ152" s="383">
        <f t="shared" si="11"/>
        <v>0</v>
      </c>
      <c r="AK152" s="367">
        <f>Tabela6[[#This Row],[ST ICMS]]</f>
        <v>0</v>
      </c>
      <c r="AL152" s="368">
        <f t="shared" si="12"/>
        <v>0</v>
      </c>
      <c r="AM152" s="367">
        <f>Tabela6[[#This Row],[DESCONTO]]</f>
        <v>0</v>
      </c>
      <c r="AN152" s="368">
        <f t="shared" si="13"/>
        <v>0</v>
      </c>
      <c r="AO152" s="379">
        <f t="shared" si="14"/>
        <v>0</v>
      </c>
    </row>
    <row r="153" spans="1:41" ht="12" customHeight="1" x14ac:dyDescent="0.2">
      <c r="A153" s="1061">
        <f>Tabela6[[#This Row],[CLIENTE]]</f>
        <v>0</v>
      </c>
      <c r="B153" s="1062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9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36">
        <f t="shared" si="10"/>
        <v>0</v>
      </c>
      <c r="AI153" s="14">
        <f>Tabela6[[#This Row],[PREÇO]]</f>
        <v>0</v>
      </c>
      <c r="AJ153" s="383">
        <f t="shared" si="11"/>
        <v>0</v>
      </c>
      <c r="AK153" s="367">
        <f>Tabela6[[#This Row],[ST ICMS]]</f>
        <v>0</v>
      </c>
      <c r="AL153" s="368">
        <f t="shared" si="12"/>
        <v>0</v>
      </c>
      <c r="AM153" s="367">
        <f>Tabela6[[#This Row],[DESCONTO]]</f>
        <v>0</v>
      </c>
      <c r="AN153" s="368">
        <f t="shared" si="13"/>
        <v>0</v>
      </c>
      <c r="AO153" s="379">
        <f t="shared" si="14"/>
        <v>0</v>
      </c>
    </row>
    <row r="154" spans="1:41" ht="12" customHeight="1" x14ac:dyDescent="0.2">
      <c r="A154" s="1061">
        <f>Tabela6[[#This Row],[CLIENTE]]</f>
        <v>0</v>
      </c>
      <c r="B154" s="106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9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36">
        <f t="shared" si="10"/>
        <v>0</v>
      </c>
      <c r="AI154" s="14">
        <f>Tabela6[[#This Row],[PREÇO]]</f>
        <v>0</v>
      </c>
      <c r="AJ154" s="383">
        <f t="shared" si="11"/>
        <v>0</v>
      </c>
      <c r="AK154" s="367">
        <f>Tabela6[[#This Row],[ST ICMS]]</f>
        <v>0</v>
      </c>
      <c r="AL154" s="368">
        <f t="shared" si="12"/>
        <v>0</v>
      </c>
      <c r="AM154" s="367">
        <f>Tabela6[[#This Row],[DESCONTO]]</f>
        <v>0</v>
      </c>
      <c r="AN154" s="368">
        <f t="shared" si="13"/>
        <v>0</v>
      </c>
      <c r="AO154" s="379">
        <f t="shared" si="14"/>
        <v>0</v>
      </c>
    </row>
    <row r="155" spans="1:41" ht="12" customHeight="1" x14ac:dyDescent="0.2">
      <c r="A155" s="1061">
        <f>Tabela6[[#This Row],[CLIENTE]]</f>
        <v>0</v>
      </c>
      <c r="B155" s="1062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9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36">
        <f t="shared" si="10"/>
        <v>0</v>
      </c>
      <c r="AI155" s="14">
        <f>Tabela6[[#This Row],[PREÇO]]</f>
        <v>0</v>
      </c>
      <c r="AJ155" s="383">
        <f t="shared" si="11"/>
        <v>0</v>
      </c>
      <c r="AK155" s="367">
        <f>Tabela6[[#This Row],[ST ICMS]]</f>
        <v>0</v>
      </c>
      <c r="AL155" s="368">
        <f t="shared" si="12"/>
        <v>0</v>
      </c>
      <c r="AM155" s="367">
        <f>Tabela6[[#This Row],[DESCONTO]]</f>
        <v>0</v>
      </c>
      <c r="AN155" s="368">
        <f t="shared" si="13"/>
        <v>0</v>
      </c>
      <c r="AO155" s="379">
        <f t="shared" si="14"/>
        <v>0</v>
      </c>
    </row>
    <row r="156" spans="1:41" s="11" customFormat="1" ht="15" customHeight="1" x14ac:dyDescent="0.2">
      <c r="A156" s="615" t="s">
        <v>1</v>
      </c>
      <c r="B156" s="402"/>
      <c r="C156" s="35">
        <f t="shared" ref="C156:AH156" si="15">SUM(C3:C155)</f>
        <v>0</v>
      </c>
      <c r="D156" s="35">
        <f t="shared" si="15"/>
        <v>100</v>
      </c>
      <c r="E156" s="35">
        <f t="shared" si="15"/>
        <v>0</v>
      </c>
      <c r="F156" s="35">
        <f t="shared" si="15"/>
        <v>0</v>
      </c>
      <c r="G156" s="35">
        <f t="shared" si="15"/>
        <v>0</v>
      </c>
      <c r="H156" s="35">
        <f t="shared" si="15"/>
        <v>0</v>
      </c>
      <c r="I156" s="35">
        <f t="shared" si="15"/>
        <v>0</v>
      </c>
      <c r="J156" s="35">
        <f t="shared" si="15"/>
        <v>0</v>
      </c>
      <c r="K156" s="35">
        <f t="shared" si="15"/>
        <v>0</v>
      </c>
      <c r="L156" s="35">
        <f t="shared" si="15"/>
        <v>0</v>
      </c>
      <c r="M156" s="35">
        <f t="shared" si="15"/>
        <v>0</v>
      </c>
      <c r="N156" s="35">
        <f t="shared" si="15"/>
        <v>0</v>
      </c>
      <c r="O156" s="35">
        <f t="shared" si="15"/>
        <v>0</v>
      </c>
      <c r="P156" s="35">
        <f t="shared" si="15"/>
        <v>0</v>
      </c>
      <c r="Q156" s="35">
        <f t="shared" si="15"/>
        <v>0</v>
      </c>
      <c r="R156" s="35">
        <f t="shared" si="15"/>
        <v>0</v>
      </c>
      <c r="S156" s="35">
        <f t="shared" si="15"/>
        <v>0</v>
      </c>
      <c r="T156" s="35">
        <f t="shared" si="15"/>
        <v>0</v>
      </c>
      <c r="U156" s="35">
        <f t="shared" si="15"/>
        <v>0</v>
      </c>
      <c r="V156" s="35">
        <f t="shared" si="15"/>
        <v>0</v>
      </c>
      <c r="W156" s="35">
        <f t="shared" si="15"/>
        <v>0</v>
      </c>
      <c r="X156" s="35">
        <f t="shared" si="15"/>
        <v>0</v>
      </c>
      <c r="Y156" s="35">
        <f t="shared" si="15"/>
        <v>0</v>
      </c>
      <c r="Z156" s="35">
        <f t="shared" si="15"/>
        <v>0</v>
      </c>
      <c r="AA156" s="35">
        <f t="shared" si="15"/>
        <v>0</v>
      </c>
      <c r="AB156" s="35">
        <f t="shared" si="15"/>
        <v>0</v>
      </c>
      <c r="AC156" s="35">
        <f t="shared" si="15"/>
        <v>0</v>
      </c>
      <c r="AD156" s="35">
        <f t="shared" si="15"/>
        <v>0</v>
      </c>
      <c r="AE156" s="35">
        <f t="shared" si="15"/>
        <v>0</v>
      </c>
      <c r="AF156" s="35">
        <f t="shared" si="15"/>
        <v>0</v>
      </c>
      <c r="AG156" s="35">
        <f t="shared" si="15"/>
        <v>0</v>
      </c>
      <c r="AH156" s="35">
        <f t="shared" si="15"/>
        <v>100</v>
      </c>
      <c r="AI156" s="37"/>
      <c r="AJ156" s="37">
        <f>SUM(AJ3:AJ155)</f>
        <v>400</v>
      </c>
      <c r="AK156" s="37"/>
      <c r="AL156" s="789">
        <f>SUM(AL3:AL155)</f>
        <v>72</v>
      </c>
      <c r="AM156" s="37"/>
      <c r="AN156" s="789">
        <f>SUM(AN3:AN155)</f>
        <v>23.6</v>
      </c>
      <c r="AO156" s="380">
        <f>SUM(AO3:AO155)</f>
        <v>448.4</v>
      </c>
    </row>
    <row r="157" spans="1:41" x14ac:dyDescent="0.2">
      <c r="A157" s="403"/>
      <c r="B157" s="403"/>
      <c r="C157" s="95">
        <f>C156*$AI156</f>
        <v>0</v>
      </c>
      <c r="D157" s="95">
        <f t="shared" ref="D157:AG157" si="16">D156*$AI156</f>
        <v>0</v>
      </c>
      <c r="E157" s="95">
        <f t="shared" si="16"/>
        <v>0</v>
      </c>
      <c r="F157" s="95">
        <f t="shared" si="16"/>
        <v>0</v>
      </c>
      <c r="G157" s="95">
        <f t="shared" si="16"/>
        <v>0</v>
      </c>
      <c r="H157" s="95">
        <f t="shared" si="16"/>
        <v>0</v>
      </c>
      <c r="I157" s="95">
        <f t="shared" si="16"/>
        <v>0</v>
      </c>
      <c r="J157" s="95">
        <f t="shared" si="16"/>
        <v>0</v>
      </c>
      <c r="K157" s="95">
        <f t="shared" si="16"/>
        <v>0</v>
      </c>
      <c r="L157" s="95">
        <f t="shared" si="16"/>
        <v>0</v>
      </c>
      <c r="M157" s="95">
        <f t="shared" si="16"/>
        <v>0</v>
      </c>
      <c r="N157" s="95">
        <f t="shared" si="16"/>
        <v>0</v>
      </c>
      <c r="O157" s="95">
        <f t="shared" si="16"/>
        <v>0</v>
      </c>
      <c r="P157" s="95">
        <f t="shared" si="16"/>
        <v>0</v>
      </c>
      <c r="Q157" s="95">
        <f t="shared" si="16"/>
        <v>0</v>
      </c>
      <c r="R157" s="95">
        <f t="shared" si="16"/>
        <v>0</v>
      </c>
      <c r="S157" s="95">
        <f t="shared" si="16"/>
        <v>0</v>
      </c>
      <c r="T157" s="95">
        <f t="shared" si="16"/>
        <v>0</v>
      </c>
      <c r="U157" s="95">
        <f t="shared" si="16"/>
        <v>0</v>
      </c>
      <c r="V157" s="95">
        <f t="shared" si="16"/>
        <v>0</v>
      </c>
      <c r="W157" s="95">
        <f t="shared" si="16"/>
        <v>0</v>
      </c>
      <c r="X157" s="95">
        <f t="shared" si="16"/>
        <v>0</v>
      </c>
      <c r="Y157" s="95">
        <f t="shared" si="16"/>
        <v>0</v>
      </c>
      <c r="Z157" s="95">
        <f t="shared" si="16"/>
        <v>0</v>
      </c>
      <c r="AA157" s="95">
        <f t="shared" si="16"/>
        <v>0</v>
      </c>
      <c r="AB157" s="95">
        <f t="shared" si="16"/>
        <v>0</v>
      </c>
      <c r="AC157" s="95">
        <f t="shared" si="16"/>
        <v>0</v>
      </c>
      <c r="AD157" s="95">
        <f t="shared" si="16"/>
        <v>0</v>
      </c>
      <c r="AE157" s="95">
        <f t="shared" si="16"/>
        <v>0</v>
      </c>
      <c r="AF157" s="95">
        <f t="shared" si="16"/>
        <v>0</v>
      </c>
      <c r="AG157" s="95">
        <f t="shared" si="16"/>
        <v>0</v>
      </c>
      <c r="AH157" s="378"/>
      <c r="AI157" s="378"/>
      <c r="AJ157" s="378"/>
      <c r="AK157" s="378"/>
      <c r="AL157" s="378"/>
      <c r="AM157" s="378"/>
      <c r="AN157" s="381">
        <f>SUM(C157:AI157)</f>
        <v>0</v>
      </c>
      <c r="AO157" s="384"/>
    </row>
    <row r="161" spans="27:28" x14ac:dyDescent="0.2">
      <c r="AA161" s="168"/>
      <c r="AB161" s="264"/>
    </row>
  </sheetData>
  <autoFilter ref="A1:AO157">
    <filterColumn colId="36" showButton="0"/>
    <filterColumn colId="38" showButton="0"/>
  </autoFilter>
  <mergeCells count="190">
    <mergeCell ref="A155:B155"/>
    <mergeCell ref="A144:B144"/>
    <mergeCell ref="A145:B145"/>
    <mergeCell ref="A142:B142"/>
    <mergeCell ref="A149:B149"/>
    <mergeCell ref="A153:B153"/>
    <mergeCell ref="A154:B154"/>
    <mergeCell ref="A141:B141"/>
    <mergeCell ref="A152:B152"/>
    <mergeCell ref="A146:B146"/>
    <mergeCell ref="A147:B147"/>
    <mergeCell ref="A148:B148"/>
    <mergeCell ref="A150:B150"/>
    <mergeCell ref="A151:B151"/>
    <mergeCell ref="A120:B120"/>
    <mergeCell ref="A121:B121"/>
    <mergeCell ref="A143:B143"/>
    <mergeCell ref="A106:B106"/>
    <mergeCell ref="A107:B107"/>
    <mergeCell ref="A113:B113"/>
    <mergeCell ref="A114:B114"/>
    <mergeCell ref="A115:B115"/>
    <mergeCell ref="A116:B116"/>
    <mergeCell ref="A117:B117"/>
    <mergeCell ref="A108:B108"/>
    <mergeCell ref="A109:B109"/>
    <mergeCell ref="A110:B110"/>
    <mergeCell ref="A111:B111"/>
    <mergeCell ref="A112:B112"/>
    <mergeCell ref="A122:B122"/>
    <mergeCell ref="A123:B123"/>
    <mergeCell ref="A124:B124"/>
    <mergeCell ref="A125:B125"/>
    <mergeCell ref="A126:B126"/>
    <mergeCell ref="A127:B127"/>
    <mergeCell ref="A132:B132"/>
    <mergeCell ref="A133:B133"/>
    <mergeCell ref="A134:B134"/>
    <mergeCell ref="A135:B135"/>
    <mergeCell ref="A137:B137"/>
    <mergeCell ref="A138:B138"/>
    <mergeCell ref="A139:B139"/>
    <mergeCell ref="A140:B140"/>
    <mergeCell ref="A136:B136"/>
    <mergeCell ref="A88:B88"/>
    <mergeCell ref="A128:B128"/>
    <mergeCell ref="A129:B129"/>
    <mergeCell ref="A130:B130"/>
    <mergeCell ref="A131:B131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18:B118"/>
    <mergeCell ref="A119:B119"/>
    <mergeCell ref="A93:B93"/>
    <mergeCell ref="A94:B94"/>
    <mergeCell ref="A95:B95"/>
    <mergeCell ref="A96:B96"/>
    <mergeCell ref="A97:B97"/>
    <mergeCell ref="A89:B89"/>
    <mergeCell ref="A90:B90"/>
    <mergeCell ref="A91:B91"/>
    <mergeCell ref="A92:B92"/>
    <mergeCell ref="A81:B81"/>
    <mergeCell ref="A68:B68"/>
    <mergeCell ref="A73:B73"/>
    <mergeCell ref="A83:B83"/>
    <mergeCell ref="A84:B84"/>
    <mergeCell ref="A85:B85"/>
    <mergeCell ref="A86:B86"/>
    <mergeCell ref="A87:B87"/>
    <mergeCell ref="A74:B74"/>
    <mergeCell ref="A75:B75"/>
    <mergeCell ref="A76:B76"/>
    <mergeCell ref="A77:B77"/>
    <mergeCell ref="A80:B80"/>
    <mergeCell ref="A78:B78"/>
    <mergeCell ref="A79:B79"/>
    <mergeCell ref="A72:B72"/>
    <mergeCell ref="A70:B70"/>
    <mergeCell ref="A82:B82"/>
    <mergeCell ref="AM1:AN1"/>
    <mergeCell ref="AO1:AO2"/>
    <mergeCell ref="AH1:AH2"/>
    <mergeCell ref="AI1:AI2"/>
    <mergeCell ref="AJ1:AJ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AB1:AB2"/>
    <mergeCell ref="AF1:AF2"/>
    <mergeCell ref="AG1:AG2"/>
    <mergeCell ref="AA1:AA2"/>
    <mergeCell ref="V1:V2"/>
    <mergeCell ref="W1:W2"/>
    <mergeCell ref="X1:X2"/>
    <mergeCell ref="AK1:AL1"/>
    <mergeCell ref="A5:B5"/>
    <mergeCell ref="A3:B3"/>
    <mergeCell ref="A4:B4"/>
    <mergeCell ref="A7:B7"/>
    <mergeCell ref="A6:B6"/>
    <mergeCell ref="A13:B13"/>
    <mergeCell ref="A14:B14"/>
    <mergeCell ref="A10:B10"/>
    <mergeCell ref="A11:B11"/>
    <mergeCell ref="A12:B12"/>
    <mergeCell ref="AE1:AE2"/>
    <mergeCell ref="T1:T2"/>
    <mergeCell ref="U1:U2"/>
    <mergeCell ref="AC1:AC2"/>
    <mergeCell ref="AD1:AD2"/>
    <mergeCell ref="Y1:Y2"/>
    <mergeCell ref="Z1:Z2"/>
    <mergeCell ref="C1:C2"/>
    <mergeCell ref="D1:D2"/>
    <mergeCell ref="E1:E2"/>
    <mergeCell ref="F1:F2"/>
    <mergeCell ref="S1:S2"/>
    <mergeCell ref="A8:B8"/>
    <mergeCell ref="A9:B9"/>
    <mergeCell ref="A33:B33"/>
    <mergeCell ref="A16:B16"/>
    <mergeCell ref="A31:B31"/>
    <mergeCell ref="A32:B32"/>
    <mergeCell ref="A69:B69"/>
    <mergeCell ref="A60:B60"/>
    <mergeCell ref="A61:B61"/>
    <mergeCell ref="A62:B62"/>
    <mergeCell ref="A63:B63"/>
    <mergeCell ref="A17:B17"/>
    <mergeCell ref="A43:B43"/>
    <mergeCell ref="A44:B44"/>
    <mergeCell ref="A45:B45"/>
    <mergeCell ref="A52:B52"/>
    <mergeCell ref="A46:B46"/>
    <mergeCell ref="A58:B58"/>
    <mergeCell ref="A59:B59"/>
    <mergeCell ref="A53:B53"/>
    <mergeCell ref="A54:B54"/>
    <mergeCell ref="A42:B42"/>
    <mergeCell ref="A18:B18"/>
    <mergeCell ref="A30:B30"/>
    <mergeCell ref="A24:B24"/>
    <mergeCell ref="A22:B22"/>
    <mergeCell ref="A39:B39"/>
    <mergeCell ref="A40:B40"/>
    <mergeCell ref="A41:B41"/>
    <mergeCell ref="A38:B38"/>
    <mergeCell ref="A28:B28"/>
    <mergeCell ref="A29:B29"/>
    <mergeCell ref="A15:B15"/>
    <mergeCell ref="A37:B37"/>
    <mergeCell ref="A34:B34"/>
    <mergeCell ref="A35:B35"/>
    <mergeCell ref="A36:B36"/>
    <mergeCell ref="A23:B23"/>
    <mergeCell ref="A25:B25"/>
    <mergeCell ref="A26:B26"/>
    <mergeCell ref="A27:B27"/>
    <mergeCell ref="A19:B19"/>
    <mergeCell ref="A20:B20"/>
    <mergeCell ref="A21:B21"/>
    <mergeCell ref="A64:B64"/>
    <mergeCell ref="A65:B65"/>
    <mergeCell ref="A66:B66"/>
    <mergeCell ref="A67:B67"/>
    <mergeCell ref="A71:B71"/>
    <mergeCell ref="A55:B55"/>
    <mergeCell ref="A56:B56"/>
    <mergeCell ref="A57:B57"/>
    <mergeCell ref="A47:B47"/>
    <mergeCell ref="A48:B48"/>
    <mergeCell ref="A49:B49"/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XBX161"/>
  <sheetViews>
    <sheetView topLeftCell="A123" zoomScale="110" zoomScaleNormal="110" workbookViewId="0">
      <pane xSplit="1" topLeftCell="C1" activePane="topRight" state="frozen"/>
      <selection activeCell="A84" sqref="A84"/>
      <selection pane="topRight" activeCell="C156" sqref="C156"/>
    </sheetView>
  </sheetViews>
  <sheetFormatPr defaultRowHeight="12.75" x14ac:dyDescent="0.2"/>
  <cols>
    <col min="1" max="1" width="36.7109375" customWidth="1"/>
    <col min="2" max="2" width="10.7109375" customWidth="1"/>
    <col min="3" max="14" width="4.7109375" customWidth="1"/>
    <col min="15" max="15" width="4.7109375" style="9" customWidth="1"/>
    <col min="16" max="33" width="4.7109375" customWidth="1"/>
    <col min="34" max="35" width="7.7109375" customWidth="1"/>
    <col min="36" max="36" width="13.7109375" bestFit="1" customWidth="1"/>
    <col min="37" max="37" width="4.5703125" bestFit="1" customWidth="1"/>
    <col min="38" max="38" width="11.7109375" customWidth="1"/>
    <col min="39" max="39" width="5.7109375" customWidth="1"/>
    <col min="40" max="40" width="11.85546875" customWidth="1"/>
    <col min="41" max="41" width="12.85546875" bestFit="1" customWidth="1"/>
  </cols>
  <sheetData>
    <row r="1" spans="1:42 16300:16300" ht="12" customHeight="1" x14ac:dyDescent="0.2">
      <c r="A1" s="21" t="s">
        <v>154</v>
      </c>
      <c r="B1" s="617" t="s">
        <v>254</v>
      </c>
      <c r="C1" s="1078">
        <v>1</v>
      </c>
      <c r="D1" s="1078">
        <v>2</v>
      </c>
      <c r="E1" s="1078">
        <v>3</v>
      </c>
      <c r="F1" s="1078">
        <v>4</v>
      </c>
      <c r="G1" s="1078">
        <v>5</v>
      </c>
      <c r="H1" s="1078">
        <v>6</v>
      </c>
      <c r="I1" s="1078">
        <v>7</v>
      </c>
      <c r="J1" s="1078">
        <v>8</v>
      </c>
      <c r="K1" s="1078">
        <v>9</v>
      </c>
      <c r="L1" s="1078">
        <v>10</v>
      </c>
      <c r="M1" s="1078">
        <v>11</v>
      </c>
      <c r="N1" s="1078">
        <v>12</v>
      </c>
      <c r="O1" s="1078">
        <v>13</v>
      </c>
      <c r="P1" s="1078">
        <v>14</v>
      </c>
      <c r="Q1" s="1078">
        <v>15</v>
      </c>
      <c r="R1" s="1078">
        <v>16</v>
      </c>
      <c r="S1" s="1078">
        <v>17</v>
      </c>
      <c r="T1" s="1078">
        <v>18</v>
      </c>
      <c r="U1" s="1078">
        <v>19</v>
      </c>
      <c r="V1" s="1078">
        <v>20</v>
      </c>
      <c r="W1" s="1078">
        <v>21</v>
      </c>
      <c r="X1" s="1078">
        <v>22</v>
      </c>
      <c r="Y1" s="1078">
        <v>23</v>
      </c>
      <c r="Z1" s="1078">
        <v>24</v>
      </c>
      <c r="AA1" s="1078">
        <v>25</v>
      </c>
      <c r="AB1" s="1078">
        <v>26</v>
      </c>
      <c r="AC1" s="1078">
        <v>27</v>
      </c>
      <c r="AD1" s="1078">
        <v>28</v>
      </c>
      <c r="AE1" s="1078">
        <v>29</v>
      </c>
      <c r="AF1" s="1078">
        <v>30</v>
      </c>
      <c r="AG1" s="1078">
        <v>31</v>
      </c>
      <c r="AH1" s="1078" t="s">
        <v>3</v>
      </c>
      <c r="AI1" s="1084" t="s">
        <v>4</v>
      </c>
      <c r="AJ1" s="1086" t="s">
        <v>29</v>
      </c>
      <c r="AK1" s="1082" t="s">
        <v>151</v>
      </c>
      <c r="AL1" s="1083"/>
      <c r="AM1" s="1082" t="s">
        <v>152</v>
      </c>
      <c r="AN1" s="1083"/>
      <c r="AO1" s="1080" t="s">
        <v>5</v>
      </c>
    </row>
    <row r="2" spans="1:42 16300:16300" s="42" customFormat="1" ht="12" customHeight="1" x14ac:dyDescent="0.2">
      <c r="A2" s="21" t="s">
        <v>0</v>
      </c>
      <c r="B2" s="398">
        <f>'TOTAL GERAL'!J1</f>
        <v>43252</v>
      </c>
      <c r="C2" s="1079"/>
      <c r="D2" s="1079"/>
      <c r="E2" s="1079"/>
      <c r="F2" s="1079"/>
      <c r="G2" s="1079"/>
      <c r="H2" s="1079"/>
      <c r="I2" s="1079"/>
      <c r="J2" s="1079"/>
      <c r="K2" s="1079"/>
      <c r="L2" s="1079"/>
      <c r="M2" s="1079"/>
      <c r="N2" s="1079"/>
      <c r="O2" s="1079"/>
      <c r="P2" s="1079"/>
      <c r="Q2" s="1079"/>
      <c r="R2" s="1079"/>
      <c r="S2" s="1079"/>
      <c r="T2" s="1079"/>
      <c r="U2" s="1079"/>
      <c r="V2" s="1079"/>
      <c r="W2" s="1079"/>
      <c r="X2" s="1079"/>
      <c r="Y2" s="1079"/>
      <c r="Z2" s="1079"/>
      <c r="AA2" s="1079"/>
      <c r="AB2" s="1079"/>
      <c r="AC2" s="1079"/>
      <c r="AD2" s="1079"/>
      <c r="AE2" s="1079"/>
      <c r="AF2" s="1079"/>
      <c r="AG2" s="1079"/>
      <c r="AH2" s="1079"/>
      <c r="AI2" s="1085"/>
      <c r="AJ2" s="1087"/>
      <c r="AK2" s="370" t="s">
        <v>153</v>
      </c>
      <c r="AL2" s="370" t="s">
        <v>7</v>
      </c>
      <c r="AM2" s="369" t="s">
        <v>153</v>
      </c>
      <c r="AN2" s="369" t="s">
        <v>7</v>
      </c>
      <c r="AO2" s="1081"/>
    </row>
    <row r="3" spans="1:42 16300:16300" ht="12" customHeight="1" x14ac:dyDescent="0.2">
      <c r="A3" s="1076" t="str">
        <f>'CADASTRO CLIENTE'!A3</f>
        <v>* BONIFICAÇÃO - CAMINO DIVINEIA</v>
      </c>
      <c r="B3" s="1077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23">
        <f t="shared" ref="AH3:AH84" si="0">SUM(C3:AG3)</f>
        <v>0</v>
      </c>
      <c r="AI3" s="14">
        <f>Tabela6[[#This Row],[PREÇO]]</f>
        <v>0</v>
      </c>
      <c r="AJ3" s="382">
        <f t="shared" ref="AJ3:AJ84" si="1">AH3*AI3</f>
        <v>0</v>
      </c>
      <c r="AK3" s="367">
        <f>Tabela6[[#This Row],[ST ICMS]]</f>
        <v>0</v>
      </c>
      <c r="AL3" s="368">
        <f>(AJ3*AK3)</f>
        <v>0</v>
      </c>
      <c r="AM3" s="367">
        <f>Tabela6[[#This Row],[DESCONTO]]</f>
        <v>0</v>
      </c>
      <c r="AN3" s="368">
        <f>((AJ3+AL3)*AM3)</f>
        <v>0</v>
      </c>
      <c r="AO3" s="371">
        <f t="shared" ref="AO3:AO66" si="2">(AJ3+AL3)-AN3</f>
        <v>0</v>
      </c>
      <c r="AP3" s="421"/>
      <c r="XBX3" s="160"/>
    </row>
    <row r="4" spans="1:42 16300:16300" ht="12" customHeight="1" x14ac:dyDescent="0.2">
      <c r="A4" s="1076" t="str">
        <f>'CADASTRO CLIENTE'!A4</f>
        <v>* BONIFICAÇÃO - CAMINO S.BERNARDO</v>
      </c>
      <c r="B4" s="1077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23">
        <f t="shared" si="0"/>
        <v>0</v>
      </c>
      <c r="AI4" s="14">
        <f>Tabela6[[#This Row],[PREÇO]]</f>
        <v>0</v>
      </c>
      <c r="AJ4" s="382">
        <f t="shared" si="1"/>
        <v>0</v>
      </c>
      <c r="AK4" s="367">
        <f>Tabela6[[#This Row],[ST ICMS]]</f>
        <v>0</v>
      </c>
      <c r="AL4" s="368">
        <f t="shared" ref="AL4:AL67" si="3">(AJ4*AK4)</f>
        <v>0</v>
      </c>
      <c r="AM4" s="367">
        <f>Tabela6[[#This Row],[DESCONTO]]</f>
        <v>0</v>
      </c>
      <c r="AN4" s="368">
        <f t="shared" ref="AN4:AN67" si="4">((AJ4+AL4)*AM4)</f>
        <v>0</v>
      </c>
      <c r="AO4" s="371">
        <f t="shared" si="2"/>
        <v>0</v>
      </c>
      <c r="AP4" s="421"/>
      <c r="XBX4" s="160"/>
    </row>
    <row r="5" spans="1:42 16300:16300" ht="12" customHeight="1" x14ac:dyDescent="0.2">
      <c r="A5" s="1076" t="str">
        <f>'CADASTRO CLIENTE'!A5</f>
        <v xml:space="preserve">* BONIFICAÇÃO - MATEUS BACANGA </v>
      </c>
      <c r="B5" s="1077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23">
        <f t="shared" si="0"/>
        <v>0</v>
      </c>
      <c r="AI5" s="14">
        <f>Tabela6[[#This Row],[PREÇO]]</f>
        <v>0</v>
      </c>
      <c r="AJ5" s="382">
        <f t="shared" si="1"/>
        <v>0</v>
      </c>
      <c r="AK5" s="367">
        <f>Tabela6[[#This Row],[ST ICMS]]</f>
        <v>0</v>
      </c>
      <c r="AL5" s="368">
        <f t="shared" si="3"/>
        <v>0</v>
      </c>
      <c r="AM5" s="367">
        <f>Tabela6[[#This Row],[DESCONTO]]</f>
        <v>0</v>
      </c>
      <c r="AN5" s="368">
        <f t="shared" si="4"/>
        <v>0</v>
      </c>
      <c r="AO5" s="371">
        <f t="shared" si="2"/>
        <v>0</v>
      </c>
      <c r="AP5" s="421"/>
      <c r="XBX5" s="160"/>
    </row>
    <row r="6" spans="1:42 16300:16300" ht="12" customHeight="1" x14ac:dyDescent="0.2">
      <c r="A6" s="1076" t="str">
        <f>'CADASTRO CLIENTE'!A6</f>
        <v xml:space="preserve">* BONIFICAÇÃO - MATEUS CD.OPERARIA  </v>
      </c>
      <c r="B6" s="1077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23">
        <f t="shared" si="0"/>
        <v>0</v>
      </c>
      <c r="AI6" s="14">
        <f>Tabela6[[#This Row],[PREÇO]]</f>
        <v>0</v>
      </c>
      <c r="AJ6" s="382">
        <f t="shared" si="1"/>
        <v>0</v>
      </c>
      <c r="AK6" s="367">
        <f>Tabela6[[#This Row],[ST ICMS]]</f>
        <v>0</v>
      </c>
      <c r="AL6" s="368">
        <f t="shared" si="3"/>
        <v>0</v>
      </c>
      <c r="AM6" s="367">
        <f>Tabela6[[#This Row],[DESCONTO]]</f>
        <v>0</v>
      </c>
      <c r="AN6" s="368">
        <f t="shared" si="4"/>
        <v>0</v>
      </c>
      <c r="AO6" s="371">
        <f t="shared" si="2"/>
        <v>0</v>
      </c>
      <c r="AP6" s="421"/>
      <c r="XBX6" s="160"/>
    </row>
    <row r="7" spans="1:42 16300:16300" ht="12" customHeight="1" x14ac:dyDescent="0.2">
      <c r="A7" s="1076" t="str">
        <f>'CADASTRO CLIENTE'!A7</f>
        <v xml:space="preserve">* BONIFICAÇÃO - MATEUS COHAB ANIL </v>
      </c>
      <c r="B7" s="1077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23">
        <f t="shared" si="0"/>
        <v>0</v>
      </c>
      <c r="AI7" s="14">
        <f>Tabela6[[#This Row],[PREÇO]]</f>
        <v>0</v>
      </c>
      <c r="AJ7" s="382">
        <f t="shared" si="1"/>
        <v>0</v>
      </c>
      <c r="AK7" s="367">
        <f>Tabela6[[#This Row],[ST ICMS]]</f>
        <v>0</v>
      </c>
      <c r="AL7" s="368">
        <f t="shared" si="3"/>
        <v>0</v>
      </c>
      <c r="AM7" s="367">
        <f>Tabela6[[#This Row],[DESCONTO]]</f>
        <v>0</v>
      </c>
      <c r="AN7" s="368">
        <f t="shared" si="4"/>
        <v>0</v>
      </c>
      <c r="AO7" s="371">
        <f t="shared" si="2"/>
        <v>0</v>
      </c>
      <c r="AP7" s="421"/>
      <c r="XBX7" s="160"/>
    </row>
    <row r="8" spans="1:42 16300:16300" ht="12" customHeight="1" x14ac:dyDescent="0.2">
      <c r="A8" s="1076" t="str">
        <f>'CADASTRO CLIENTE'!A8</f>
        <v xml:space="preserve">* BONIFICAÇÃO - MATEUS COHAMA </v>
      </c>
      <c r="B8" s="1077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23">
        <f t="shared" si="0"/>
        <v>0</v>
      </c>
      <c r="AI8" s="14">
        <f>Tabela6[[#This Row],[PREÇO]]</f>
        <v>0</v>
      </c>
      <c r="AJ8" s="382">
        <f t="shared" si="1"/>
        <v>0</v>
      </c>
      <c r="AK8" s="367">
        <f>Tabela6[[#This Row],[ST ICMS]]</f>
        <v>0</v>
      </c>
      <c r="AL8" s="368">
        <f t="shared" si="3"/>
        <v>0</v>
      </c>
      <c r="AM8" s="367">
        <f>Tabela6[[#This Row],[DESCONTO]]</f>
        <v>0</v>
      </c>
      <c r="AN8" s="368">
        <f t="shared" si="4"/>
        <v>0</v>
      </c>
      <c r="AO8" s="371">
        <f t="shared" si="2"/>
        <v>0</v>
      </c>
      <c r="AP8" s="421"/>
      <c r="XBX8" s="160"/>
    </row>
    <row r="9" spans="1:42 16300:16300" ht="12" customHeight="1" x14ac:dyDescent="0.2">
      <c r="A9" s="1076" t="str">
        <f>'CADASTRO CLIENTE'!A9</f>
        <v xml:space="preserve">* BONIFICAÇÃO - MATEUS COHATRAC </v>
      </c>
      <c r="B9" s="1077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23">
        <f t="shared" si="0"/>
        <v>0</v>
      </c>
      <c r="AI9" s="14">
        <f>Tabela6[[#This Row],[PREÇO]]</f>
        <v>0</v>
      </c>
      <c r="AJ9" s="382">
        <f t="shared" si="1"/>
        <v>0</v>
      </c>
      <c r="AK9" s="367">
        <f>Tabela6[[#This Row],[ST ICMS]]</f>
        <v>0</v>
      </c>
      <c r="AL9" s="368">
        <f t="shared" si="3"/>
        <v>0</v>
      </c>
      <c r="AM9" s="367">
        <f>Tabela6[[#This Row],[DESCONTO]]</f>
        <v>0</v>
      </c>
      <c r="AN9" s="368">
        <f t="shared" si="4"/>
        <v>0</v>
      </c>
      <c r="AO9" s="371">
        <f t="shared" si="2"/>
        <v>0</v>
      </c>
      <c r="AP9" s="421"/>
      <c r="XBX9" s="160"/>
    </row>
    <row r="10" spans="1:42 16300:16300" ht="12" customHeight="1" x14ac:dyDescent="0.2">
      <c r="A10" s="1076" t="str">
        <f>'CADASTRO CLIENTE'!A10</f>
        <v>* BONIFICAÇÃO - MATEUS H.RENASCENÇA</v>
      </c>
      <c r="B10" s="1077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23">
        <f t="shared" si="0"/>
        <v>0</v>
      </c>
      <c r="AI10" s="14">
        <f>Tabela6[[#This Row],[PREÇO]]</f>
        <v>0</v>
      </c>
      <c r="AJ10" s="382">
        <f t="shared" si="1"/>
        <v>0</v>
      </c>
      <c r="AK10" s="367">
        <f>Tabela6[[#This Row],[ST ICMS]]</f>
        <v>0</v>
      </c>
      <c r="AL10" s="368">
        <f t="shared" si="3"/>
        <v>0</v>
      </c>
      <c r="AM10" s="367">
        <f>Tabela6[[#This Row],[DESCONTO]]</f>
        <v>0</v>
      </c>
      <c r="AN10" s="368">
        <f t="shared" si="4"/>
        <v>0</v>
      </c>
      <c r="AO10" s="371">
        <f t="shared" si="2"/>
        <v>0</v>
      </c>
      <c r="AP10" s="421"/>
      <c r="XBX10" s="160"/>
    </row>
    <row r="11" spans="1:42 16300:16300" ht="12" customHeight="1" x14ac:dyDescent="0.2">
      <c r="A11" s="1076" t="str">
        <f>'CADASTRO CLIENTE'!A11</f>
        <v>* BONIFICAÇÃO - MATEUS JD.TROPICAL</v>
      </c>
      <c r="B11" s="1077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23">
        <f t="shared" si="0"/>
        <v>0</v>
      </c>
      <c r="AI11" s="14">
        <f>Tabela6[[#This Row],[PREÇO]]</f>
        <v>0</v>
      </c>
      <c r="AJ11" s="382">
        <f t="shared" si="1"/>
        <v>0</v>
      </c>
      <c r="AK11" s="367">
        <f>Tabela6[[#This Row],[ST ICMS]]</f>
        <v>0</v>
      </c>
      <c r="AL11" s="368">
        <f t="shared" si="3"/>
        <v>0</v>
      </c>
      <c r="AM11" s="367">
        <f>Tabela6[[#This Row],[DESCONTO]]</f>
        <v>0</v>
      </c>
      <c r="AN11" s="368">
        <f t="shared" si="4"/>
        <v>0</v>
      </c>
      <c r="AO11" s="371">
        <f t="shared" si="2"/>
        <v>0</v>
      </c>
      <c r="AP11" s="421"/>
      <c r="XBX11" s="160"/>
    </row>
    <row r="12" spans="1:42 16300:16300" ht="12" customHeight="1" x14ac:dyDescent="0.2">
      <c r="A12" s="1076" t="str">
        <f>'CADASTRO CLIENTE'!A12</f>
        <v>* BONIFICAÇÃO - MATEUS JOÃO PAULO</v>
      </c>
      <c r="B12" s="1077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23">
        <f t="shared" si="0"/>
        <v>0</v>
      </c>
      <c r="AI12" s="14">
        <f>Tabela6[[#This Row],[PREÇO]]</f>
        <v>0</v>
      </c>
      <c r="AJ12" s="382">
        <f t="shared" si="1"/>
        <v>0</v>
      </c>
      <c r="AK12" s="367">
        <f>Tabela6[[#This Row],[ST ICMS]]</f>
        <v>0</v>
      </c>
      <c r="AL12" s="368">
        <f t="shared" si="3"/>
        <v>0</v>
      </c>
      <c r="AM12" s="367">
        <f>Tabela6[[#This Row],[DESCONTO]]</f>
        <v>0</v>
      </c>
      <c r="AN12" s="368">
        <f t="shared" si="4"/>
        <v>0</v>
      </c>
      <c r="AO12" s="371">
        <f t="shared" si="2"/>
        <v>0</v>
      </c>
      <c r="AP12" s="421"/>
      <c r="XBX12" s="160"/>
    </row>
    <row r="13" spans="1:42 16300:16300" ht="12" customHeight="1" x14ac:dyDescent="0.2">
      <c r="A13" s="1076" t="str">
        <f>'CADASTRO CLIENTE'!A13</f>
        <v>* BONIFICAÇÃO - MATEUS MAIOBÃO</v>
      </c>
      <c r="B13" s="1077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23">
        <f t="shared" si="0"/>
        <v>0</v>
      </c>
      <c r="AI13" s="14">
        <f>Tabela6[[#This Row],[PREÇO]]</f>
        <v>0</v>
      </c>
      <c r="AJ13" s="382">
        <f t="shared" si="1"/>
        <v>0</v>
      </c>
      <c r="AK13" s="367">
        <f>Tabela6[[#This Row],[ST ICMS]]</f>
        <v>0</v>
      </c>
      <c r="AL13" s="368">
        <f t="shared" si="3"/>
        <v>0</v>
      </c>
      <c r="AM13" s="367">
        <f>Tabela6[[#This Row],[DESCONTO]]</f>
        <v>0</v>
      </c>
      <c r="AN13" s="368">
        <f t="shared" si="4"/>
        <v>0</v>
      </c>
      <c r="AO13" s="371">
        <f t="shared" si="2"/>
        <v>0</v>
      </c>
      <c r="AP13" s="421"/>
      <c r="XBX13" s="160"/>
    </row>
    <row r="14" spans="1:42 16300:16300" ht="12" customHeight="1" x14ac:dyDescent="0.2">
      <c r="A14" s="1076" t="str">
        <f>'CADASTRO CLIENTE'!A14</f>
        <v xml:space="preserve">* BONIFICAÇÃO - MATEUS SHOP DA ILHA </v>
      </c>
      <c r="B14" s="1077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23">
        <f t="shared" si="0"/>
        <v>0</v>
      </c>
      <c r="AI14" s="14">
        <f>Tabela6[[#This Row],[PREÇO]]</f>
        <v>0</v>
      </c>
      <c r="AJ14" s="382">
        <f t="shared" si="1"/>
        <v>0</v>
      </c>
      <c r="AK14" s="367">
        <f>Tabela6[[#This Row],[ST ICMS]]</f>
        <v>0</v>
      </c>
      <c r="AL14" s="368">
        <f t="shared" si="3"/>
        <v>0</v>
      </c>
      <c r="AM14" s="367">
        <f>Tabela6[[#This Row],[DESCONTO]]</f>
        <v>0</v>
      </c>
      <c r="AN14" s="368">
        <f t="shared" si="4"/>
        <v>0</v>
      </c>
      <c r="AO14" s="371">
        <f t="shared" si="2"/>
        <v>0</v>
      </c>
      <c r="AP14" s="421"/>
      <c r="XBX14" s="160"/>
    </row>
    <row r="15" spans="1:42 16300:16300" ht="12" customHeight="1" x14ac:dyDescent="0.2">
      <c r="A15" s="1076" t="str">
        <f>'CADASTRO CLIENTE'!A15</f>
        <v xml:space="preserve">* BONIFICAÇÃO - MATEUS SHOP DO AUTOMOVEL </v>
      </c>
      <c r="B15" s="1077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23">
        <f t="shared" si="0"/>
        <v>0</v>
      </c>
      <c r="AI15" s="14">
        <f>Tabela6[[#This Row],[PREÇO]]</f>
        <v>0</v>
      </c>
      <c r="AJ15" s="382">
        <f t="shared" si="1"/>
        <v>0</v>
      </c>
      <c r="AK15" s="367">
        <f>Tabela6[[#This Row],[ST ICMS]]</f>
        <v>0</v>
      </c>
      <c r="AL15" s="368">
        <f t="shared" si="3"/>
        <v>0</v>
      </c>
      <c r="AM15" s="367">
        <f>Tabela6[[#This Row],[DESCONTO]]</f>
        <v>0</v>
      </c>
      <c r="AN15" s="368">
        <f t="shared" si="4"/>
        <v>0</v>
      </c>
      <c r="AO15" s="371">
        <f t="shared" si="2"/>
        <v>0</v>
      </c>
      <c r="AP15" s="421"/>
      <c r="XBX15" s="160"/>
    </row>
    <row r="16" spans="1:42 16300:16300" ht="12" customHeight="1" x14ac:dyDescent="0.2">
      <c r="A16" s="1076" t="str">
        <f>'CADASTRO CLIENTE'!A16</f>
        <v>* BONIFICAÇÃO - MATEUS SHOP PATIO NORTE</v>
      </c>
      <c r="B16" s="1077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23">
        <f t="shared" si="0"/>
        <v>0</v>
      </c>
      <c r="AI16" s="14">
        <f>Tabela6[[#This Row],[PREÇO]]</f>
        <v>0</v>
      </c>
      <c r="AJ16" s="382">
        <f t="shared" si="1"/>
        <v>0</v>
      </c>
      <c r="AK16" s="367">
        <f>Tabela6[[#This Row],[ST ICMS]]</f>
        <v>0</v>
      </c>
      <c r="AL16" s="368">
        <f t="shared" si="3"/>
        <v>0</v>
      </c>
      <c r="AM16" s="367">
        <f>Tabela6[[#This Row],[DESCONTO]]</f>
        <v>0</v>
      </c>
      <c r="AN16" s="368">
        <f t="shared" si="4"/>
        <v>0</v>
      </c>
      <c r="AO16" s="371">
        <f t="shared" si="2"/>
        <v>0</v>
      </c>
      <c r="AP16" s="421"/>
      <c r="XBX16" s="160"/>
    </row>
    <row r="17" spans="1:42 16300:16300" ht="12" customHeight="1" x14ac:dyDescent="0.2">
      <c r="A17" s="1076" t="str">
        <f>'CADASTRO CLIENTE'!A17</f>
        <v>* BONIFICAÇÃO - MATEUS SHOP RIO ANIL</v>
      </c>
      <c r="B17" s="107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23">
        <f t="shared" si="0"/>
        <v>0</v>
      </c>
      <c r="AI17" s="14">
        <f>Tabela6[[#This Row],[PREÇO]]</f>
        <v>0</v>
      </c>
      <c r="AJ17" s="382">
        <f t="shared" si="1"/>
        <v>0</v>
      </c>
      <c r="AK17" s="367">
        <f>Tabela6[[#This Row],[ST ICMS]]</f>
        <v>0</v>
      </c>
      <c r="AL17" s="368">
        <f t="shared" si="3"/>
        <v>0</v>
      </c>
      <c r="AM17" s="367">
        <f>Tabela6[[#This Row],[DESCONTO]]</f>
        <v>0</v>
      </c>
      <c r="AN17" s="368">
        <f t="shared" si="4"/>
        <v>0</v>
      </c>
      <c r="AO17" s="371">
        <f t="shared" si="2"/>
        <v>0</v>
      </c>
      <c r="AP17" s="421"/>
      <c r="XBX17" s="160"/>
    </row>
    <row r="18" spans="1:42 16300:16300" ht="12" customHeight="1" x14ac:dyDescent="0.2">
      <c r="A18" s="1076" t="str">
        <f>'CADASTRO CLIENTE'!A18</f>
        <v xml:space="preserve">* BONIFICAÇAO - MATEUS SUPER CAJAZEIRAS  </v>
      </c>
      <c r="B18" s="1077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23">
        <f t="shared" si="0"/>
        <v>0</v>
      </c>
      <c r="AI18" s="14">
        <f>Tabela6[[#This Row],[PREÇO]]</f>
        <v>0</v>
      </c>
      <c r="AJ18" s="382">
        <f t="shared" si="1"/>
        <v>0</v>
      </c>
      <c r="AK18" s="367">
        <f>Tabela6[[#This Row],[ST ICMS]]</f>
        <v>0</v>
      </c>
      <c r="AL18" s="368">
        <f t="shared" si="3"/>
        <v>0</v>
      </c>
      <c r="AM18" s="367">
        <f>Tabela6[[#This Row],[DESCONTO]]</f>
        <v>0</v>
      </c>
      <c r="AN18" s="368">
        <f t="shared" si="4"/>
        <v>0</v>
      </c>
      <c r="AO18" s="371">
        <f t="shared" si="2"/>
        <v>0</v>
      </c>
      <c r="AP18" s="421"/>
      <c r="XBX18" s="160"/>
    </row>
    <row r="19" spans="1:42 16300:16300" ht="12" customHeight="1" x14ac:dyDescent="0.2">
      <c r="A19" s="1076" t="str">
        <f>'CADASTRO CLIENTE'!A19</f>
        <v>* BONIFICAÇÃO - MATEUS SUPER TURU</v>
      </c>
      <c r="B19" s="1077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23">
        <f t="shared" si="0"/>
        <v>0</v>
      </c>
      <c r="AI19" s="14">
        <f>Tabela6[[#This Row],[PREÇO]]</f>
        <v>0</v>
      </c>
      <c r="AJ19" s="382">
        <f t="shared" si="1"/>
        <v>0</v>
      </c>
      <c r="AK19" s="367">
        <f>Tabela6[[#This Row],[ST ICMS]]</f>
        <v>0</v>
      </c>
      <c r="AL19" s="368">
        <f t="shared" si="3"/>
        <v>0</v>
      </c>
      <c r="AM19" s="367">
        <f>Tabela6[[#This Row],[DESCONTO]]</f>
        <v>0</v>
      </c>
      <c r="AN19" s="368">
        <f t="shared" si="4"/>
        <v>0</v>
      </c>
      <c r="AO19" s="371">
        <f t="shared" si="2"/>
        <v>0</v>
      </c>
      <c r="AP19" s="421"/>
      <c r="XBX19" s="160"/>
    </row>
    <row r="20" spans="1:42 16300:16300" ht="12" customHeight="1" x14ac:dyDescent="0.2">
      <c r="A20" s="1076" t="str">
        <f>'CADASTRO CLIENTE'!A20</f>
        <v xml:space="preserve">* BONIFICAÇÃO - MATEUS TIRIRICAL </v>
      </c>
      <c r="B20" s="1077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23">
        <f t="shared" si="0"/>
        <v>0</v>
      </c>
      <c r="AI20" s="14">
        <f>Tabela6[[#This Row],[PREÇO]]</f>
        <v>0</v>
      </c>
      <c r="AJ20" s="382">
        <f t="shared" si="1"/>
        <v>0</v>
      </c>
      <c r="AK20" s="367">
        <f>Tabela6[[#This Row],[ST ICMS]]</f>
        <v>0</v>
      </c>
      <c r="AL20" s="368">
        <f t="shared" si="3"/>
        <v>0</v>
      </c>
      <c r="AM20" s="367">
        <f>Tabela6[[#This Row],[DESCONTO]]</f>
        <v>0</v>
      </c>
      <c r="AN20" s="368">
        <f t="shared" si="4"/>
        <v>0</v>
      </c>
      <c r="AO20" s="371">
        <f t="shared" si="2"/>
        <v>0</v>
      </c>
      <c r="AP20" s="421"/>
      <c r="XBX20" s="160"/>
    </row>
    <row r="21" spans="1:42 16300:16300" ht="12" customHeight="1" x14ac:dyDescent="0.2">
      <c r="A21" s="1076" t="str">
        <f>'CADASTRO CLIENTE'!A21</f>
        <v xml:space="preserve">* BONIFICAÇÃO - MATEUS TURU </v>
      </c>
      <c r="B21" s="1077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23">
        <f t="shared" si="0"/>
        <v>0</v>
      </c>
      <c r="AI21" s="14">
        <f>Tabela6[[#This Row],[PREÇO]]</f>
        <v>0</v>
      </c>
      <c r="AJ21" s="382">
        <f t="shared" si="1"/>
        <v>0</v>
      </c>
      <c r="AK21" s="367">
        <f>Tabela6[[#This Row],[ST ICMS]]</f>
        <v>0</v>
      </c>
      <c r="AL21" s="368">
        <f t="shared" si="3"/>
        <v>0</v>
      </c>
      <c r="AM21" s="367">
        <f>Tabela6[[#This Row],[DESCONTO]]</f>
        <v>0</v>
      </c>
      <c r="AN21" s="368">
        <f t="shared" si="4"/>
        <v>0</v>
      </c>
      <c r="AO21" s="371">
        <f t="shared" si="2"/>
        <v>0</v>
      </c>
      <c r="AP21" s="421"/>
      <c r="XBX21" s="160"/>
    </row>
    <row r="22" spans="1:42 16300:16300" ht="12" customHeight="1" x14ac:dyDescent="0.2">
      <c r="A22" s="1076" t="str">
        <f>'CADASTRO CLIENTE'!A22</f>
        <v xml:space="preserve">* BONIFICAÇÃO - MATEUS VINHAIS </v>
      </c>
      <c r="B22" s="1077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23">
        <f t="shared" si="0"/>
        <v>0</v>
      </c>
      <c r="AI22" s="14">
        <f>Tabela6[[#This Row],[PREÇO]]</f>
        <v>0</v>
      </c>
      <c r="AJ22" s="382">
        <f t="shared" si="1"/>
        <v>0</v>
      </c>
      <c r="AK22" s="367">
        <f>Tabela6[[#This Row],[ST ICMS]]</f>
        <v>0</v>
      </c>
      <c r="AL22" s="368">
        <f t="shared" si="3"/>
        <v>0</v>
      </c>
      <c r="AM22" s="367">
        <f>Tabela6[[#This Row],[DESCONTO]]</f>
        <v>0</v>
      </c>
      <c r="AN22" s="368">
        <f t="shared" si="4"/>
        <v>0</v>
      </c>
      <c r="AO22" s="371">
        <f t="shared" si="2"/>
        <v>0</v>
      </c>
      <c r="AP22" s="421"/>
      <c r="XBX22" s="160"/>
    </row>
    <row r="23" spans="1:42 16300:16300" ht="12" customHeight="1" x14ac:dyDescent="0.2">
      <c r="A23" s="1076" t="str">
        <f>'CADASTRO CLIENTE'!A23</f>
        <v>1. CORTESIAS</v>
      </c>
      <c r="B23" s="1077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23">
        <f t="shared" si="0"/>
        <v>0</v>
      </c>
      <c r="AI23" s="14">
        <f>Tabela6[[#This Row],[PREÇO]]</f>
        <v>0</v>
      </c>
      <c r="AJ23" s="382">
        <f t="shared" si="1"/>
        <v>0</v>
      </c>
      <c r="AK23" s="367">
        <f>Tabela6[[#This Row],[ST ICMS]]</f>
        <v>0</v>
      </c>
      <c r="AL23" s="368">
        <f t="shared" si="3"/>
        <v>0</v>
      </c>
      <c r="AM23" s="367">
        <f>Tabela6[[#This Row],[DESCONTO]]</f>
        <v>0</v>
      </c>
      <c r="AN23" s="368">
        <f t="shared" si="4"/>
        <v>0</v>
      </c>
      <c r="AO23" s="371">
        <f t="shared" si="2"/>
        <v>0</v>
      </c>
      <c r="AP23" s="421"/>
      <c r="XBX23" s="160"/>
    </row>
    <row r="24" spans="1:42 16300:16300" ht="12" customHeight="1" x14ac:dyDescent="0.2">
      <c r="A24" s="1076" t="str">
        <f>'CADASTRO CLIENTE'!A24</f>
        <v>2. REPOSIÇÃO DE AVARIAS</v>
      </c>
      <c r="B24" s="1077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23">
        <f t="shared" si="0"/>
        <v>0</v>
      </c>
      <c r="AI24" s="14">
        <f>Tabela6[[#This Row],[PREÇO]]</f>
        <v>0</v>
      </c>
      <c r="AJ24" s="382">
        <f t="shared" si="1"/>
        <v>0</v>
      </c>
      <c r="AK24" s="367">
        <f>Tabela6[[#This Row],[ST ICMS]]</f>
        <v>0</v>
      </c>
      <c r="AL24" s="368">
        <f t="shared" si="3"/>
        <v>0</v>
      </c>
      <c r="AM24" s="367">
        <f>Tabela6[[#This Row],[DESCONTO]]</f>
        <v>0</v>
      </c>
      <c r="AN24" s="368">
        <f t="shared" si="4"/>
        <v>0</v>
      </c>
      <c r="AO24" s="371">
        <f t="shared" si="2"/>
        <v>0</v>
      </c>
      <c r="AP24" s="421"/>
      <c r="XBX24" s="160"/>
    </row>
    <row r="25" spans="1:42 16300:16300" ht="12" customHeight="1" x14ac:dyDescent="0.2">
      <c r="A25" s="1074" t="str">
        <f>'CADASTRO CLIENTE'!A25</f>
        <v>ATHENAS   -  (ALTO DO CALHAU)</v>
      </c>
      <c r="B25" s="1075"/>
      <c r="C25" s="13">
        <v>30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23">
        <f t="shared" si="0"/>
        <v>30</v>
      </c>
      <c r="AI25" s="14">
        <f>Tabela6[[#This Row],[PREÇO]]</f>
        <v>2</v>
      </c>
      <c r="AJ25" s="382">
        <f t="shared" si="1"/>
        <v>60</v>
      </c>
      <c r="AK25" s="367">
        <f>Tabela6[[#This Row],[ST ICMS]]</f>
        <v>0</v>
      </c>
      <c r="AL25" s="368">
        <f t="shared" si="3"/>
        <v>0</v>
      </c>
      <c r="AM25" s="367">
        <f>Tabela6[[#This Row],[DESCONTO]]</f>
        <v>0</v>
      </c>
      <c r="AN25" s="368">
        <f t="shared" si="4"/>
        <v>0</v>
      </c>
      <c r="AO25" s="371">
        <f t="shared" si="2"/>
        <v>60</v>
      </c>
      <c r="AP25" s="421"/>
      <c r="XBX25" s="160"/>
    </row>
    <row r="26" spans="1:42 16300:16300" ht="12" customHeight="1" x14ac:dyDescent="0.2">
      <c r="A26" s="1074" t="str">
        <f>'CADASTRO CLIENTE'!A26</f>
        <v>CAMINO  - (S.BERNARDO) - (ICMS)</v>
      </c>
      <c r="B26" s="1075"/>
      <c r="C26" s="13">
        <v>100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23">
        <f t="shared" si="0"/>
        <v>100</v>
      </c>
      <c r="AI26" s="14">
        <f>Tabela6[[#This Row],[PREÇO]]</f>
        <v>3</v>
      </c>
      <c r="AJ26" s="382">
        <f t="shared" si="1"/>
        <v>300</v>
      </c>
      <c r="AK26" s="367">
        <f>Tabela6[[#This Row],[ST ICMS]]</f>
        <v>0.18</v>
      </c>
      <c r="AL26" s="368">
        <f t="shared" si="3"/>
        <v>54</v>
      </c>
      <c r="AM26" s="367">
        <f>Tabela6[[#This Row],[DESCONTO]]</f>
        <v>0</v>
      </c>
      <c r="AN26" s="368">
        <f t="shared" si="4"/>
        <v>0</v>
      </c>
      <c r="AO26" s="371">
        <f t="shared" si="2"/>
        <v>354</v>
      </c>
      <c r="AP26" s="421"/>
      <c r="XBX26" s="160"/>
    </row>
    <row r="27" spans="1:42 16300:16300" ht="12" customHeight="1" x14ac:dyDescent="0.2">
      <c r="A27" s="1074" t="str">
        <f>'CADASTRO CLIENTE'!A27</f>
        <v>SUPERMERCADOS   -  (ICMS)</v>
      </c>
      <c r="B27" s="107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23">
        <f t="shared" si="0"/>
        <v>0</v>
      </c>
      <c r="AI27" s="14">
        <f>Tabela6[[#This Row],[PREÇO]]</f>
        <v>4</v>
      </c>
      <c r="AJ27" s="382">
        <f t="shared" si="1"/>
        <v>0</v>
      </c>
      <c r="AK27" s="367">
        <f>Tabela6[[#This Row],[ST ICMS]]</f>
        <v>0.18</v>
      </c>
      <c r="AL27" s="368">
        <f t="shared" si="3"/>
        <v>0</v>
      </c>
      <c r="AM27" s="367">
        <f>Tabela6[[#This Row],[DESCONTO]]</f>
        <v>0.05</v>
      </c>
      <c r="AN27" s="368">
        <f t="shared" si="4"/>
        <v>0</v>
      </c>
      <c r="AO27" s="371">
        <f t="shared" si="2"/>
        <v>0</v>
      </c>
      <c r="AP27" s="421"/>
      <c r="XBX27" s="160"/>
    </row>
    <row r="28" spans="1:42 16300:16300" ht="12" customHeight="1" x14ac:dyDescent="0.2">
      <c r="A28" s="1074" t="str">
        <f>'CADASTRO CLIENTE'!A28</f>
        <v>VENDAS FÁBRICA / EXTERNA</v>
      </c>
      <c r="B28" s="1075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3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23">
        <f t="shared" si="0"/>
        <v>0</v>
      </c>
      <c r="AI28" s="14">
        <f>Tabela6[[#This Row],[PREÇO]]</f>
        <v>5</v>
      </c>
      <c r="AJ28" s="382">
        <f t="shared" si="1"/>
        <v>0</v>
      </c>
      <c r="AK28" s="367">
        <f>Tabela6[[#This Row],[ST ICMS]]</f>
        <v>0</v>
      </c>
      <c r="AL28" s="368">
        <f t="shared" si="3"/>
        <v>0</v>
      </c>
      <c r="AM28" s="367">
        <f>Tabela6[[#This Row],[DESCONTO]]</f>
        <v>0</v>
      </c>
      <c r="AN28" s="368">
        <f t="shared" si="4"/>
        <v>0</v>
      </c>
      <c r="AO28" s="371">
        <f t="shared" si="2"/>
        <v>0</v>
      </c>
      <c r="AP28" s="421"/>
      <c r="XBX28" s="160"/>
    </row>
    <row r="29" spans="1:42 16300:16300" ht="12" customHeight="1" x14ac:dyDescent="0.2">
      <c r="A29" s="1074">
        <f>'CADASTRO CLIENTE'!A29</f>
        <v>0</v>
      </c>
      <c r="B29" s="1075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3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23">
        <f t="shared" si="0"/>
        <v>0</v>
      </c>
      <c r="AI29" s="14">
        <f>Tabela6[[#This Row],[PREÇO]]</f>
        <v>0</v>
      </c>
      <c r="AJ29" s="382">
        <f t="shared" si="1"/>
        <v>0</v>
      </c>
      <c r="AK29" s="367">
        <f>Tabela6[[#This Row],[ST ICMS]]</f>
        <v>0</v>
      </c>
      <c r="AL29" s="368">
        <f t="shared" si="3"/>
        <v>0</v>
      </c>
      <c r="AM29" s="367">
        <f>Tabela6[[#This Row],[DESCONTO]]</f>
        <v>0</v>
      </c>
      <c r="AN29" s="368">
        <f t="shared" si="4"/>
        <v>0</v>
      </c>
      <c r="AO29" s="371">
        <f t="shared" si="2"/>
        <v>0</v>
      </c>
      <c r="AP29" s="421"/>
    </row>
    <row r="30" spans="1:42 16300:16300" ht="12" customHeight="1" x14ac:dyDescent="0.2">
      <c r="A30" s="1074">
        <f>'CADASTRO CLIENTE'!A30</f>
        <v>0</v>
      </c>
      <c r="B30" s="1075"/>
      <c r="C30" s="230"/>
      <c r="D30" s="19"/>
      <c r="E30" s="13"/>
      <c r="F30" s="19"/>
      <c r="G30" s="19"/>
      <c r="H30" s="19"/>
      <c r="I30" s="19"/>
      <c r="J30" s="19"/>
      <c r="K30" s="19"/>
      <c r="L30" s="19"/>
      <c r="M30" s="230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23">
        <f t="shared" si="0"/>
        <v>0</v>
      </c>
      <c r="AI30" s="14">
        <f>Tabela6[[#This Row],[PREÇO]]</f>
        <v>0</v>
      </c>
      <c r="AJ30" s="382">
        <f t="shared" si="1"/>
        <v>0</v>
      </c>
      <c r="AK30" s="367">
        <f>Tabela6[[#This Row],[ST ICMS]]</f>
        <v>0</v>
      </c>
      <c r="AL30" s="368">
        <f t="shared" si="3"/>
        <v>0</v>
      </c>
      <c r="AM30" s="367">
        <f>Tabela6[[#This Row],[DESCONTO]]</f>
        <v>0</v>
      </c>
      <c r="AN30" s="368">
        <f t="shared" si="4"/>
        <v>0</v>
      </c>
      <c r="AO30" s="371">
        <f t="shared" si="2"/>
        <v>0</v>
      </c>
      <c r="AP30" s="421"/>
    </row>
    <row r="31" spans="1:42 16300:16300" ht="12" customHeight="1" x14ac:dyDescent="0.2">
      <c r="A31" s="1074">
        <f>'CADASTRO CLIENTE'!A31</f>
        <v>0</v>
      </c>
      <c r="B31" s="107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23">
        <f t="shared" si="0"/>
        <v>0</v>
      </c>
      <c r="AI31" s="14">
        <f>Tabela6[[#This Row],[PREÇO]]</f>
        <v>0</v>
      </c>
      <c r="AJ31" s="382">
        <f t="shared" si="1"/>
        <v>0</v>
      </c>
      <c r="AK31" s="367">
        <f>Tabela6[[#This Row],[ST ICMS]]</f>
        <v>0</v>
      </c>
      <c r="AL31" s="368">
        <f t="shared" si="3"/>
        <v>0</v>
      </c>
      <c r="AM31" s="367">
        <f>Tabela6[[#This Row],[DESCONTO]]</f>
        <v>0</v>
      </c>
      <c r="AN31" s="368">
        <f t="shared" si="4"/>
        <v>0</v>
      </c>
      <c r="AO31" s="371">
        <f t="shared" si="2"/>
        <v>0</v>
      </c>
      <c r="AP31" s="421"/>
    </row>
    <row r="32" spans="1:42 16300:16300" ht="12" customHeight="1" x14ac:dyDescent="0.2">
      <c r="A32" s="1074">
        <f>'CADASTRO CLIENTE'!A32</f>
        <v>0</v>
      </c>
      <c r="B32" s="107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23">
        <f t="shared" si="0"/>
        <v>0</v>
      </c>
      <c r="AI32" s="14">
        <f>Tabela6[[#This Row],[PREÇO]]</f>
        <v>0</v>
      </c>
      <c r="AJ32" s="382">
        <f t="shared" si="1"/>
        <v>0</v>
      </c>
      <c r="AK32" s="367">
        <f>Tabela6[[#This Row],[ST ICMS]]</f>
        <v>0</v>
      </c>
      <c r="AL32" s="368">
        <f t="shared" si="3"/>
        <v>0</v>
      </c>
      <c r="AM32" s="367">
        <f>Tabela6[[#This Row],[DESCONTO]]</f>
        <v>0</v>
      </c>
      <c r="AN32" s="368">
        <f t="shared" si="4"/>
        <v>0</v>
      </c>
      <c r="AO32" s="371">
        <f t="shared" si="2"/>
        <v>0</v>
      </c>
      <c r="AP32" s="421"/>
    </row>
    <row r="33" spans="1:42" ht="12" customHeight="1" x14ac:dyDescent="0.2">
      <c r="A33" s="1074">
        <f>'CADASTRO CLIENTE'!A33</f>
        <v>0</v>
      </c>
      <c r="B33" s="107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23">
        <f t="shared" si="0"/>
        <v>0</v>
      </c>
      <c r="AI33" s="14">
        <f>Tabela6[[#This Row],[PREÇO]]</f>
        <v>0</v>
      </c>
      <c r="AJ33" s="382">
        <f t="shared" si="1"/>
        <v>0</v>
      </c>
      <c r="AK33" s="367">
        <f>Tabela6[[#This Row],[ST ICMS]]</f>
        <v>0</v>
      </c>
      <c r="AL33" s="368">
        <f t="shared" si="3"/>
        <v>0</v>
      </c>
      <c r="AM33" s="367">
        <f>Tabela6[[#This Row],[DESCONTO]]</f>
        <v>0</v>
      </c>
      <c r="AN33" s="368">
        <f t="shared" si="4"/>
        <v>0</v>
      </c>
      <c r="AO33" s="371">
        <f t="shared" si="2"/>
        <v>0</v>
      </c>
      <c r="AP33" s="421"/>
    </row>
    <row r="34" spans="1:42" ht="12" customHeight="1" x14ac:dyDescent="0.2">
      <c r="A34" s="1074">
        <f>'CADASTRO CLIENTE'!A34</f>
        <v>0</v>
      </c>
      <c r="B34" s="1075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23">
        <f t="shared" si="0"/>
        <v>0</v>
      </c>
      <c r="AI34" s="14">
        <f>Tabela6[[#This Row],[PREÇO]]</f>
        <v>0</v>
      </c>
      <c r="AJ34" s="382">
        <f t="shared" si="1"/>
        <v>0</v>
      </c>
      <c r="AK34" s="367">
        <f>Tabela6[[#This Row],[ST ICMS]]</f>
        <v>0</v>
      </c>
      <c r="AL34" s="368">
        <f t="shared" si="3"/>
        <v>0</v>
      </c>
      <c r="AM34" s="367">
        <f>Tabela6[[#This Row],[DESCONTO]]</f>
        <v>0</v>
      </c>
      <c r="AN34" s="368">
        <f t="shared" si="4"/>
        <v>0</v>
      </c>
      <c r="AO34" s="371">
        <f t="shared" si="2"/>
        <v>0</v>
      </c>
      <c r="AP34" s="421"/>
    </row>
    <row r="35" spans="1:42" ht="12" customHeight="1" x14ac:dyDescent="0.2">
      <c r="A35" s="1074">
        <f>'CADASTRO CLIENTE'!A35</f>
        <v>0</v>
      </c>
      <c r="B35" s="107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23">
        <f t="shared" si="0"/>
        <v>0</v>
      </c>
      <c r="AI35" s="14">
        <f>Tabela6[[#This Row],[PREÇO]]</f>
        <v>0</v>
      </c>
      <c r="AJ35" s="382">
        <f t="shared" si="1"/>
        <v>0</v>
      </c>
      <c r="AK35" s="367">
        <f>Tabela6[[#This Row],[ST ICMS]]</f>
        <v>0</v>
      </c>
      <c r="AL35" s="368">
        <f t="shared" si="3"/>
        <v>0</v>
      </c>
      <c r="AM35" s="367">
        <f>Tabela6[[#This Row],[DESCONTO]]</f>
        <v>0</v>
      </c>
      <c r="AN35" s="368">
        <f t="shared" si="4"/>
        <v>0</v>
      </c>
      <c r="AO35" s="371">
        <f t="shared" si="2"/>
        <v>0</v>
      </c>
      <c r="AP35" s="421"/>
    </row>
    <row r="36" spans="1:42" ht="12" customHeight="1" x14ac:dyDescent="0.2">
      <c r="A36" s="1074">
        <f>'CADASTRO CLIENTE'!A36</f>
        <v>0</v>
      </c>
      <c r="B36" s="107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23">
        <f t="shared" si="0"/>
        <v>0</v>
      </c>
      <c r="AI36" s="14">
        <f>Tabela6[[#This Row],[PREÇO]]</f>
        <v>0</v>
      </c>
      <c r="AJ36" s="382">
        <f t="shared" si="1"/>
        <v>0</v>
      </c>
      <c r="AK36" s="367">
        <f>Tabela6[[#This Row],[ST ICMS]]</f>
        <v>0</v>
      </c>
      <c r="AL36" s="368">
        <f t="shared" si="3"/>
        <v>0</v>
      </c>
      <c r="AM36" s="367">
        <f>Tabela6[[#This Row],[DESCONTO]]</f>
        <v>0</v>
      </c>
      <c r="AN36" s="368">
        <f t="shared" si="4"/>
        <v>0</v>
      </c>
      <c r="AO36" s="371">
        <f t="shared" si="2"/>
        <v>0</v>
      </c>
      <c r="AP36" s="421"/>
    </row>
    <row r="37" spans="1:42" ht="12" customHeight="1" x14ac:dyDescent="0.2">
      <c r="A37" s="1074">
        <f>'CADASTRO CLIENTE'!A37</f>
        <v>0</v>
      </c>
      <c r="B37" s="1075"/>
      <c r="C37" s="13"/>
      <c r="D37" s="13"/>
      <c r="E37" s="15"/>
      <c r="F37" s="13"/>
      <c r="G37" s="13"/>
      <c r="H37" s="13"/>
      <c r="I37" s="13"/>
      <c r="J37" s="13"/>
      <c r="K37" s="13"/>
      <c r="L37" s="15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23">
        <f t="shared" si="0"/>
        <v>0</v>
      </c>
      <c r="AI37" s="14">
        <f>Tabela6[[#This Row],[PREÇO]]</f>
        <v>0</v>
      </c>
      <c r="AJ37" s="382">
        <f t="shared" si="1"/>
        <v>0</v>
      </c>
      <c r="AK37" s="367">
        <f>Tabela6[[#This Row],[ST ICMS]]</f>
        <v>0</v>
      </c>
      <c r="AL37" s="368">
        <f t="shared" si="3"/>
        <v>0</v>
      </c>
      <c r="AM37" s="367">
        <f>Tabela6[[#This Row],[DESCONTO]]</f>
        <v>0</v>
      </c>
      <c r="AN37" s="368">
        <f t="shared" si="4"/>
        <v>0</v>
      </c>
      <c r="AO37" s="371">
        <f t="shared" si="2"/>
        <v>0</v>
      </c>
      <c r="AP37" s="421"/>
    </row>
    <row r="38" spans="1:42" ht="12" customHeight="1" x14ac:dyDescent="0.2">
      <c r="A38" s="1074">
        <f>'CADASTRO CLIENTE'!A38</f>
        <v>0</v>
      </c>
      <c r="B38" s="107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23">
        <f t="shared" si="0"/>
        <v>0</v>
      </c>
      <c r="AI38" s="14">
        <f>Tabela6[[#This Row],[PREÇO]]</f>
        <v>0</v>
      </c>
      <c r="AJ38" s="382">
        <f t="shared" si="1"/>
        <v>0</v>
      </c>
      <c r="AK38" s="367">
        <f>Tabela6[[#This Row],[ST ICMS]]</f>
        <v>0</v>
      </c>
      <c r="AL38" s="368">
        <f t="shared" si="3"/>
        <v>0</v>
      </c>
      <c r="AM38" s="367">
        <f>Tabela6[[#This Row],[DESCONTO]]</f>
        <v>0</v>
      </c>
      <c r="AN38" s="368">
        <f t="shared" si="4"/>
        <v>0</v>
      </c>
      <c r="AO38" s="371">
        <f t="shared" si="2"/>
        <v>0</v>
      </c>
      <c r="AP38" s="421"/>
    </row>
    <row r="39" spans="1:42" ht="12" customHeight="1" x14ac:dyDescent="0.2">
      <c r="A39" s="1074">
        <f>'CADASTRO CLIENTE'!A39</f>
        <v>0</v>
      </c>
      <c r="B39" s="107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23">
        <f t="shared" si="0"/>
        <v>0</v>
      </c>
      <c r="AI39" s="14">
        <f>Tabela6[[#This Row],[PREÇO]]</f>
        <v>0</v>
      </c>
      <c r="AJ39" s="382">
        <f t="shared" si="1"/>
        <v>0</v>
      </c>
      <c r="AK39" s="367">
        <f>Tabela6[[#This Row],[ST ICMS]]</f>
        <v>0</v>
      </c>
      <c r="AL39" s="368">
        <f t="shared" si="3"/>
        <v>0</v>
      </c>
      <c r="AM39" s="367">
        <f>Tabela6[[#This Row],[DESCONTO]]</f>
        <v>0</v>
      </c>
      <c r="AN39" s="368">
        <f t="shared" si="4"/>
        <v>0</v>
      </c>
      <c r="AO39" s="371">
        <f t="shared" si="2"/>
        <v>0</v>
      </c>
      <c r="AP39" s="421"/>
    </row>
    <row r="40" spans="1:42" ht="12" customHeight="1" x14ac:dyDescent="0.2">
      <c r="A40" s="1074">
        <f>'CADASTRO CLIENTE'!A40</f>
        <v>0</v>
      </c>
      <c r="B40" s="107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23">
        <f t="shared" si="0"/>
        <v>0</v>
      </c>
      <c r="AI40" s="14">
        <f>Tabela6[[#This Row],[PREÇO]]</f>
        <v>0</v>
      </c>
      <c r="AJ40" s="382">
        <f t="shared" si="1"/>
        <v>0</v>
      </c>
      <c r="AK40" s="367">
        <f>Tabela6[[#This Row],[ST ICMS]]</f>
        <v>0</v>
      </c>
      <c r="AL40" s="368">
        <f t="shared" si="3"/>
        <v>0</v>
      </c>
      <c r="AM40" s="367">
        <f>Tabela6[[#This Row],[DESCONTO]]</f>
        <v>0</v>
      </c>
      <c r="AN40" s="368">
        <f t="shared" si="4"/>
        <v>0</v>
      </c>
      <c r="AO40" s="371">
        <f t="shared" si="2"/>
        <v>0</v>
      </c>
      <c r="AP40" s="421"/>
    </row>
    <row r="41" spans="1:42" ht="12" customHeight="1" x14ac:dyDescent="0.2">
      <c r="A41" s="1074">
        <f>'CADASTRO CLIENTE'!A41</f>
        <v>0</v>
      </c>
      <c r="B41" s="1075"/>
      <c r="C41" s="15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23">
        <f t="shared" si="0"/>
        <v>0</v>
      </c>
      <c r="AI41" s="14">
        <f>Tabela6[[#This Row],[PREÇO]]</f>
        <v>0</v>
      </c>
      <c r="AJ41" s="382">
        <f t="shared" si="1"/>
        <v>0</v>
      </c>
      <c r="AK41" s="367">
        <f>Tabela6[[#This Row],[ST ICMS]]</f>
        <v>0</v>
      </c>
      <c r="AL41" s="368">
        <f t="shared" si="3"/>
        <v>0</v>
      </c>
      <c r="AM41" s="367">
        <f>Tabela6[[#This Row],[DESCONTO]]</f>
        <v>0</v>
      </c>
      <c r="AN41" s="368">
        <f t="shared" si="4"/>
        <v>0</v>
      </c>
      <c r="AO41" s="371">
        <f t="shared" si="2"/>
        <v>0</v>
      </c>
      <c r="AP41" s="421"/>
    </row>
    <row r="42" spans="1:42" ht="12" customHeight="1" x14ac:dyDescent="0.2">
      <c r="A42" s="1074">
        <f>'CADASTRO CLIENTE'!A42</f>
        <v>0</v>
      </c>
      <c r="B42" s="107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23">
        <f t="shared" si="0"/>
        <v>0</v>
      </c>
      <c r="AI42" s="14">
        <f>Tabela6[[#This Row],[PREÇO]]</f>
        <v>0</v>
      </c>
      <c r="AJ42" s="382">
        <f t="shared" si="1"/>
        <v>0</v>
      </c>
      <c r="AK42" s="367">
        <f>Tabela6[[#This Row],[ST ICMS]]</f>
        <v>0</v>
      </c>
      <c r="AL42" s="368">
        <f t="shared" si="3"/>
        <v>0</v>
      </c>
      <c r="AM42" s="367">
        <f>Tabela6[[#This Row],[DESCONTO]]</f>
        <v>0</v>
      </c>
      <c r="AN42" s="368">
        <f t="shared" si="4"/>
        <v>0</v>
      </c>
      <c r="AO42" s="371">
        <f t="shared" si="2"/>
        <v>0</v>
      </c>
      <c r="AP42" s="421"/>
    </row>
    <row r="43" spans="1:42" ht="12" customHeight="1" x14ac:dyDescent="0.2">
      <c r="A43" s="1074">
        <f>'CADASTRO CLIENTE'!A43</f>
        <v>0</v>
      </c>
      <c r="B43" s="107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23">
        <f t="shared" si="0"/>
        <v>0</v>
      </c>
      <c r="AI43" s="14">
        <f>Tabela6[[#This Row],[PREÇO]]</f>
        <v>0</v>
      </c>
      <c r="AJ43" s="382">
        <f t="shared" si="1"/>
        <v>0</v>
      </c>
      <c r="AK43" s="367">
        <f>Tabela6[[#This Row],[ST ICMS]]</f>
        <v>0</v>
      </c>
      <c r="AL43" s="368">
        <f t="shared" si="3"/>
        <v>0</v>
      </c>
      <c r="AM43" s="367">
        <f>Tabela6[[#This Row],[DESCONTO]]</f>
        <v>0</v>
      </c>
      <c r="AN43" s="368">
        <f t="shared" si="4"/>
        <v>0</v>
      </c>
      <c r="AO43" s="371">
        <f t="shared" si="2"/>
        <v>0</v>
      </c>
      <c r="AP43" s="421"/>
    </row>
    <row r="44" spans="1:42" ht="12" customHeight="1" x14ac:dyDescent="0.2">
      <c r="A44" s="1074">
        <f>'CADASTRO CLIENTE'!A44</f>
        <v>0</v>
      </c>
      <c r="B44" s="1075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23">
        <f t="shared" si="0"/>
        <v>0</v>
      </c>
      <c r="AI44" s="14">
        <f>Tabela6[[#This Row],[PREÇO]]</f>
        <v>0</v>
      </c>
      <c r="AJ44" s="382">
        <f t="shared" si="1"/>
        <v>0</v>
      </c>
      <c r="AK44" s="367">
        <f>Tabela6[[#This Row],[ST ICMS]]</f>
        <v>0</v>
      </c>
      <c r="AL44" s="368">
        <f t="shared" si="3"/>
        <v>0</v>
      </c>
      <c r="AM44" s="367">
        <f>Tabela6[[#This Row],[DESCONTO]]</f>
        <v>0</v>
      </c>
      <c r="AN44" s="368">
        <f t="shared" si="4"/>
        <v>0</v>
      </c>
      <c r="AO44" s="371">
        <f t="shared" si="2"/>
        <v>0</v>
      </c>
      <c r="AP44" s="421"/>
    </row>
    <row r="45" spans="1:42" ht="12" customHeight="1" x14ac:dyDescent="0.2">
      <c r="A45" s="1074">
        <f>'CADASTRO CLIENTE'!A45</f>
        <v>0</v>
      </c>
      <c r="B45" s="107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23">
        <f t="shared" si="0"/>
        <v>0</v>
      </c>
      <c r="AI45" s="14">
        <f>Tabela6[[#This Row],[PREÇO]]</f>
        <v>0</v>
      </c>
      <c r="AJ45" s="382">
        <f t="shared" si="1"/>
        <v>0</v>
      </c>
      <c r="AK45" s="367">
        <f>Tabela6[[#This Row],[ST ICMS]]</f>
        <v>0</v>
      </c>
      <c r="AL45" s="368">
        <f t="shared" si="3"/>
        <v>0</v>
      </c>
      <c r="AM45" s="367">
        <f>Tabela6[[#This Row],[DESCONTO]]</f>
        <v>0</v>
      </c>
      <c r="AN45" s="368">
        <f t="shared" si="4"/>
        <v>0</v>
      </c>
      <c r="AO45" s="371">
        <f t="shared" si="2"/>
        <v>0</v>
      </c>
      <c r="AP45" s="421"/>
    </row>
    <row r="46" spans="1:42" ht="12" customHeight="1" x14ac:dyDescent="0.2">
      <c r="A46" s="1074">
        <f>'CADASTRO CLIENTE'!A46</f>
        <v>0</v>
      </c>
      <c r="B46" s="107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5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23">
        <f t="shared" si="0"/>
        <v>0</v>
      </c>
      <c r="AI46" s="14">
        <f>Tabela6[[#This Row],[PREÇO]]</f>
        <v>0</v>
      </c>
      <c r="AJ46" s="382">
        <f t="shared" si="1"/>
        <v>0</v>
      </c>
      <c r="AK46" s="367">
        <f>Tabela6[[#This Row],[ST ICMS]]</f>
        <v>0</v>
      </c>
      <c r="AL46" s="368">
        <f t="shared" si="3"/>
        <v>0</v>
      </c>
      <c r="AM46" s="367">
        <f>Tabela6[[#This Row],[DESCONTO]]</f>
        <v>0</v>
      </c>
      <c r="AN46" s="368">
        <f t="shared" si="4"/>
        <v>0</v>
      </c>
      <c r="AO46" s="371">
        <f t="shared" si="2"/>
        <v>0</v>
      </c>
      <c r="AP46" s="421"/>
    </row>
    <row r="47" spans="1:42" ht="12" customHeight="1" x14ac:dyDescent="0.2">
      <c r="A47" s="1074">
        <f>'CADASTRO CLIENTE'!A47</f>
        <v>0</v>
      </c>
      <c r="B47" s="1075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23">
        <f t="shared" si="0"/>
        <v>0</v>
      </c>
      <c r="AI47" s="14">
        <f>Tabela6[[#This Row],[PREÇO]]</f>
        <v>0</v>
      </c>
      <c r="AJ47" s="382">
        <f t="shared" si="1"/>
        <v>0</v>
      </c>
      <c r="AK47" s="367">
        <f>Tabela6[[#This Row],[ST ICMS]]</f>
        <v>0</v>
      </c>
      <c r="AL47" s="368">
        <f t="shared" si="3"/>
        <v>0</v>
      </c>
      <c r="AM47" s="367">
        <f>Tabela6[[#This Row],[DESCONTO]]</f>
        <v>0</v>
      </c>
      <c r="AN47" s="368">
        <f t="shared" si="4"/>
        <v>0</v>
      </c>
      <c r="AO47" s="371">
        <f t="shared" si="2"/>
        <v>0</v>
      </c>
      <c r="AP47" s="421"/>
    </row>
    <row r="48" spans="1:42" ht="12" customHeight="1" x14ac:dyDescent="0.2">
      <c r="A48" s="1074">
        <f>'CADASTRO CLIENTE'!A48</f>
        <v>0</v>
      </c>
      <c r="B48" s="1075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23">
        <f t="shared" si="0"/>
        <v>0</v>
      </c>
      <c r="AI48" s="14">
        <f>Tabela6[[#This Row],[PREÇO]]</f>
        <v>0</v>
      </c>
      <c r="AJ48" s="382">
        <f t="shared" si="1"/>
        <v>0</v>
      </c>
      <c r="AK48" s="367">
        <f>Tabela6[[#This Row],[ST ICMS]]</f>
        <v>0</v>
      </c>
      <c r="AL48" s="368">
        <f t="shared" si="3"/>
        <v>0</v>
      </c>
      <c r="AM48" s="367">
        <f>Tabela6[[#This Row],[DESCONTO]]</f>
        <v>0</v>
      </c>
      <c r="AN48" s="368">
        <f t="shared" si="4"/>
        <v>0</v>
      </c>
      <c r="AO48" s="371">
        <f t="shared" si="2"/>
        <v>0</v>
      </c>
      <c r="AP48" s="421"/>
    </row>
    <row r="49" spans="1:42" ht="12" customHeight="1" x14ac:dyDescent="0.2">
      <c r="A49" s="1074">
        <f>'CADASTRO CLIENTE'!A49</f>
        <v>0</v>
      </c>
      <c r="B49" s="107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23">
        <f t="shared" si="0"/>
        <v>0</v>
      </c>
      <c r="AI49" s="14">
        <f>Tabela6[[#This Row],[PREÇO]]</f>
        <v>0</v>
      </c>
      <c r="AJ49" s="382">
        <f t="shared" si="1"/>
        <v>0</v>
      </c>
      <c r="AK49" s="367">
        <f>Tabela6[[#This Row],[ST ICMS]]</f>
        <v>0</v>
      </c>
      <c r="AL49" s="368">
        <f t="shared" si="3"/>
        <v>0</v>
      </c>
      <c r="AM49" s="367">
        <f>Tabela6[[#This Row],[DESCONTO]]</f>
        <v>0</v>
      </c>
      <c r="AN49" s="368">
        <f t="shared" si="4"/>
        <v>0</v>
      </c>
      <c r="AO49" s="371">
        <f t="shared" si="2"/>
        <v>0</v>
      </c>
      <c r="AP49" s="421"/>
    </row>
    <row r="50" spans="1:42" ht="12" customHeight="1" x14ac:dyDescent="0.2">
      <c r="A50" s="1074">
        <f>'CADASTRO CLIENTE'!A50</f>
        <v>0</v>
      </c>
      <c r="B50" s="1075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23">
        <f t="shared" si="0"/>
        <v>0</v>
      </c>
      <c r="AI50" s="14">
        <f>Tabela6[[#This Row],[PREÇO]]</f>
        <v>0</v>
      </c>
      <c r="AJ50" s="382">
        <f t="shared" si="1"/>
        <v>0</v>
      </c>
      <c r="AK50" s="367">
        <f>Tabela6[[#This Row],[ST ICMS]]</f>
        <v>0</v>
      </c>
      <c r="AL50" s="368">
        <f t="shared" si="3"/>
        <v>0</v>
      </c>
      <c r="AM50" s="367">
        <f>Tabela6[[#This Row],[DESCONTO]]</f>
        <v>0</v>
      </c>
      <c r="AN50" s="368">
        <f t="shared" si="4"/>
        <v>0</v>
      </c>
      <c r="AO50" s="371">
        <f t="shared" si="2"/>
        <v>0</v>
      </c>
      <c r="AP50" s="421"/>
    </row>
    <row r="51" spans="1:42" ht="12" customHeight="1" x14ac:dyDescent="0.2">
      <c r="A51" s="1074">
        <f>'CADASTRO CLIENTE'!A51</f>
        <v>0</v>
      </c>
      <c r="B51" s="107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23">
        <f t="shared" si="0"/>
        <v>0</v>
      </c>
      <c r="AI51" s="14">
        <f>Tabela6[[#This Row],[PREÇO]]</f>
        <v>0</v>
      </c>
      <c r="AJ51" s="382">
        <f t="shared" si="1"/>
        <v>0</v>
      </c>
      <c r="AK51" s="367">
        <f>Tabela6[[#This Row],[ST ICMS]]</f>
        <v>0</v>
      </c>
      <c r="AL51" s="368">
        <f t="shared" si="3"/>
        <v>0</v>
      </c>
      <c r="AM51" s="367">
        <f>Tabela6[[#This Row],[DESCONTO]]</f>
        <v>0</v>
      </c>
      <c r="AN51" s="368">
        <f t="shared" si="4"/>
        <v>0</v>
      </c>
      <c r="AO51" s="371">
        <f t="shared" si="2"/>
        <v>0</v>
      </c>
      <c r="AP51" s="421"/>
    </row>
    <row r="52" spans="1:42" ht="12" customHeight="1" x14ac:dyDescent="0.2">
      <c r="A52" s="1074">
        <f>'CADASTRO CLIENTE'!A52</f>
        <v>0</v>
      </c>
      <c r="B52" s="107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23">
        <f t="shared" si="0"/>
        <v>0</v>
      </c>
      <c r="AI52" s="14">
        <f>Tabela6[[#This Row],[PREÇO]]</f>
        <v>0</v>
      </c>
      <c r="AJ52" s="382">
        <f t="shared" si="1"/>
        <v>0</v>
      </c>
      <c r="AK52" s="367">
        <f>Tabela6[[#This Row],[ST ICMS]]</f>
        <v>0</v>
      </c>
      <c r="AL52" s="368">
        <f t="shared" si="3"/>
        <v>0</v>
      </c>
      <c r="AM52" s="367">
        <f>Tabela6[[#This Row],[DESCONTO]]</f>
        <v>0</v>
      </c>
      <c r="AN52" s="368">
        <f t="shared" si="4"/>
        <v>0</v>
      </c>
      <c r="AO52" s="371">
        <f t="shared" si="2"/>
        <v>0</v>
      </c>
      <c r="AP52" s="421"/>
    </row>
    <row r="53" spans="1:42" ht="12" customHeight="1" x14ac:dyDescent="0.2">
      <c r="A53" s="1074">
        <f>'CADASTRO CLIENTE'!A53</f>
        <v>0</v>
      </c>
      <c r="B53" s="107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23">
        <f t="shared" si="0"/>
        <v>0</v>
      </c>
      <c r="AI53" s="14">
        <f>Tabela6[[#This Row],[PREÇO]]</f>
        <v>0</v>
      </c>
      <c r="AJ53" s="382">
        <f t="shared" si="1"/>
        <v>0</v>
      </c>
      <c r="AK53" s="367">
        <f>Tabela6[[#This Row],[ST ICMS]]</f>
        <v>0</v>
      </c>
      <c r="AL53" s="368">
        <f t="shared" si="3"/>
        <v>0</v>
      </c>
      <c r="AM53" s="367">
        <f>Tabela6[[#This Row],[DESCONTO]]</f>
        <v>0</v>
      </c>
      <c r="AN53" s="368">
        <f t="shared" si="4"/>
        <v>0</v>
      </c>
      <c r="AO53" s="371">
        <f t="shared" si="2"/>
        <v>0</v>
      </c>
      <c r="AP53" s="421"/>
    </row>
    <row r="54" spans="1:42" ht="12" customHeight="1" x14ac:dyDescent="0.2">
      <c r="A54" s="1074">
        <f>'CADASTRO CLIENTE'!A54</f>
        <v>0</v>
      </c>
      <c r="B54" s="107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23">
        <f t="shared" si="0"/>
        <v>0</v>
      </c>
      <c r="AI54" s="14">
        <f>Tabela6[[#This Row],[PREÇO]]</f>
        <v>0</v>
      </c>
      <c r="AJ54" s="382">
        <f t="shared" si="1"/>
        <v>0</v>
      </c>
      <c r="AK54" s="367">
        <f>Tabela6[[#This Row],[ST ICMS]]</f>
        <v>0</v>
      </c>
      <c r="AL54" s="368">
        <f t="shared" si="3"/>
        <v>0</v>
      </c>
      <c r="AM54" s="367">
        <f>Tabela6[[#This Row],[DESCONTO]]</f>
        <v>0</v>
      </c>
      <c r="AN54" s="368">
        <f t="shared" si="4"/>
        <v>0</v>
      </c>
      <c r="AO54" s="371">
        <f t="shared" si="2"/>
        <v>0</v>
      </c>
      <c r="AP54" s="421"/>
    </row>
    <row r="55" spans="1:42" ht="12" customHeight="1" x14ac:dyDescent="0.2">
      <c r="A55" s="1074">
        <f>'CADASTRO CLIENTE'!A55</f>
        <v>0</v>
      </c>
      <c r="B55" s="107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23">
        <f t="shared" si="0"/>
        <v>0</v>
      </c>
      <c r="AI55" s="14">
        <f>Tabela6[[#This Row],[PREÇO]]</f>
        <v>0</v>
      </c>
      <c r="AJ55" s="382">
        <f t="shared" si="1"/>
        <v>0</v>
      </c>
      <c r="AK55" s="367">
        <f>Tabela6[[#This Row],[ST ICMS]]</f>
        <v>0</v>
      </c>
      <c r="AL55" s="368">
        <f t="shared" si="3"/>
        <v>0</v>
      </c>
      <c r="AM55" s="367">
        <f>Tabela6[[#This Row],[DESCONTO]]</f>
        <v>0</v>
      </c>
      <c r="AN55" s="368">
        <f t="shared" si="4"/>
        <v>0</v>
      </c>
      <c r="AO55" s="371">
        <f t="shared" si="2"/>
        <v>0</v>
      </c>
      <c r="AP55" s="421"/>
    </row>
    <row r="56" spans="1:42" ht="12" customHeight="1" x14ac:dyDescent="0.2">
      <c r="A56" s="1074">
        <f>'CADASTRO CLIENTE'!A56</f>
        <v>0</v>
      </c>
      <c r="B56" s="1075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23">
        <f t="shared" si="0"/>
        <v>0</v>
      </c>
      <c r="AI56" s="14">
        <f>Tabela6[[#This Row],[PREÇO]]</f>
        <v>0</v>
      </c>
      <c r="AJ56" s="382">
        <f t="shared" si="1"/>
        <v>0</v>
      </c>
      <c r="AK56" s="367">
        <f>Tabela6[[#This Row],[ST ICMS]]</f>
        <v>0</v>
      </c>
      <c r="AL56" s="368">
        <f t="shared" si="3"/>
        <v>0</v>
      </c>
      <c r="AM56" s="367">
        <f>Tabela6[[#This Row],[DESCONTO]]</f>
        <v>0</v>
      </c>
      <c r="AN56" s="368">
        <f t="shared" si="4"/>
        <v>0</v>
      </c>
      <c r="AO56" s="371">
        <f t="shared" si="2"/>
        <v>0</v>
      </c>
      <c r="AP56" s="421"/>
    </row>
    <row r="57" spans="1:42" ht="12" customHeight="1" x14ac:dyDescent="0.2">
      <c r="A57" s="1074">
        <f>'CADASTRO CLIENTE'!A57</f>
        <v>0</v>
      </c>
      <c r="B57" s="107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23">
        <f t="shared" si="0"/>
        <v>0</v>
      </c>
      <c r="AI57" s="14">
        <f>Tabela6[[#This Row],[PREÇO]]</f>
        <v>0</v>
      </c>
      <c r="AJ57" s="382">
        <f t="shared" si="1"/>
        <v>0</v>
      </c>
      <c r="AK57" s="367">
        <f>Tabela6[[#This Row],[ST ICMS]]</f>
        <v>0</v>
      </c>
      <c r="AL57" s="368">
        <f t="shared" si="3"/>
        <v>0</v>
      </c>
      <c r="AM57" s="367">
        <f>Tabela6[[#This Row],[DESCONTO]]</f>
        <v>0</v>
      </c>
      <c r="AN57" s="368">
        <f t="shared" si="4"/>
        <v>0</v>
      </c>
      <c r="AO57" s="371">
        <f t="shared" si="2"/>
        <v>0</v>
      </c>
      <c r="AP57" s="421"/>
    </row>
    <row r="58" spans="1:42" ht="12" customHeight="1" x14ac:dyDescent="0.2">
      <c r="A58" s="1074">
        <f>'CADASTRO CLIENTE'!A58</f>
        <v>0</v>
      </c>
      <c r="B58" s="107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23">
        <f t="shared" si="0"/>
        <v>0</v>
      </c>
      <c r="AI58" s="14">
        <f>Tabela6[[#This Row],[PREÇO]]</f>
        <v>0</v>
      </c>
      <c r="AJ58" s="382">
        <f t="shared" si="1"/>
        <v>0</v>
      </c>
      <c r="AK58" s="367">
        <f>Tabela6[[#This Row],[ST ICMS]]</f>
        <v>0</v>
      </c>
      <c r="AL58" s="368">
        <f t="shared" si="3"/>
        <v>0</v>
      </c>
      <c r="AM58" s="367">
        <f>Tabela6[[#This Row],[DESCONTO]]</f>
        <v>0</v>
      </c>
      <c r="AN58" s="368">
        <f t="shared" si="4"/>
        <v>0</v>
      </c>
      <c r="AO58" s="371">
        <f t="shared" si="2"/>
        <v>0</v>
      </c>
      <c r="AP58" s="421"/>
    </row>
    <row r="59" spans="1:42" ht="12" customHeight="1" x14ac:dyDescent="0.2">
      <c r="A59" s="1074">
        <f>'CADASTRO CLIENTE'!A59</f>
        <v>0</v>
      </c>
      <c r="B59" s="107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23">
        <f t="shared" si="0"/>
        <v>0</v>
      </c>
      <c r="AI59" s="14">
        <f>Tabela6[[#This Row],[PREÇO]]</f>
        <v>0</v>
      </c>
      <c r="AJ59" s="382">
        <f t="shared" si="1"/>
        <v>0</v>
      </c>
      <c r="AK59" s="367">
        <f>Tabela6[[#This Row],[ST ICMS]]</f>
        <v>0</v>
      </c>
      <c r="AL59" s="368">
        <f t="shared" si="3"/>
        <v>0</v>
      </c>
      <c r="AM59" s="367">
        <f>Tabela6[[#This Row],[DESCONTO]]</f>
        <v>0</v>
      </c>
      <c r="AN59" s="368">
        <f t="shared" si="4"/>
        <v>0</v>
      </c>
      <c r="AO59" s="371">
        <f t="shared" si="2"/>
        <v>0</v>
      </c>
      <c r="AP59" s="421"/>
    </row>
    <row r="60" spans="1:42" ht="12" customHeight="1" x14ac:dyDescent="0.2">
      <c r="A60" s="1074">
        <f>'CADASTRO CLIENTE'!A60</f>
        <v>0</v>
      </c>
      <c r="B60" s="107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23">
        <f t="shared" si="0"/>
        <v>0</v>
      </c>
      <c r="AI60" s="14">
        <f>Tabela6[[#This Row],[PREÇO]]</f>
        <v>0</v>
      </c>
      <c r="AJ60" s="382">
        <f t="shared" si="1"/>
        <v>0</v>
      </c>
      <c r="AK60" s="367">
        <f>Tabela6[[#This Row],[ST ICMS]]</f>
        <v>0</v>
      </c>
      <c r="AL60" s="368">
        <f t="shared" si="3"/>
        <v>0</v>
      </c>
      <c r="AM60" s="367">
        <f>Tabela6[[#This Row],[DESCONTO]]</f>
        <v>0</v>
      </c>
      <c r="AN60" s="368">
        <f t="shared" si="4"/>
        <v>0</v>
      </c>
      <c r="AO60" s="371">
        <f t="shared" si="2"/>
        <v>0</v>
      </c>
      <c r="AP60" s="421"/>
    </row>
    <row r="61" spans="1:42" ht="12" customHeight="1" x14ac:dyDescent="0.2">
      <c r="A61" s="1074">
        <f>'CADASTRO CLIENTE'!A61</f>
        <v>0</v>
      </c>
      <c r="B61" s="107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23">
        <f t="shared" si="0"/>
        <v>0</v>
      </c>
      <c r="AI61" s="14">
        <f>Tabela6[[#This Row],[PREÇO]]</f>
        <v>0</v>
      </c>
      <c r="AJ61" s="382">
        <f t="shared" si="1"/>
        <v>0</v>
      </c>
      <c r="AK61" s="367">
        <f>Tabela6[[#This Row],[ST ICMS]]</f>
        <v>0</v>
      </c>
      <c r="AL61" s="368">
        <f t="shared" si="3"/>
        <v>0</v>
      </c>
      <c r="AM61" s="367">
        <f>Tabela6[[#This Row],[DESCONTO]]</f>
        <v>0</v>
      </c>
      <c r="AN61" s="368">
        <f t="shared" si="4"/>
        <v>0</v>
      </c>
      <c r="AO61" s="371">
        <f t="shared" si="2"/>
        <v>0</v>
      </c>
      <c r="AP61" s="421"/>
    </row>
    <row r="62" spans="1:42" ht="12" customHeight="1" x14ac:dyDescent="0.2">
      <c r="A62" s="1074">
        <f>'CADASTRO CLIENTE'!A62</f>
        <v>0</v>
      </c>
      <c r="B62" s="107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23">
        <f t="shared" si="0"/>
        <v>0</v>
      </c>
      <c r="AI62" s="14">
        <f>Tabela6[[#This Row],[PREÇO]]</f>
        <v>0</v>
      </c>
      <c r="AJ62" s="382">
        <f t="shared" si="1"/>
        <v>0</v>
      </c>
      <c r="AK62" s="367">
        <f>Tabela6[[#This Row],[ST ICMS]]</f>
        <v>0</v>
      </c>
      <c r="AL62" s="368">
        <f t="shared" si="3"/>
        <v>0</v>
      </c>
      <c r="AM62" s="367">
        <f>Tabela6[[#This Row],[DESCONTO]]</f>
        <v>0</v>
      </c>
      <c r="AN62" s="368">
        <f t="shared" si="4"/>
        <v>0</v>
      </c>
      <c r="AO62" s="371">
        <f t="shared" si="2"/>
        <v>0</v>
      </c>
      <c r="AP62" s="421"/>
    </row>
    <row r="63" spans="1:42" ht="12" customHeight="1" x14ac:dyDescent="0.2">
      <c r="A63" s="1074">
        <f>'CADASTRO CLIENTE'!A63</f>
        <v>0</v>
      </c>
      <c r="B63" s="107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23">
        <f t="shared" si="0"/>
        <v>0</v>
      </c>
      <c r="AI63" s="14">
        <f>Tabela6[[#This Row],[PREÇO]]</f>
        <v>0</v>
      </c>
      <c r="AJ63" s="382">
        <f t="shared" si="1"/>
        <v>0</v>
      </c>
      <c r="AK63" s="367">
        <f>Tabela6[[#This Row],[ST ICMS]]</f>
        <v>0</v>
      </c>
      <c r="AL63" s="368">
        <f t="shared" si="3"/>
        <v>0</v>
      </c>
      <c r="AM63" s="367">
        <f>Tabela6[[#This Row],[DESCONTO]]</f>
        <v>0</v>
      </c>
      <c r="AN63" s="368">
        <f t="shared" si="4"/>
        <v>0</v>
      </c>
      <c r="AO63" s="371">
        <f t="shared" si="2"/>
        <v>0</v>
      </c>
      <c r="AP63" s="421"/>
    </row>
    <row r="64" spans="1:42" ht="12" customHeight="1" x14ac:dyDescent="0.2">
      <c r="A64" s="1074">
        <f>'CADASTRO CLIENTE'!A64</f>
        <v>0</v>
      </c>
      <c r="B64" s="107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23">
        <f t="shared" si="0"/>
        <v>0</v>
      </c>
      <c r="AI64" s="14">
        <f>Tabela6[[#This Row],[PREÇO]]</f>
        <v>0</v>
      </c>
      <c r="AJ64" s="382">
        <f t="shared" si="1"/>
        <v>0</v>
      </c>
      <c r="AK64" s="367">
        <f>Tabela6[[#This Row],[ST ICMS]]</f>
        <v>0</v>
      </c>
      <c r="AL64" s="368">
        <f t="shared" si="3"/>
        <v>0</v>
      </c>
      <c r="AM64" s="367">
        <f>Tabela6[[#This Row],[DESCONTO]]</f>
        <v>0</v>
      </c>
      <c r="AN64" s="368">
        <f t="shared" si="4"/>
        <v>0</v>
      </c>
      <c r="AO64" s="371">
        <f t="shared" si="2"/>
        <v>0</v>
      </c>
      <c r="AP64" s="421"/>
    </row>
    <row r="65" spans="1:42" ht="12" customHeight="1" x14ac:dyDescent="0.2">
      <c r="A65" s="1074">
        <f>'CADASTRO CLIENTE'!A65</f>
        <v>0</v>
      </c>
      <c r="B65" s="107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23">
        <f t="shared" si="0"/>
        <v>0</v>
      </c>
      <c r="AI65" s="14">
        <f>Tabela6[[#This Row],[PREÇO]]</f>
        <v>0</v>
      </c>
      <c r="AJ65" s="382">
        <f t="shared" si="1"/>
        <v>0</v>
      </c>
      <c r="AK65" s="367">
        <f>Tabela6[[#This Row],[ST ICMS]]</f>
        <v>0</v>
      </c>
      <c r="AL65" s="368">
        <f t="shared" si="3"/>
        <v>0</v>
      </c>
      <c r="AM65" s="367">
        <f>Tabela6[[#This Row],[DESCONTO]]</f>
        <v>0</v>
      </c>
      <c r="AN65" s="368">
        <f t="shared" si="4"/>
        <v>0</v>
      </c>
      <c r="AO65" s="371">
        <f t="shared" si="2"/>
        <v>0</v>
      </c>
      <c r="AP65" s="421"/>
    </row>
    <row r="66" spans="1:42" ht="12" customHeight="1" x14ac:dyDescent="0.2">
      <c r="A66" s="1074">
        <f>'CADASTRO CLIENTE'!A66</f>
        <v>0</v>
      </c>
      <c r="B66" s="107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23">
        <f t="shared" si="0"/>
        <v>0</v>
      </c>
      <c r="AI66" s="14">
        <f>Tabela6[[#This Row],[PREÇO]]</f>
        <v>0</v>
      </c>
      <c r="AJ66" s="382">
        <f t="shared" si="1"/>
        <v>0</v>
      </c>
      <c r="AK66" s="367">
        <f>Tabela6[[#This Row],[ST ICMS]]</f>
        <v>0</v>
      </c>
      <c r="AL66" s="368">
        <f t="shared" si="3"/>
        <v>0</v>
      </c>
      <c r="AM66" s="367">
        <f>Tabela6[[#This Row],[DESCONTO]]</f>
        <v>0</v>
      </c>
      <c r="AN66" s="368">
        <f t="shared" si="4"/>
        <v>0</v>
      </c>
      <c r="AO66" s="371">
        <f t="shared" si="2"/>
        <v>0</v>
      </c>
      <c r="AP66" s="421"/>
    </row>
    <row r="67" spans="1:42" ht="12" customHeight="1" x14ac:dyDescent="0.2">
      <c r="A67" s="1074">
        <f>'CADASTRO CLIENTE'!A67</f>
        <v>0</v>
      </c>
      <c r="B67" s="107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23">
        <f t="shared" si="0"/>
        <v>0</v>
      </c>
      <c r="AI67" s="14">
        <f>Tabela6[[#This Row],[PREÇO]]</f>
        <v>0</v>
      </c>
      <c r="AJ67" s="382">
        <f t="shared" si="1"/>
        <v>0</v>
      </c>
      <c r="AK67" s="367">
        <f>Tabela6[[#This Row],[ST ICMS]]</f>
        <v>0</v>
      </c>
      <c r="AL67" s="368">
        <f t="shared" si="3"/>
        <v>0</v>
      </c>
      <c r="AM67" s="367">
        <f>Tabela6[[#This Row],[DESCONTO]]</f>
        <v>0</v>
      </c>
      <c r="AN67" s="368">
        <f t="shared" si="4"/>
        <v>0</v>
      </c>
      <c r="AO67" s="371">
        <f t="shared" ref="AO67:AO130" si="5">(AJ67+AL67)-AN67</f>
        <v>0</v>
      </c>
      <c r="AP67" s="421"/>
    </row>
    <row r="68" spans="1:42" ht="12" customHeight="1" x14ac:dyDescent="0.2">
      <c r="A68" s="1074">
        <f>'CADASTRO CLIENTE'!A68</f>
        <v>0</v>
      </c>
      <c r="B68" s="107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23">
        <f t="shared" si="0"/>
        <v>0</v>
      </c>
      <c r="AI68" s="14">
        <f>Tabela6[[#This Row],[PREÇO]]</f>
        <v>0</v>
      </c>
      <c r="AJ68" s="382">
        <f t="shared" si="1"/>
        <v>0</v>
      </c>
      <c r="AK68" s="367">
        <f>Tabela6[[#This Row],[ST ICMS]]</f>
        <v>0</v>
      </c>
      <c r="AL68" s="368">
        <f t="shared" ref="AL68:AL131" si="6">(AJ68*AK68)</f>
        <v>0</v>
      </c>
      <c r="AM68" s="367">
        <f>Tabela6[[#This Row],[DESCONTO]]</f>
        <v>0</v>
      </c>
      <c r="AN68" s="368">
        <f t="shared" ref="AN68:AN131" si="7">((AJ68+AL68)*AM68)</f>
        <v>0</v>
      </c>
      <c r="AO68" s="371">
        <f t="shared" si="5"/>
        <v>0</v>
      </c>
      <c r="AP68" s="421"/>
    </row>
    <row r="69" spans="1:42" ht="12" customHeight="1" x14ac:dyDescent="0.2">
      <c r="A69" s="1074">
        <f>'CADASTRO CLIENTE'!A69</f>
        <v>0</v>
      </c>
      <c r="B69" s="107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23">
        <f t="shared" si="0"/>
        <v>0</v>
      </c>
      <c r="AI69" s="14">
        <f>Tabela6[[#This Row],[PREÇO]]</f>
        <v>0</v>
      </c>
      <c r="AJ69" s="382">
        <f t="shared" si="1"/>
        <v>0</v>
      </c>
      <c r="AK69" s="367">
        <f>Tabela6[[#This Row],[ST ICMS]]</f>
        <v>0</v>
      </c>
      <c r="AL69" s="368">
        <f t="shared" si="6"/>
        <v>0</v>
      </c>
      <c r="AM69" s="367">
        <f>Tabela6[[#This Row],[DESCONTO]]</f>
        <v>0</v>
      </c>
      <c r="AN69" s="368">
        <f t="shared" si="7"/>
        <v>0</v>
      </c>
      <c r="AO69" s="371">
        <f t="shared" si="5"/>
        <v>0</v>
      </c>
      <c r="AP69" s="421"/>
    </row>
    <row r="70" spans="1:42" ht="12" customHeight="1" x14ac:dyDescent="0.2">
      <c r="A70" s="1074">
        <f>'CADASTRO CLIENTE'!A70</f>
        <v>0</v>
      </c>
      <c r="B70" s="107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23">
        <f t="shared" si="0"/>
        <v>0</v>
      </c>
      <c r="AI70" s="14">
        <f>Tabela6[[#This Row],[PREÇO]]</f>
        <v>0</v>
      </c>
      <c r="AJ70" s="382">
        <f t="shared" si="1"/>
        <v>0</v>
      </c>
      <c r="AK70" s="367">
        <f>Tabela6[[#This Row],[ST ICMS]]</f>
        <v>0</v>
      </c>
      <c r="AL70" s="368">
        <f t="shared" si="6"/>
        <v>0</v>
      </c>
      <c r="AM70" s="367">
        <f>Tabela6[[#This Row],[DESCONTO]]</f>
        <v>0</v>
      </c>
      <c r="AN70" s="368">
        <f t="shared" si="7"/>
        <v>0</v>
      </c>
      <c r="AO70" s="371">
        <f t="shared" si="5"/>
        <v>0</v>
      </c>
      <c r="AP70" s="421"/>
    </row>
    <row r="71" spans="1:42" ht="12" customHeight="1" x14ac:dyDescent="0.2">
      <c r="A71" s="1074">
        <f>'CADASTRO CLIENTE'!A71</f>
        <v>0</v>
      </c>
      <c r="B71" s="107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23">
        <f t="shared" si="0"/>
        <v>0</v>
      </c>
      <c r="AI71" s="14">
        <f>Tabela6[[#This Row],[PREÇO]]</f>
        <v>0</v>
      </c>
      <c r="AJ71" s="382">
        <f t="shared" si="1"/>
        <v>0</v>
      </c>
      <c r="AK71" s="367">
        <f>Tabela6[[#This Row],[ST ICMS]]</f>
        <v>0</v>
      </c>
      <c r="AL71" s="368">
        <f t="shared" si="6"/>
        <v>0</v>
      </c>
      <c r="AM71" s="367">
        <f>Tabela6[[#This Row],[DESCONTO]]</f>
        <v>0</v>
      </c>
      <c r="AN71" s="368">
        <f t="shared" si="7"/>
        <v>0</v>
      </c>
      <c r="AO71" s="371">
        <f t="shared" si="5"/>
        <v>0</v>
      </c>
      <c r="AP71" s="421"/>
    </row>
    <row r="72" spans="1:42" ht="12" customHeight="1" x14ac:dyDescent="0.2">
      <c r="A72" s="1074">
        <f>'CADASTRO CLIENTE'!A72</f>
        <v>0</v>
      </c>
      <c r="B72" s="107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23">
        <f t="shared" si="0"/>
        <v>0</v>
      </c>
      <c r="AI72" s="14">
        <f>Tabela6[[#This Row],[PREÇO]]</f>
        <v>0</v>
      </c>
      <c r="AJ72" s="382">
        <f t="shared" si="1"/>
        <v>0</v>
      </c>
      <c r="AK72" s="367">
        <f>Tabela6[[#This Row],[ST ICMS]]</f>
        <v>0</v>
      </c>
      <c r="AL72" s="368">
        <f t="shared" si="6"/>
        <v>0</v>
      </c>
      <c r="AM72" s="367">
        <f>Tabela6[[#This Row],[DESCONTO]]</f>
        <v>0</v>
      </c>
      <c r="AN72" s="368">
        <f t="shared" si="7"/>
        <v>0</v>
      </c>
      <c r="AO72" s="371">
        <f t="shared" si="5"/>
        <v>0</v>
      </c>
      <c r="AP72" s="421"/>
    </row>
    <row r="73" spans="1:42" ht="12" customHeight="1" x14ac:dyDescent="0.2">
      <c r="A73" s="1074">
        <f>'CADASTRO CLIENTE'!A73</f>
        <v>0</v>
      </c>
      <c r="B73" s="107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23">
        <f t="shared" si="0"/>
        <v>0</v>
      </c>
      <c r="AI73" s="14">
        <f>Tabela6[[#This Row],[PREÇO]]</f>
        <v>0</v>
      </c>
      <c r="AJ73" s="382">
        <f t="shared" si="1"/>
        <v>0</v>
      </c>
      <c r="AK73" s="367">
        <f>Tabela6[[#This Row],[ST ICMS]]</f>
        <v>0</v>
      </c>
      <c r="AL73" s="368">
        <f t="shared" si="6"/>
        <v>0</v>
      </c>
      <c r="AM73" s="367">
        <f>Tabela6[[#This Row],[DESCONTO]]</f>
        <v>0</v>
      </c>
      <c r="AN73" s="368">
        <f t="shared" si="7"/>
        <v>0</v>
      </c>
      <c r="AO73" s="371">
        <f t="shared" si="5"/>
        <v>0</v>
      </c>
      <c r="AP73" s="421"/>
    </row>
    <row r="74" spans="1:42" ht="12" customHeight="1" x14ac:dyDescent="0.2">
      <c r="A74" s="1074">
        <f>'CADASTRO CLIENTE'!A74</f>
        <v>0</v>
      </c>
      <c r="B74" s="107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23">
        <f t="shared" si="0"/>
        <v>0</v>
      </c>
      <c r="AI74" s="14">
        <f>Tabela6[[#This Row],[PREÇO]]</f>
        <v>0</v>
      </c>
      <c r="AJ74" s="382">
        <f t="shared" si="1"/>
        <v>0</v>
      </c>
      <c r="AK74" s="367">
        <f>Tabela6[[#This Row],[ST ICMS]]</f>
        <v>0</v>
      </c>
      <c r="AL74" s="368">
        <f t="shared" si="6"/>
        <v>0</v>
      </c>
      <c r="AM74" s="367">
        <f>Tabela6[[#This Row],[DESCONTO]]</f>
        <v>0</v>
      </c>
      <c r="AN74" s="368">
        <f t="shared" si="7"/>
        <v>0</v>
      </c>
      <c r="AO74" s="371">
        <f t="shared" si="5"/>
        <v>0</v>
      </c>
      <c r="AP74" s="421"/>
    </row>
    <row r="75" spans="1:42" ht="12" customHeight="1" x14ac:dyDescent="0.2">
      <c r="A75" s="1074">
        <f>'CADASTRO CLIENTE'!A75</f>
        <v>0</v>
      </c>
      <c r="B75" s="107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23">
        <f t="shared" si="0"/>
        <v>0</v>
      </c>
      <c r="AI75" s="14">
        <f>Tabela6[[#This Row],[PREÇO]]</f>
        <v>0</v>
      </c>
      <c r="AJ75" s="382">
        <f t="shared" si="1"/>
        <v>0</v>
      </c>
      <c r="AK75" s="367">
        <f>Tabela6[[#This Row],[ST ICMS]]</f>
        <v>0</v>
      </c>
      <c r="AL75" s="368">
        <f t="shared" si="6"/>
        <v>0</v>
      </c>
      <c r="AM75" s="367">
        <f>Tabela6[[#This Row],[DESCONTO]]</f>
        <v>0</v>
      </c>
      <c r="AN75" s="368">
        <f t="shared" si="7"/>
        <v>0</v>
      </c>
      <c r="AO75" s="371">
        <f t="shared" si="5"/>
        <v>0</v>
      </c>
      <c r="AP75" s="421"/>
    </row>
    <row r="76" spans="1:42" ht="12" customHeight="1" x14ac:dyDescent="0.2">
      <c r="A76" s="1074">
        <f>'CADASTRO CLIENTE'!A76</f>
        <v>0</v>
      </c>
      <c r="B76" s="107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23">
        <f t="shared" si="0"/>
        <v>0</v>
      </c>
      <c r="AI76" s="14">
        <f>Tabela6[[#This Row],[PREÇO]]</f>
        <v>0</v>
      </c>
      <c r="AJ76" s="382">
        <f t="shared" si="1"/>
        <v>0</v>
      </c>
      <c r="AK76" s="367">
        <f>Tabela6[[#This Row],[ST ICMS]]</f>
        <v>0</v>
      </c>
      <c r="AL76" s="368">
        <f t="shared" si="6"/>
        <v>0</v>
      </c>
      <c r="AM76" s="367">
        <f>Tabela6[[#This Row],[DESCONTO]]</f>
        <v>0</v>
      </c>
      <c r="AN76" s="368">
        <f t="shared" si="7"/>
        <v>0</v>
      </c>
      <c r="AO76" s="371">
        <f t="shared" si="5"/>
        <v>0</v>
      </c>
      <c r="AP76" s="421"/>
    </row>
    <row r="77" spans="1:42" ht="12" customHeight="1" x14ac:dyDescent="0.2">
      <c r="A77" s="1074">
        <f>'CADASTRO CLIENTE'!A77</f>
        <v>0</v>
      </c>
      <c r="B77" s="107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23">
        <f t="shared" si="0"/>
        <v>0</v>
      </c>
      <c r="AI77" s="14">
        <f>Tabela6[[#This Row],[PREÇO]]</f>
        <v>0</v>
      </c>
      <c r="AJ77" s="382">
        <f t="shared" si="1"/>
        <v>0</v>
      </c>
      <c r="AK77" s="367">
        <f>Tabela6[[#This Row],[ST ICMS]]</f>
        <v>0</v>
      </c>
      <c r="AL77" s="368">
        <f t="shared" si="6"/>
        <v>0</v>
      </c>
      <c r="AM77" s="367">
        <f>Tabela6[[#This Row],[DESCONTO]]</f>
        <v>0</v>
      </c>
      <c r="AN77" s="368">
        <f t="shared" si="7"/>
        <v>0</v>
      </c>
      <c r="AO77" s="371">
        <f t="shared" si="5"/>
        <v>0</v>
      </c>
      <c r="AP77" s="421"/>
    </row>
    <row r="78" spans="1:42" ht="12" customHeight="1" x14ac:dyDescent="0.2">
      <c r="A78" s="1074">
        <f>'CADASTRO CLIENTE'!A78</f>
        <v>0</v>
      </c>
      <c r="B78" s="107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23">
        <f t="shared" si="0"/>
        <v>0</v>
      </c>
      <c r="AI78" s="14">
        <f>Tabela6[[#This Row],[PREÇO]]</f>
        <v>0</v>
      </c>
      <c r="AJ78" s="382">
        <f t="shared" si="1"/>
        <v>0</v>
      </c>
      <c r="AK78" s="367">
        <f>Tabela6[[#This Row],[ST ICMS]]</f>
        <v>0</v>
      </c>
      <c r="AL78" s="368">
        <f t="shared" si="6"/>
        <v>0</v>
      </c>
      <c r="AM78" s="367">
        <f>Tabela6[[#This Row],[DESCONTO]]</f>
        <v>0</v>
      </c>
      <c r="AN78" s="368">
        <f t="shared" si="7"/>
        <v>0</v>
      </c>
      <c r="AO78" s="371">
        <f t="shared" si="5"/>
        <v>0</v>
      </c>
      <c r="AP78" s="421"/>
    </row>
    <row r="79" spans="1:42" ht="12" customHeight="1" x14ac:dyDescent="0.2">
      <c r="A79" s="1074">
        <f>'CADASTRO CLIENTE'!A79</f>
        <v>0</v>
      </c>
      <c r="B79" s="107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23">
        <f t="shared" si="0"/>
        <v>0</v>
      </c>
      <c r="AI79" s="14">
        <f>Tabela6[[#This Row],[PREÇO]]</f>
        <v>0</v>
      </c>
      <c r="AJ79" s="382">
        <f t="shared" si="1"/>
        <v>0</v>
      </c>
      <c r="AK79" s="367">
        <f>Tabela6[[#This Row],[ST ICMS]]</f>
        <v>0</v>
      </c>
      <c r="AL79" s="368">
        <f t="shared" si="6"/>
        <v>0</v>
      </c>
      <c r="AM79" s="367">
        <f>Tabela6[[#This Row],[DESCONTO]]</f>
        <v>0</v>
      </c>
      <c r="AN79" s="368">
        <f t="shared" si="7"/>
        <v>0</v>
      </c>
      <c r="AO79" s="371">
        <f t="shared" si="5"/>
        <v>0</v>
      </c>
      <c r="AP79" s="421"/>
    </row>
    <row r="80" spans="1:42" ht="12" customHeight="1" x14ac:dyDescent="0.2">
      <c r="A80" s="1074">
        <f>'CADASTRO CLIENTE'!A80</f>
        <v>0</v>
      </c>
      <c r="B80" s="107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23">
        <f t="shared" si="0"/>
        <v>0</v>
      </c>
      <c r="AI80" s="14">
        <f>Tabela6[[#This Row],[PREÇO]]</f>
        <v>0</v>
      </c>
      <c r="AJ80" s="382">
        <f t="shared" si="1"/>
        <v>0</v>
      </c>
      <c r="AK80" s="367">
        <f>Tabela6[[#This Row],[ST ICMS]]</f>
        <v>0</v>
      </c>
      <c r="AL80" s="368">
        <f t="shared" si="6"/>
        <v>0</v>
      </c>
      <c r="AM80" s="367">
        <f>Tabela6[[#This Row],[DESCONTO]]</f>
        <v>0</v>
      </c>
      <c r="AN80" s="368">
        <f t="shared" si="7"/>
        <v>0</v>
      </c>
      <c r="AO80" s="371">
        <f t="shared" si="5"/>
        <v>0</v>
      </c>
      <c r="AP80" s="421"/>
    </row>
    <row r="81" spans="1:42" ht="12" customHeight="1" x14ac:dyDescent="0.2">
      <c r="A81" s="1074">
        <f>'CADASTRO CLIENTE'!A81</f>
        <v>0</v>
      </c>
      <c r="B81" s="107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23">
        <f t="shared" si="0"/>
        <v>0</v>
      </c>
      <c r="AI81" s="14">
        <f>Tabela6[[#This Row],[PREÇO]]</f>
        <v>0</v>
      </c>
      <c r="AJ81" s="382">
        <f t="shared" si="1"/>
        <v>0</v>
      </c>
      <c r="AK81" s="367">
        <f>Tabela6[[#This Row],[ST ICMS]]</f>
        <v>0</v>
      </c>
      <c r="AL81" s="368">
        <f t="shared" si="6"/>
        <v>0</v>
      </c>
      <c r="AM81" s="367">
        <f>Tabela6[[#This Row],[DESCONTO]]</f>
        <v>0</v>
      </c>
      <c r="AN81" s="368">
        <f t="shared" si="7"/>
        <v>0</v>
      </c>
      <c r="AO81" s="371">
        <f t="shared" si="5"/>
        <v>0</v>
      </c>
      <c r="AP81" s="421"/>
    </row>
    <row r="82" spans="1:42" ht="12" customHeight="1" x14ac:dyDescent="0.2">
      <c r="A82" s="1074">
        <f>'CADASTRO CLIENTE'!A82</f>
        <v>0</v>
      </c>
      <c r="B82" s="107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23">
        <f t="shared" si="0"/>
        <v>0</v>
      </c>
      <c r="AI82" s="14">
        <f>Tabela6[[#This Row],[PREÇO]]</f>
        <v>0</v>
      </c>
      <c r="AJ82" s="382">
        <f t="shared" si="1"/>
        <v>0</v>
      </c>
      <c r="AK82" s="367">
        <f>Tabela6[[#This Row],[ST ICMS]]</f>
        <v>0</v>
      </c>
      <c r="AL82" s="368">
        <f t="shared" si="6"/>
        <v>0</v>
      </c>
      <c r="AM82" s="367">
        <f>Tabela6[[#This Row],[DESCONTO]]</f>
        <v>0</v>
      </c>
      <c r="AN82" s="368">
        <f t="shared" si="7"/>
        <v>0</v>
      </c>
      <c r="AO82" s="371">
        <f t="shared" si="5"/>
        <v>0</v>
      </c>
      <c r="AP82" s="421"/>
    </row>
    <row r="83" spans="1:42" ht="12" customHeight="1" x14ac:dyDescent="0.2">
      <c r="A83" s="1074">
        <f>'CADASTRO CLIENTE'!A83</f>
        <v>0</v>
      </c>
      <c r="B83" s="107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23">
        <f t="shared" si="0"/>
        <v>0</v>
      </c>
      <c r="AI83" s="14">
        <f>Tabela6[[#This Row],[PREÇO]]</f>
        <v>0</v>
      </c>
      <c r="AJ83" s="382">
        <f t="shared" si="1"/>
        <v>0</v>
      </c>
      <c r="AK83" s="367">
        <f>Tabela6[[#This Row],[ST ICMS]]</f>
        <v>0</v>
      </c>
      <c r="AL83" s="368">
        <f t="shared" si="6"/>
        <v>0</v>
      </c>
      <c r="AM83" s="367">
        <f>Tabela6[[#This Row],[DESCONTO]]</f>
        <v>0</v>
      </c>
      <c r="AN83" s="368">
        <f t="shared" si="7"/>
        <v>0</v>
      </c>
      <c r="AO83" s="371">
        <f t="shared" si="5"/>
        <v>0</v>
      </c>
      <c r="AP83" s="421"/>
    </row>
    <row r="84" spans="1:42" ht="12" customHeight="1" x14ac:dyDescent="0.2">
      <c r="A84" s="1074">
        <f>'CADASTRO CLIENTE'!A84</f>
        <v>0</v>
      </c>
      <c r="B84" s="107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23">
        <f t="shared" si="0"/>
        <v>0</v>
      </c>
      <c r="AI84" s="14">
        <f>Tabela6[[#This Row],[PREÇO]]</f>
        <v>0</v>
      </c>
      <c r="AJ84" s="382">
        <f t="shared" si="1"/>
        <v>0</v>
      </c>
      <c r="AK84" s="367">
        <f>Tabela6[[#This Row],[ST ICMS]]</f>
        <v>0</v>
      </c>
      <c r="AL84" s="368">
        <f t="shared" si="6"/>
        <v>0</v>
      </c>
      <c r="AM84" s="367">
        <f>Tabela6[[#This Row],[DESCONTO]]</f>
        <v>0</v>
      </c>
      <c r="AN84" s="368">
        <f t="shared" si="7"/>
        <v>0</v>
      </c>
      <c r="AO84" s="371">
        <f t="shared" si="5"/>
        <v>0</v>
      </c>
      <c r="AP84" s="421"/>
    </row>
    <row r="85" spans="1:42" ht="12" customHeight="1" x14ac:dyDescent="0.2">
      <c r="A85" s="1074">
        <f>'CADASTRO CLIENTE'!A85</f>
        <v>0</v>
      </c>
      <c r="B85" s="107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23">
        <f t="shared" ref="AH85:AH148" si="8">SUM(C85:AG85)</f>
        <v>0</v>
      </c>
      <c r="AI85" s="14">
        <f>Tabela6[[#This Row],[PREÇO]]</f>
        <v>0</v>
      </c>
      <c r="AJ85" s="382">
        <f t="shared" ref="AJ85:AJ148" si="9">AH85*AI85</f>
        <v>0</v>
      </c>
      <c r="AK85" s="367">
        <f>Tabela6[[#This Row],[ST ICMS]]</f>
        <v>0</v>
      </c>
      <c r="AL85" s="368">
        <f t="shared" si="6"/>
        <v>0</v>
      </c>
      <c r="AM85" s="367">
        <f>Tabela6[[#This Row],[DESCONTO]]</f>
        <v>0</v>
      </c>
      <c r="AN85" s="368">
        <f t="shared" si="7"/>
        <v>0</v>
      </c>
      <c r="AO85" s="371">
        <f t="shared" si="5"/>
        <v>0</v>
      </c>
      <c r="AP85" s="421"/>
    </row>
    <row r="86" spans="1:42" ht="12" customHeight="1" x14ac:dyDescent="0.2">
      <c r="A86" s="1074">
        <f>'CADASTRO CLIENTE'!A86</f>
        <v>0</v>
      </c>
      <c r="B86" s="107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23">
        <f t="shared" si="8"/>
        <v>0</v>
      </c>
      <c r="AI86" s="14">
        <f>Tabela6[[#This Row],[PREÇO]]</f>
        <v>0</v>
      </c>
      <c r="AJ86" s="382">
        <f t="shared" si="9"/>
        <v>0</v>
      </c>
      <c r="AK86" s="367">
        <f>Tabela6[[#This Row],[ST ICMS]]</f>
        <v>0</v>
      </c>
      <c r="AL86" s="368">
        <f t="shared" si="6"/>
        <v>0</v>
      </c>
      <c r="AM86" s="367">
        <f>Tabela6[[#This Row],[DESCONTO]]</f>
        <v>0</v>
      </c>
      <c r="AN86" s="368">
        <f t="shared" si="7"/>
        <v>0</v>
      </c>
      <c r="AO86" s="371">
        <f t="shared" si="5"/>
        <v>0</v>
      </c>
      <c r="AP86" s="421"/>
    </row>
    <row r="87" spans="1:42" ht="12" customHeight="1" x14ac:dyDescent="0.2">
      <c r="A87" s="1074">
        <f>'CADASTRO CLIENTE'!A87</f>
        <v>0</v>
      </c>
      <c r="B87" s="107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23">
        <f t="shared" si="8"/>
        <v>0</v>
      </c>
      <c r="AI87" s="14">
        <f>Tabela6[[#This Row],[PREÇO]]</f>
        <v>0</v>
      </c>
      <c r="AJ87" s="382">
        <f t="shared" si="9"/>
        <v>0</v>
      </c>
      <c r="AK87" s="367">
        <f>Tabela6[[#This Row],[ST ICMS]]</f>
        <v>0</v>
      </c>
      <c r="AL87" s="368">
        <f t="shared" si="6"/>
        <v>0</v>
      </c>
      <c r="AM87" s="367">
        <f>Tabela6[[#This Row],[DESCONTO]]</f>
        <v>0</v>
      </c>
      <c r="AN87" s="368">
        <f t="shared" si="7"/>
        <v>0</v>
      </c>
      <c r="AO87" s="371">
        <f t="shared" si="5"/>
        <v>0</v>
      </c>
      <c r="AP87" s="421"/>
    </row>
    <row r="88" spans="1:42" ht="12" customHeight="1" x14ac:dyDescent="0.2">
      <c r="A88" s="1074">
        <f>'CADASTRO CLIENTE'!A88</f>
        <v>0</v>
      </c>
      <c r="B88" s="107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23">
        <f t="shared" si="8"/>
        <v>0</v>
      </c>
      <c r="AI88" s="14">
        <f>Tabela6[[#This Row],[PREÇO]]</f>
        <v>0</v>
      </c>
      <c r="AJ88" s="382">
        <f t="shared" si="9"/>
        <v>0</v>
      </c>
      <c r="AK88" s="367">
        <f>Tabela6[[#This Row],[ST ICMS]]</f>
        <v>0</v>
      </c>
      <c r="AL88" s="368">
        <f t="shared" si="6"/>
        <v>0</v>
      </c>
      <c r="AM88" s="367">
        <f>Tabela6[[#This Row],[DESCONTO]]</f>
        <v>0</v>
      </c>
      <c r="AN88" s="368">
        <f t="shared" si="7"/>
        <v>0</v>
      </c>
      <c r="AO88" s="371">
        <f t="shared" si="5"/>
        <v>0</v>
      </c>
      <c r="AP88" s="421"/>
    </row>
    <row r="89" spans="1:42" ht="12" customHeight="1" x14ac:dyDescent="0.2">
      <c r="A89" s="1074">
        <f>'CADASTRO CLIENTE'!A89</f>
        <v>0</v>
      </c>
      <c r="B89" s="107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23">
        <f t="shared" si="8"/>
        <v>0</v>
      </c>
      <c r="AI89" s="14">
        <f>Tabela6[[#This Row],[PREÇO]]</f>
        <v>0</v>
      </c>
      <c r="AJ89" s="382">
        <f t="shared" si="9"/>
        <v>0</v>
      </c>
      <c r="AK89" s="367">
        <f>Tabela6[[#This Row],[ST ICMS]]</f>
        <v>0</v>
      </c>
      <c r="AL89" s="368">
        <f t="shared" si="6"/>
        <v>0</v>
      </c>
      <c r="AM89" s="367">
        <f>Tabela6[[#This Row],[DESCONTO]]</f>
        <v>0</v>
      </c>
      <c r="AN89" s="368">
        <f t="shared" si="7"/>
        <v>0</v>
      </c>
      <c r="AO89" s="371">
        <f t="shared" si="5"/>
        <v>0</v>
      </c>
      <c r="AP89" s="421"/>
    </row>
    <row r="90" spans="1:42" ht="12" customHeight="1" x14ac:dyDescent="0.2">
      <c r="A90" s="1074">
        <f>'CADASTRO CLIENTE'!A90</f>
        <v>0</v>
      </c>
      <c r="B90" s="107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23">
        <f t="shared" si="8"/>
        <v>0</v>
      </c>
      <c r="AI90" s="14">
        <f>Tabela6[[#This Row],[PREÇO]]</f>
        <v>0</v>
      </c>
      <c r="AJ90" s="382">
        <f t="shared" si="9"/>
        <v>0</v>
      </c>
      <c r="AK90" s="367">
        <f>Tabela6[[#This Row],[ST ICMS]]</f>
        <v>0</v>
      </c>
      <c r="AL90" s="368">
        <f t="shared" si="6"/>
        <v>0</v>
      </c>
      <c r="AM90" s="367">
        <f>Tabela6[[#This Row],[DESCONTO]]</f>
        <v>0</v>
      </c>
      <c r="AN90" s="368">
        <f t="shared" si="7"/>
        <v>0</v>
      </c>
      <c r="AO90" s="371">
        <f t="shared" si="5"/>
        <v>0</v>
      </c>
      <c r="AP90" s="421"/>
    </row>
    <row r="91" spans="1:42" ht="12" customHeight="1" x14ac:dyDescent="0.2">
      <c r="A91" s="1074">
        <f>'CADASTRO CLIENTE'!A91</f>
        <v>0</v>
      </c>
      <c r="B91" s="107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23">
        <f t="shared" si="8"/>
        <v>0</v>
      </c>
      <c r="AI91" s="14">
        <f>Tabela6[[#This Row],[PREÇO]]</f>
        <v>0</v>
      </c>
      <c r="AJ91" s="382">
        <f t="shared" si="9"/>
        <v>0</v>
      </c>
      <c r="AK91" s="367">
        <f>Tabela6[[#This Row],[ST ICMS]]</f>
        <v>0</v>
      </c>
      <c r="AL91" s="368">
        <f t="shared" si="6"/>
        <v>0</v>
      </c>
      <c r="AM91" s="367">
        <f>Tabela6[[#This Row],[DESCONTO]]</f>
        <v>0</v>
      </c>
      <c r="AN91" s="368">
        <f t="shared" si="7"/>
        <v>0</v>
      </c>
      <c r="AO91" s="371">
        <f t="shared" si="5"/>
        <v>0</v>
      </c>
      <c r="AP91" s="421"/>
    </row>
    <row r="92" spans="1:42" ht="12" customHeight="1" x14ac:dyDescent="0.2">
      <c r="A92" s="1074">
        <f>'CADASTRO CLIENTE'!A92</f>
        <v>0</v>
      </c>
      <c r="B92" s="107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23">
        <f t="shared" si="8"/>
        <v>0</v>
      </c>
      <c r="AI92" s="14">
        <f>Tabela6[[#This Row],[PREÇO]]</f>
        <v>0</v>
      </c>
      <c r="AJ92" s="382">
        <f t="shared" si="9"/>
        <v>0</v>
      </c>
      <c r="AK92" s="367">
        <f>Tabela6[[#This Row],[ST ICMS]]</f>
        <v>0</v>
      </c>
      <c r="AL92" s="368">
        <f t="shared" si="6"/>
        <v>0</v>
      </c>
      <c r="AM92" s="367">
        <f>Tabela6[[#This Row],[DESCONTO]]</f>
        <v>0</v>
      </c>
      <c r="AN92" s="368">
        <f t="shared" si="7"/>
        <v>0</v>
      </c>
      <c r="AO92" s="371">
        <f t="shared" si="5"/>
        <v>0</v>
      </c>
      <c r="AP92" s="421"/>
    </row>
    <row r="93" spans="1:42" ht="12" customHeight="1" x14ac:dyDescent="0.2">
      <c r="A93" s="1074">
        <f>'CADASTRO CLIENTE'!A93</f>
        <v>0</v>
      </c>
      <c r="B93" s="107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23">
        <f t="shared" si="8"/>
        <v>0</v>
      </c>
      <c r="AI93" s="14">
        <f>Tabela6[[#This Row],[PREÇO]]</f>
        <v>0</v>
      </c>
      <c r="AJ93" s="382">
        <f t="shared" si="9"/>
        <v>0</v>
      </c>
      <c r="AK93" s="367">
        <f>Tabela6[[#This Row],[ST ICMS]]</f>
        <v>0</v>
      </c>
      <c r="AL93" s="368">
        <f t="shared" si="6"/>
        <v>0</v>
      </c>
      <c r="AM93" s="367">
        <f>Tabela6[[#This Row],[DESCONTO]]</f>
        <v>0</v>
      </c>
      <c r="AN93" s="368">
        <f t="shared" si="7"/>
        <v>0</v>
      </c>
      <c r="AO93" s="371">
        <f t="shared" si="5"/>
        <v>0</v>
      </c>
      <c r="AP93" s="421"/>
    </row>
    <row r="94" spans="1:42" ht="12" customHeight="1" x14ac:dyDescent="0.2">
      <c r="A94" s="1074">
        <f>'CADASTRO CLIENTE'!A94</f>
        <v>0</v>
      </c>
      <c r="B94" s="107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23">
        <f t="shared" si="8"/>
        <v>0</v>
      </c>
      <c r="AI94" s="14">
        <f>Tabela6[[#This Row],[PREÇO]]</f>
        <v>0</v>
      </c>
      <c r="AJ94" s="382">
        <f t="shared" si="9"/>
        <v>0</v>
      </c>
      <c r="AK94" s="367">
        <f>Tabela6[[#This Row],[ST ICMS]]</f>
        <v>0</v>
      </c>
      <c r="AL94" s="368">
        <f t="shared" si="6"/>
        <v>0</v>
      </c>
      <c r="AM94" s="367">
        <f>Tabela6[[#This Row],[DESCONTO]]</f>
        <v>0</v>
      </c>
      <c r="AN94" s="368">
        <f t="shared" si="7"/>
        <v>0</v>
      </c>
      <c r="AO94" s="371">
        <f t="shared" si="5"/>
        <v>0</v>
      </c>
      <c r="AP94" s="421"/>
    </row>
    <row r="95" spans="1:42" ht="12" customHeight="1" x14ac:dyDescent="0.2">
      <c r="A95" s="1074">
        <f>'CADASTRO CLIENTE'!A95</f>
        <v>0</v>
      </c>
      <c r="B95" s="107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23">
        <f t="shared" si="8"/>
        <v>0</v>
      </c>
      <c r="AI95" s="14">
        <f>Tabela6[[#This Row],[PREÇO]]</f>
        <v>0</v>
      </c>
      <c r="AJ95" s="382">
        <f t="shared" si="9"/>
        <v>0</v>
      </c>
      <c r="AK95" s="367">
        <f>Tabela6[[#This Row],[ST ICMS]]</f>
        <v>0</v>
      </c>
      <c r="AL95" s="368">
        <f t="shared" si="6"/>
        <v>0</v>
      </c>
      <c r="AM95" s="367">
        <f>Tabela6[[#This Row],[DESCONTO]]</f>
        <v>0</v>
      </c>
      <c r="AN95" s="368">
        <f t="shared" si="7"/>
        <v>0</v>
      </c>
      <c r="AO95" s="371">
        <f t="shared" si="5"/>
        <v>0</v>
      </c>
      <c r="AP95" s="421"/>
    </row>
    <row r="96" spans="1:42" ht="12" customHeight="1" x14ac:dyDescent="0.2">
      <c r="A96" s="1074">
        <f>'CADASTRO CLIENTE'!A96</f>
        <v>0</v>
      </c>
      <c r="B96" s="1075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23">
        <f t="shared" si="8"/>
        <v>0</v>
      </c>
      <c r="AI96" s="14">
        <f>Tabela6[[#This Row],[PREÇO]]</f>
        <v>0</v>
      </c>
      <c r="AJ96" s="382">
        <f t="shared" si="9"/>
        <v>0</v>
      </c>
      <c r="AK96" s="367">
        <f>Tabela6[[#This Row],[ST ICMS]]</f>
        <v>0</v>
      </c>
      <c r="AL96" s="368">
        <f t="shared" si="6"/>
        <v>0</v>
      </c>
      <c r="AM96" s="367">
        <f>Tabela6[[#This Row],[DESCONTO]]</f>
        <v>0</v>
      </c>
      <c r="AN96" s="368">
        <f t="shared" si="7"/>
        <v>0</v>
      </c>
      <c r="AO96" s="371">
        <f t="shared" si="5"/>
        <v>0</v>
      </c>
      <c r="AP96" s="421"/>
    </row>
    <row r="97" spans="1:42" ht="12" customHeight="1" x14ac:dyDescent="0.2">
      <c r="A97" s="1074">
        <f>'CADASTRO CLIENTE'!A97</f>
        <v>0</v>
      </c>
      <c r="B97" s="1075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23">
        <f t="shared" si="8"/>
        <v>0</v>
      </c>
      <c r="AI97" s="14">
        <f>Tabela6[[#This Row],[PREÇO]]</f>
        <v>0</v>
      </c>
      <c r="AJ97" s="382">
        <f t="shared" si="9"/>
        <v>0</v>
      </c>
      <c r="AK97" s="367">
        <f>Tabela6[[#This Row],[ST ICMS]]</f>
        <v>0</v>
      </c>
      <c r="AL97" s="368">
        <f t="shared" si="6"/>
        <v>0</v>
      </c>
      <c r="AM97" s="367">
        <f>Tabela6[[#This Row],[DESCONTO]]</f>
        <v>0</v>
      </c>
      <c r="AN97" s="368">
        <f t="shared" si="7"/>
        <v>0</v>
      </c>
      <c r="AO97" s="371">
        <f t="shared" si="5"/>
        <v>0</v>
      </c>
      <c r="AP97" s="421"/>
    </row>
    <row r="98" spans="1:42" ht="12" customHeight="1" x14ac:dyDescent="0.2">
      <c r="A98" s="1074">
        <f>'CADASTRO CLIENTE'!A98</f>
        <v>0</v>
      </c>
      <c r="B98" s="1075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23">
        <f t="shared" si="8"/>
        <v>0</v>
      </c>
      <c r="AI98" s="14">
        <f>Tabela6[[#This Row],[PREÇO]]</f>
        <v>0</v>
      </c>
      <c r="AJ98" s="382">
        <f t="shared" si="9"/>
        <v>0</v>
      </c>
      <c r="AK98" s="367">
        <f>Tabela6[[#This Row],[ST ICMS]]</f>
        <v>0</v>
      </c>
      <c r="AL98" s="368">
        <f t="shared" si="6"/>
        <v>0</v>
      </c>
      <c r="AM98" s="367">
        <f>Tabela6[[#This Row],[DESCONTO]]</f>
        <v>0</v>
      </c>
      <c r="AN98" s="368">
        <f t="shared" si="7"/>
        <v>0</v>
      </c>
      <c r="AO98" s="371">
        <f t="shared" si="5"/>
        <v>0</v>
      </c>
      <c r="AP98" s="421"/>
    </row>
    <row r="99" spans="1:42" ht="12" customHeight="1" x14ac:dyDescent="0.2">
      <c r="A99" s="1074">
        <f>'CADASTRO CLIENTE'!A99</f>
        <v>0</v>
      </c>
      <c r="B99" s="107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23">
        <f t="shared" si="8"/>
        <v>0</v>
      </c>
      <c r="AI99" s="14">
        <f>Tabela6[[#This Row],[PREÇO]]</f>
        <v>0</v>
      </c>
      <c r="AJ99" s="382">
        <f t="shared" si="9"/>
        <v>0</v>
      </c>
      <c r="AK99" s="367">
        <f>Tabela6[[#This Row],[ST ICMS]]</f>
        <v>0</v>
      </c>
      <c r="AL99" s="368">
        <f t="shared" si="6"/>
        <v>0</v>
      </c>
      <c r="AM99" s="367">
        <f>Tabela6[[#This Row],[DESCONTO]]</f>
        <v>0</v>
      </c>
      <c r="AN99" s="368">
        <f t="shared" si="7"/>
        <v>0</v>
      </c>
      <c r="AO99" s="371">
        <f t="shared" si="5"/>
        <v>0</v>
      </c>
      <c r="AP99" s="421"/>
    </row>
    <row r="100" spans="1:42" ht="12" customHeight="1" x14ac:dyDescent="0.2">
      <c r="A100" s="1074">
        <f>'CADASTRO CLIENTE'!A100</f>
        <v>0</v>
      </c>
      <c r="B100" s="107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23">
        <f t="shared" si="8"/>
        <v>0</v>
      </c>
      <c r="AI100" s="14">
        <f>Tabela6[[#This Row],[PREÇO]]</f>
        <v>0</v>
      </c>
      <c r="AJ100" s="382">
        <f t="shared" si="9"/>
        <v>0</v>
      </c>
      <c r="AK100" s="367">
        <f>Tabela6[[#This Row],[ST ICMS]]</f>
        <v>0</v>
      </c>
      <c r="AL100" s="368">
        <f t="shared" si="6"/>
        <v>0</v>
      </c>
      <c r="AM100" s="367">
        <f>Tabela6[[#This Row],[DESCONTO]]</f>
        <v>0</v>
      </c>
      <c r="AN100" s="368">
        <f t="shared" si="7"/>
        <v>0</v>
      </c>
      <c r="AO100" s="371">
        <f t="shared" si="5"/>
        <v>0</v>
      </c>
      <c r="AP100" s="421"/>
    </row>
    <row r="101" spans="1:42" ht="12" customHeight="1" x14ac:dyDescent="0.2">
      <c r="A101" s="1074">
        <f>'CADASTRO CLIENTE'!A101</f>
        <v>0</v>
      </c>
      <c r="B101" s="107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23">
        <f t="shared" si="8"/>
        <v>0</v>
      </c>
      <c r="AI101" s="14">
        <f>Tabela6[[#This Row],[PREÇO]]</f>
        <v>0</v>
      </c>
      <c r="AJ101" s="382">
        <f t="shared" si="9"/>
        <v>0</v>
      </c>
      <c r="AK101" s="367">
        <f>Tabela6[[#This Row],[ST ICMS]]</f>
        <v>0</v>
      </c>
      <c r="AL101" s="368">
        <f t="shared" si="6"/>
        <v>0</v>
      </c>
      <c r="AM101" s="367">
        <f>Tabela6[[#This Row],[DESCONTO]]</f>
        <v>0</v>
      </c>
      <c r="AN101" s="368">
        <f t="shared" si="7"/>
        <v>0</v>
      </c>
      <c r="AO101" s="371">
        <f t="shared" si="5"/>
        <v>0</v>
      </c>
      <c r="AP101" s="421"/>
    </row>
    <row r="102" spans="1:42" ht="12" customHeight="1" x14ac:dyDescent="0.2">
      <c r="A102" s="1074">
        <f>'CADASTRO CLIENTE'!A102</f>
        <v>0</v>
      </c>
      <c r="B102" s="1075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23">
        <f t="shared" si="8"/>
        <v>0</v>
      </c>
      <c r="AI102" s="14">
        <f>Tabela6[[#This Row],[PREÇO]]</f>
        <v>0</v>
      </c>
      <c r="AJ102" s="382">
        <f t="shared" si="9"/>
        <v>0</v>
      </c>
      <c r="AK102" s="367">
        <f>Tabela6[[#This Row],[ST ICMS]]</f>
        <v>0</v>
      </c>
      <c r="AL102" s="368">
        <f t="shared" si="6"/>
        <v>0</v>
      </c>
      <c r="AM102" s="367">
        <f>Tabela6[[#This Row],[DESCONTO]]</f>
        <v>0</v>
      </c>
      <c r="AN102" s="368">
        <f t="shared" si="7"/>
        <v>0</v>
      </c>
      <c r="AO102" s="371">
        <f t="shared" si="5"/>
        <v>0</v>
      </c>
      <c r="AP102" s="421"/>
    </row>
    <row r="103" spans="1:42" ht="12" customHeight="1" x14ac:dyDescent="0.2">
      <c r="A103" s="1074">
        <f>'CADASTRO CLIENTE'!A103</f>
        <v>0</v>
      </c>
      <c r="B103" s="107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23">
        <f t="shared" si="8"/>
        <v>0</v>
      </c>
      <c r="AI103" s="14">
        <f>Tabela6[[#This Row],[PREÇO]]</f>
        <v>0</v>
      </c>
      <c r="AJ103" s="382">
        <f t="shared" si="9"/>
        <v>0</v>
      </c>
      <c r="AK103" s="367">
        <f>Tabela6[[#This Row],[ST ICMS]]</f>
        <v>0</v>
      </c>
      <c r="AL103" s="368">
        <f t="shared" si="6"/>
        <v>0</v>
      </c>
      <c r="AM103" s="367">
        <f>Tabela6[[#This Row],[DESCONTO]]</f>
        <v>0</v>
      </c>
      <c r="AN103" s="368">
        <f t="shared" si="7"/>
        <v>0</v>
      </c>
      <c r="AO103" s="371">
        <f t="shared" si="5"/>
        <v>0</v>
      </c>
      <c r="AP103" s="421"/>
    </row>
    <row r="104" spans="1:42" ht="12" customHeight="1" x14ac:dyDescent="0.2">
      <c r="A104" s="1074">
        <f>'CADASTRO CLIENTE'!A104</f>
        <v>0</v>
      </c>
      <c r="B104" s="107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23">
        <f t="shared" si="8"/>
        <v>0</v>
      </c>
      <c r="AI104" s="14">
        <f>Tabela6[[#This Row],[PREÇO]]</f>
        <v>0</v>
      </c>
      <c r="AJ104" s="382">
        <f t="shared" si="9"/>
        <v>0</v>
      </c>
      <c r="AK104" s="367">
        <f>Tabela6[[#This Row],[ST ICMS]]</f>
        <v>0</v>
      </c>
      <c r="AL104" s="368">
        <f t="shared" si="6"/>
        <v>0</v>
      </c>
      <c r="AM104" s="367">
        <f>Tabela6[[#This Row],[DESCONTO]]</f>
        <v>0</v>
      </c>
      <c r="AN104" s="368">
        <f t="shared" si="7"/>
        <v>0</v>
      </c>
      <c r="AO104" s="371">
        <f t="shared" si="5"/>
        <v>0</v>
      </c>
      <c r="AP104" s="421"/>
    </row>
    <row r="105" spans="1:42" ht="12" customHeight="1" x14ac:dyDescent="0.2">
      <c r="A105" s="1074">
        <f>'CADASTRO CLIENTE'!A105</f>
        <v>0</v>
      </c>
      <c r="B105" s="107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23">
        <f t="shared" si="8"/>
        <v>0</v>
      </c>
      <c r="AI105" s="14">
        <f>Tabela6[[#This Row],[PREÇO]]</f>
        <v>0</v>
      </c>
      <c r="AJ105" s="382">
        <f t="shared" si="9"/>
        <v>0</v>
      </c>
      <c r="AK105" s="367">
        <f>Tabela6[[#This Row],[ST ICMS]]</f>
        <v>0</v>
      </c>
      <c r="AL105" s="368">
        <f t="shared" si="6"/>
        <v>0</v>
      </c>
      <c r="AM105" s="367">
        <f>Tabela6[[#This Row],[DESCONTO]]</f>
        <v>0</v>
      </c>
      <c r="AN105" s="368">
        <f t="shared" si="7"/>
        <v>0</v>
      </c>
      <c r="AO105" s="371">
        <f t="shared" si="5"/>
        <v>0</v>
      </c>
      <c r="AP105" s="421"/>
    </row>
    <row r="106" spans="1:42" ht="12" customHeight="1" x14ac:dyDescent="0.2">
      <c r="A106" s="1074">
        <f>'CADASTRO CLIENTE'!A106</f>
        <v>0</v>
      </c>
      <c r="B106" s="1075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23">
        <f t="shared" si="8"/>
        <v>0</v>
      </c>
      <c r="AI106" s="14">
        <f>Tabela6[[#This Row],[PREÇO]]</f>
        <v>0</v>
      </c>
      <c r="AJ106" s="382">
        <f t="shared" si="9"/>
        <v>0</v>
      </c>
      <c r="AK106" s="367">
        <f>Tabela6[[#This Row],[ST ICMS]]</f>
        <v>0</v>
      </c>
      <c r="AL106" s="368">
        <f t="shared" si="6"/>
        <v>0</v>
      </c>
      <c r="AM106" s="367">
        <f>Tabela6[[#This Row],[DESCONTO]]</f>
        <v>0</v>
      </c>
      <c r="AN106" s="368">
        <f t="shared" si="7"/>
        <v>0</v>
      </c>
      <c r="AO106" s="371">
        <f t="shared" si="5"/>
        <v>0</v>
      </c>
      <c r="AP106" s="421"/>
    </row>
    <row r="107" spans="1:42" ht="12" customHeight="1" x14ac:dyDescent="0.2">
      <c r="A107" s="1074">
        <f>'CADASTRO CLIENTE'!A107</f>
        <v>0</v>
      </c>
      <c r="B107" s="107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23">
        <f t="shared" si="8"/>
        <v>0</v>
      </c>
      <c r="AI107" s="14">
        <f>Tabela6[[#This Row],[PREÇO]]</f>
        <v>0</v>
      </c>
      <c r="AJ107" s="382">
        <f t="shared" si="9"/>
        <v>0</v>
      </c>
      <c r="AK107" s="367">
        <f>Tabela6[[#This Row],[ST ICMS]]</f>
        <v>0</v>
      </c>
      <c r="AL107" s="368">
        <f t="shared" si="6"/>
        <v>0</v>
      </c>
      <c r="AM107" s="367">
        <f>Tabela6[[#This Row],[DESCONTO]]</f>
        <v>0</v>
      </c>
      <c r="AN107" s="368">
        <f t="shared" si="7"/>
        <v>0</v>
      </c>
      <c r="AO107" s="371">
        <f t="shared" si="5"/>
        <v>0</v>
      </c>
      <c r="AP107" s="421"/>
    </row>
    <row r="108" spans="1:42" ht="12" customHeight="1" x14ac:dyDescent="0.2">
      <c r="A108" s="1074">
        <f>'CADASTRO CLIENTE'!A108</f>
        <v>0</v>
      </c>
      <c r="B108" s="107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23">
        <f t="shared" si="8"/>
        <v>0</v>
      </c>
      <c r="AI108" s="14">
        <f>Tabela6[[#This Row],[PREÇO]]</f>
        <v>0</v>
      </c>
      <c r="AJ108" s="382">
        <f t="shared" si="9"/>
        <v>0</v>
      </c>
      <c r="AK108" s="367">
        <f>Tabela6[[#This Row],[ST ICMS]]</f>
        <v>0</v>
      </c>
      <c r="AL108" s="368">
        <f t="shared" si="6"/>
        <v>0</v>
      </c>
      <c r="AM108" s="367">
        <f>Tabela6[[#This Row],[DESCONTO]]</f>
        <v>0</v>
      </c>
      <c r="AN108" s="368">
        <f t="shared" si="7"/>
        <v>0</v>
      </c>
      <c r="AO108" s="371">
        <f t="shared" si="5"/>
        <v>0</v>
      </c>
      <c r="AP108" s="421"/>
    </row>
    <row r="109" spans="1:42" ht="12" customHeight="1" x14ac:dyDescent="0.2">
      <c r="A109" s="1074">
        <f>'CADASTRO CLIENTE'!A109</f>
        <v>0</v>
      </c>
      <c r="B109" s="1075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23">
        <f t="shared" si="8"/>
        <v>0</v>
      </c>
      <c r="AI109" s="14">
        <f>Tabela6[[#This Row],[PREÇO]]</f>
        <v>0</v>
      </c>
      <c r="AJ109" s="382">
        <f t="shared" si="9"/>
        <v>0</v>
      </c>
      <c r="AK109" s="367">
        <f>Tabela6[[#This Row],[ST ICMS]]</f>
        <v>0</v>
      </c>
      <c r="AL109" s="368">
        <f t="shared" si="6"/>
        <v>0</v>
      </c>
      <c r="AM109" s="367">
        <f>Tabela6[[#This Row],[DESCONTO]]</f>
        <v>0</v>
      </c>
      <c r="AN109" s="368">
        <f t="shared" si="7"/>
        <v>0</v>
      </c>
      <c r="AO109" s="371">
        <f t="shared" si="5"/>
        <v>0</v>
      </c>
      <c r="AP109" s="421"/>
    </row>
    <row r="110" spans="1:42" ht="12" customHeight="1" x14ac:dyDescent="0.2">
      <c r="A110" s="1074">
        <f>'CADASTRO CLIENTE'!A110</f>
        <v>0</v>
      </c>
      <c r="B110" s="107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23">
        <f t="shared" si="8"/>
        <v>0</v>
      </c>
      <c r="AI110" s="14">
        <f>Tabela6[[#This Row],[PREÇO]]</f>
        <v>0</v>
      </c>
      <c r="AJ110" s="382">
        <f t="shared" si="9"/>
        <v>0</v>
      </c>
      <c r="AK110" s="367">
        <f>Tabela6[[#This Row],[ST ICMS]]</f>
        <v>0</v>
      </c>
      <c r="AL110" s="368">
        <f t="shared" si="6"/>
        <v>0</v>
      </c>
      <c r="AM110" s="367">
        <f>Tabela6[[#This Row],[DESCONTO]]</f>
        <v>0</v>
      </c>
      <c r="AN110" s="368">
        <f t="shared" si="7"/>
        <v>0</v>
      </c>
      <c r="AO110" s="371">
        <f t="shared" si="5"/>
        <v>0</v>
      </c>
      <c r="AP110" s="421"/>
    </row>
    <row r="111" spans="1:42" ht="12" customHeight="1" x14ac:dyDescent="0.2">
      <c r="A111" s="1074">
        <f>'CADASTRO CLIENTE'!A111</f>
        <v>0</v>
      </c>
      <c r="B111" s="107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23">
        <f t="shared" si="8"/>
        <v>0</v>
      </c>
      <c r="AI111" s="14">
        <f>Tabela6[[#This Row],[PREÇO]]</f>
        <v>0</v>
      </c>
      <c r="AJ111" s="382">
        <f t="shared" si="9"/>
        <v>0</v>
      </c>
      <c r="AK111" s="367">
        <f>Tabela6[[#This Row],[ST ICMS]]</f>
        <v>0</v>
      </c>
      <c r="AL111" s="368">
        <f t="shared" si="6"/>
        <v>0</v>
      </c>
      <c r="AM111" s="367">
        <f>Tabela6[[#This Row],[DESCONTO]]</f>
        <v>0</v>
      </c>
      <c r="AN111" s="368">
        <f t="shared" si="7"/>
        <v>0</v>
      </c>
      <c r="AO111" s="371">
        <f t="shared" si="5"/>
        <v>0</v>
      </c>
      <c r="AP111" s="421"/>
    </row>
    <row r="112" spans="1:42" ht="12" customHeight="1" x14ac:dyDescent="0.2">
      <c r="A112" s="1074">
        <f>'CADASTRO CLIENTE'!A112</f>
        <v>0</v>
      </c>
      <c r="B112" s="107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23">
        <f t="shared" si="8"/>
        <v>0</v>
      </c>
      <c r="AI112" s="14">
        <f>Tabela6[[#This Row],[PREÇO]]</f>
        <v>0</v>
      </c>
      <c r="AJ112" s="382">
        <f t="shared" si="9"/>
        <v>0</v>
      </c>
      <c r="AK112" s="367">
        <f>Tabela6[[#This Row],[ST ICMS]]</f>
        <v>0</v>
      </c>
      <c r="AL112" s="368">
        <f t="shared" si="6"/>
        <v>0</v>
      </c>
      <c r="AM112" s="367">
        <f>Tabela6[[#This Row],[DESCONTO]]</f>
        <v>0</v>
      </c>
      <c r="AN112" s="368">
        <f t="shared" si="7"/>
        <v>0</v>
      </c>
      <c r="AO112" s="371">
        <f t="shared" si="5"/>
        <v>0</v>
      </c>
      <c r="AP112" s="421"/>
    </row>
    <row r="113" spans="1:42" ht="12" customHeight="1" x14ac:dyDescent="0.2">
      <c r="A113" s="1074">
        <f>'CADASTRO CLIENTE'!A113</f>
        <v>0</v>
      </c>
      <c r="B113" s="1075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23">
        <f t="shared" si="8"/>
        <v>0</v>
      </c>
      <c r="AI113" s="14">
        <f>Tabela6[[#This Row],[PREÇO]]</f>
        <v>0</v>
      </c>
      <c r="AJ113" s="382">
        <f t="shared" si="9"/>
        <v>0</v>
      </c>
      <c r="AK113" s="367">
        <f>Tabela6[[#This Row],[ST ICMS]]</f>
        <v>0</v>
      </c>
      <c r="AL113" s="368">
        <f t="shared" si="6"/>
        <v>0</v>
      </c>
      <c r="AM113" s="367">
        <f>Tabela6[[#This Row],[DESCONTO]]</f>
        <v>0</v>
      </c>
      <c r="AN113" s="368">
        <f t="shared" si="7"/>
        <v>0</v>
      </c>
      <c r="AO113" s="371">
        <f t="shared" si="5"/>
        <v>0</v>
      </c>
      <c r="AP113" s="421"/>
    </row>
    <row r="114" spans="1:42" ht="12" customHeight="1" x14ac:dyDescent="0.2">
      <c r="A114" s="1074">
        <f>'CADASTRO CLIENTE'!A114</f>
        <v>0</v>
      </c>
      <c r="B114" s="107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23">
        <f t="shared" si="8"/>
        <v>0</v>
      </c>
      <c r="AI114" s="14">
        <f>Tabela6[[#This Row],[PREÇO]]</f>
        <v>0</v>
      </c>
      <c r="AJ114" s="382">
        <f t="shared" si="9"/>
        <v>0</v>
      </c>
      <c r="AK114" s="367">
        <f>Tabela6[[#This Row],[ST ICMS]]</f>
        <v>0</v>
      </c>
      <c r="AL114" s="368">
        <f t="shared" si="6"/>
        <v>0</v>
      </c>
      <c r="AM114" s="367">
        <f>Tabela6[[#This Row],[DESCONTO]]</f>
        <v>0</v>
      </c>
      <c r="AN114" s="368">
        <f t="shared" si="7"/>
        <v>0</v>
      </c>
      <c r="AO114" s="371">
        <f t="shared" si="5"/>
        <v>0</v>
      </c>
      <c r="AP114" s="421"/>
    </row>
    <row r="115" spans="1:42" ht="12" customHeight="1" x14ac:dyDescent="0.2">
      <c r="A115" s="1074">
        <f>'CADASTRO CLIENTE'!A115</f>
        <v>0</v>
      </c>
      <c r="B115" s="107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23">
        <f t="shared" si="8"/>
        <v>0</v>
      </c>
      <c r="AI115" s="14">
        <f>Tabela6[[#This Row],[PREÇO]]</f>
        <v>0</v>
      </c>
      <c r="AJ115" s="382">
        <f t="shared" si="9"/>
        <v>0</v>
      </c>
      <c r="AK115" s="367">
        <f>Tabela6[[#This Row],[ST ICMS]]</f>
        <v>0</v>
      </c>
      <c r="AL115" s="368">
        <f t="shared" si="6"/>
        <v>0</v>
      </c>
      <c r="AM115" s="367">
        <f>Tabela6[[#This Row],[DESCONTO]]</f>
        <v>0</v>
      </c>
      <c r="AN115" s="368">
        <f t="shared" si="7"/>
        <v>0</v>
      </c>
      <c r="AO115" s="371">
        <f t="shared" si="5"/>
        <v>0</v>
      </c>
      <c r="AP115" s="421"/>
    </row>
    <row r="116" spans="1:42" ht="12" customHeight="1" x14ac:dyDescent="0.2">
      <c r="A116" s="1074">
        <f>'CADASTRO CLIENTE'!A116</f>
        <v>0</v>
      </c>
      <c r="B116" s="107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23">
        <f t="shared" si="8"/>
        <v>0</v>
      </c>
      <c r="AI116" s="14">
        <f>Tabela6[[#This Row],[PREÇO]]</f>
        <v>0</v>
      </c>
      <c r="AJ116" s="382">
        <f t="shared" si="9"/>
        <v>0</v>
      </c>
      <c r="AK116" s="367">
        <f>Tabela6[[#This Row],[ST ICMS]]</f>
        <v>0</v>
      </c>
      <c r="AL116" s="368">
        <f t="shared" si="6"/>
        <v>0</v>
      </c>
      <c r="AM116" s="367">
        <f>Tabela6[[#This Row],[DESCONTO]]</f>
        <v>0</v>
      </c>
      <c r="AN116" s="368">
        <f t="shared" si="7"/>
        <v>0</v>
      </c>
      <c r="AO116" s="371">
        <f t="shared" si="5"/>
        <v>0</v>
      </c>
      <c r="AP116" s="421"/>
    </row>
    <row r="117" spans="1:42" ht="12" customHeight="1" x14ac:dyDescent="0.2">
      <c r="A117" s="1074">
        <f>'CADASTRO CLIENTE'!A117</f>
        <v>0</v>
      </c>
      <c r="B117" s="1075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23">
        <f t="shared" si="8"/>
        <v>0</v>
      </c>
      <c r="AI117" s="14">
        <f>Tabela6[[#This Row],[PREÇO]]</f>
        <v>0</v>
      </c>
      <c r="AJ117" s="382">
        <f t="shared" si="9"/>
        <v>0</v>
      </c>
      <c r="AK117" s="367">
        <f>Tabela6[[#This Row],[ST ICMS]]</f>
        <v>0</v>
      </c>
      <c r="AL117" s="368">
        <f t="shared" si="6"/>
        <v>0</v>
      </c>
      <c r="AM117" s="367">
        <f>Tabela6[[#This Row],[DESCONTO]]</f>
        <v>0</v>
      </c>
      <c r="AN117" s="368">
        <f t="shared" si="7"/>
        <v>0</v>
      </c>
      <c r="AO117" s="371">
        <f t="shared" si="5"/>
        <v>0</v>
      </c>
      <c r="AP117" s="421"/>
    </row>
    <row r="118" spans="1:42" ht="12" customHeight="1" x14ac:dyDescent="0.2">
      <c r="A118" s="1074">
        <f>'CADASTRO CLIENTE'!A118</f>
        <v>0</v>
      </c>
      <c r="B118" s="1075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23">
        <f t="shared" si="8"/>
        <v>0</v>
      </c>
      <c r="AI118" s="14">
        <f>Tabela6[[#This Row],[PREÇO]]</f>
        <v>0</v>
      </c>
      <c r="AJ118" s="382">
        <f t="shared" si="9"/>
        <v>0</v>
      </c>
      <c r="AK118" s="367">
        <f>Tabela6[[#This Row],[ST ICMS]]</f>
        <v>0</v>
      </c>
      <c r="AL118" s="368">
        <f t="shared" si="6"/>
        <v>0</v>
      </c>
      <c r="AM118" s="367">
        <f>Tabela6[[#This Row],[DESCONTO]]</f>
        <v>0</v>
      </c>
      <c r="AN118" s="368">
        <f t="shared" si="7"/>
        <v>0</v>
      </c>
      <c r="AO118" s="371">
        <f t="shared" si="5"/>
        <v>0</v>
      </c>
      <c r="AP118" s="421"/>
    </row>
    <row r="119" spans="1:42" ht="12" customHeight="1" x14ac:dyDescent="0.2">
      <c r="A119" s="1074">
        <f>'CADASTRO CLIENTE'!A119</f>
        <v>0</v>
      </c>
      <c r="B119" s="107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23">
        <f t="shared" si="8"/>
        <v>0</v>
      </c>
      <c r="AI119" s="14">
        <f>Tabela6[[#This Row],[PREÇO]]</f>
        <v>0</v>
      </c>
      <c r="AJ119" s="382">
        <f t="shared" si="9"/>
        <v>0</v>
      </c>
      <c r="AK119" s="367">
        <f>Tabela6[[#This Row],[ST ICMS]]</f>
        <v>0</v>
      </c>
      <c r="AL119" s="368">
        <f t="shared" si="6"/>
        <v>0</v>
      </c>
      <c r="AM119" s="367">
        <f>Tabela6[[#This Row],[DESCONTO]]</f>
        <v>0</v>
      </c>
      <c r="AN119" s="368">
        <f t="shared" si="7"/>
        <v>0</v>
      </c>
      <c r="AO119" s="371">
        <f t="shared" si="5"/>
        <v>0</v>
      </c>
      <c r="AP119" s="421"/>
    </row>
    <row r="120" spans="1:42" ht="12" customHeight="1" x14ac:dyDescent="0.2">
      <c r="A120" s="1074">
        <f>'CADASTRO CLIENTE'!A120</f>
        <v>0</v>
      </c>
      <c r="B120" s="107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23">
        <f t="shared" si="8"/>
        <v>0</v>
      </c>
      <c r="AI120" s="14">
        <f>Tabela6[[#This Row],[PREÇO]]</f>
        <v>0</v>
      </c>
      <c r="AJ120" s="382">
        <f t="shared" si="9"/>
        <v>0</v>
      </c>
      <c r="AK120" s="367">
        <f>Tabela6[[#This Row],[ST ICMS]]</f>
        <v>0</v>
      </c>
      <c r="AL120" s="368">
        <f t="shared" si="6"/>
        <v>0</v>
      </c>
      <c r="AM120" s="367">
        <f>Tabela6[[#This Row],[DESCONTO]]</f>
        <v>0</v>
      </c>
      <c r="AN120" s="368">
        <f t="shared" si="7"/>
        <v>0</v>
      </c>
      <c r="AO120" s="371">
        <f t="shared" si="5"/>
        <v>0</v>
      </c>
      <c r="AP120" s="421"/>
    </row>
    <row r="121" spans="1:42" ht="12" customHeight="1" x14ac:dyDescent="0.2">
      <c r="A121" s="1074">
        <f>'CADASTRO CLIENTE'!A121</f>
        <v>0</v>
      </c>
      <c r="B121" s="107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23">
        <f t="shared" si="8"/>
        <v>0</v>
      </c>
      <c r="AI121" s="14">
        <f>Tabela6[[#This Row],[PREÇO]]</f>
        <v>0</v>
      </c>
      <c r="AJ121" s="382">
        <f t="shared" si="9"/>
        <v>0</v>
      </c>
      <c r="AK121" s="367">
        <f>Tabela6[[#This Row],[ST ICMS]]</f>
        <v>0</v>
      </c>
      <c r="AL121" s="368">
        <f t="shared" si="6"/>
        <v>0</v>
      </c>
      <c r="AM121" s="367">
        <f>Tabela6[[#This Row],[DESCONTO]]</f>
        <v>0</v>
      </c>
      <c r="AN121" s="368">
        <f t="shared" si="7"/>
        <v>0</v>
      </c>
      <c r="AO121" s="371">
        <f t="shared" si="5"/>
        <v>0</v>
      </c>
      <c r="AP121" s="421"/>
    </row>
    <row r="122" spans="1:42" ht="12" customHeight="1" x14ac:dyDescent="0.2">
      <c r="A122" s="1074">
        <f>'CADASTRO CLIENTE'!A122</f>
        <v>0</v>
      </c>
      <c r="B122" s="107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23">
        <f t="shared" si="8"/>
        <v>0</v>
      </c>
      <c r="AI122" s="14">
        <f>Tabela6[[#This Row],[PREÇO]]</f>
        <v>0</v>
      </c>
      <c r="AJ122" s="382">
        <f t="shared" si="9"/>
        <v>0</v>
      </c>
      <c r="AK122" s="367">
        <f>Tabela6[[#This Row],[ST ICMS]]</f>
        <v>0</v>
      </c>
      <c r="AL122" s="368">
        <f t="shared" si="6"/>
        <v>0</v>
      </c>
      <c r="AM122" s="367">
        <f>Tabela6[[#This Row],[DESCONTO]]</f>
        <v>0</v>
      </c>
      <c r="AN122" s="368">
        <f t="shared" si="7"/>
        <v>0</v>
      </c>
      <c r="AO122" s="371">
        <f t="shared" si="5"/>
        <v>0</v>
      </c>
      <c r="AP122" s="421"/>
    </row>
    <row r="123" spans="1:42" ht="12" customHeight="1" x14ac:dyDescent="0.2">
      <c r="A123" s="1074">
        <f>'CADASTRO CLIENTE'!A123</f>
        <v>0</v>
      </c>
      <c r="B123" s="1075"/>
      <c r="C123" s="19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23">
        <f t="shared" si="8"/>
        <v>0</v>
      </c>
      <c r="AI123" s="14">
        <f>Tabela6[[#This Row],[PREÇO]]</f>
        <v>0</v>
      </c>
      <c r="AJ123" s="382">
        <f t="shared" si="9"/>
        <v>0</v>
      </c>
      <c r="AK123" s="367">
        <f>Tabela6[[#This Row],[ST ICMS]]</f>
        <v>0</v>
      </c>
      <c r="AL123" s="368">
        <f t="shared" si="6"/>
        <v>0</v>
      </c>
      <c r="AM123" s="367">
        <f>Tabela6[[#This Row],[DESCONTO]]</f>
        <v>0</v>
      </c>
      <c r="AN123" s="368">
        <f t="shared" si="7"/>
        <v>0</v>
      </c>
      <c r="AO123" s="371">
        <f t="shared" si="5"/>
        <v>0</v>
      </c>
      <c r="AP123" s="421"/>
    </row>
    <row r="124" spans="1:42" ht="12" customHeight="1" x14ac:dyDescent="0.2">
      <c r="A124" s="1074">
        <f>'CADASTRO CLIENTE'!A124</f>
        <v>0</v>
      </c>
      <c r="B124" s="107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23">
        <f t="shared" si="8"/>
        <v>0</v>
      </c>
      <c r="AI124" s="14">
        <f>Tabela6[[#This Row],[PREÇO]]</f>
        <v>0</v>
      </c>
      <c r="AJ124" s="382">
        <f t="shared" si="9"/>
        <v>0</v>
      </c>
      <c r="AK124" s="367">
        <f>Tabela6[[#This Row],[ST ICMS]]</f>
        <v>0</v>
      </c>
      <c r="AL124" s="368">
        <f t="shared" si="6"/>
        <v>0</v>
      </c>
      <c r="AM124" s="367">
        <f>Tabela6[[#This Row],[DESCONTO]]</f>
        <v>0</v>
      </c>
      <c r="AN124" s="368">
        <f t="shared" si="7"/>
        <v>0</v>
      </c>
      <c r="AO124" s="371">
        <f t="shared" si="5"/>
        <v>0</v>
      </c>
      <c r="AP124" s="421"/>
    </row>
    <row r="125" spans="1:42" ht="12" customHeight="1" x14ac:dyDescent="0.2">
      <c r="A125" s="1074">
        <f>'CADASTRO CLIENTE'!A125</f>
        <v>0</v>
      </c>
      <c r="B125" s="1075"/>
      <c r="C125" s="13"/>
      <c r="D125" s="13"/>
      <c r="E125" s="13"/>
      <c r="F125" s="13"/>
      <c r="G125" s="13"/>
      <c r="H125" s="13"/>
      <c r="I125" s="534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23">
        <f t="shared" si="8"/>
        <v>0</v>
      </c>
      <c r="AI125" s="14">
        <f>Tabela6[[#This Row],[PREÇO]]</f>
        <v>0</v>
      </c>
      <c r="AJ125" s="382">
        <f t="shared" si="9"/>
        <v>0</v>
      </c>
      <c r="AK125" s="367">
        <f>Tabela6[[#This Row],[ST ICMS]]</f>
        <v>0</v>
      </c>
      <c r="AL125" s="368">
        <f t="shared" si="6"/>
        <v>0</v>
      </c>
      <c r="AM125" s="367">
        <f>Tabela6[[#This Row],[DESCONTO]]</f>
        <v>0</v>
      </c>
      <c r="AN125" s="368">
        <f t="shared" si="7"/>
        <v>0</v>
      </c>
      <c r="AO125" s="371">
        <f t="shared" si="5"/>
        <v>0</v>
      </c>
      <c r="AP125" s="421"/>
    </row>
    <row r="126" spans="1:42" ht="12" customHeight="1" x14ac:dyDescent="0.2">
      <c r="A126" s="1074">
        <f>'CADASTRO CLIENTE'!A126</f>
        <v>0</v>
      </c>
      <c r="B126" s="107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23">
        <f t="shared" si="8"/>
        <v>0</v>
      </c>
      <c r="AI126" s="14">
        <f>Tabela6[[#This Row],[PREÇO]]</f>
        <v>0</v>
      </c>
      <c r="AJ126" s="382">
        <f t="shared" si="9"/>
        <v>0</v>
      </c>
      <c r="AK126" s="367">
        <f>Tabela6[[#This Row],[ST ICMS]]</f>
        <v>0</v>
      </c>
      <c r="AL126" s="368">
        <f t="shared" si="6"/>
        <v>0</v>
      </c>
      <c r="AM126" s="367">
        <f>Tabela6[[#This Row],[DESCONTO]]</f>
        <v>0</v>
      </c>
      <c r="AN126" s="368">
        <f t="shared" si="7"/>
        <v>0</v>
      </c>
      <c r="AO126" s="371">
        <f t="shared" si="5"/>
        <v>0</v>
      </c>
      <c r="AP126" s="421"/>
    </row>
    <row r="127" spans="1:42" ht="12" customHeight="1" x14ac:dyDescent="0.2">
      <c r="A127" s="1074">
        <f>'CADASTRO CLIENTE'!A127</f>
        <v>0</v>
      </c>
      <c r="B127" s="1075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23">
        <f t="shared" si="8"/>
        <v>0</v>
      </c>
      <c r="AI127" s="14">
        <f>Tabela6[[#This Row],[PREÇO]]</f>
        <v>0</v>
      </c>
      <c r="AJ127" s="382">
        <f t="shared" si="9"/>
        <v>0</v>
      </c>
      <c r="AK127" s="367">
        <f>Tabela6[[#This Row],[ST ICMS]]</f>
        <v>0</v>
      </c>
      <c r="AL127" s="368">
        <f t="shared" si="6"/>
        <v>0</v>
      </c>
      <c r="AM127" s="367">
        <f>Tabela6[[#This Row],[DESCONTO]]</f>
        <v>0</v>
      </c>
      <c r="AN127" s="368">
        <f t="shared" si="7"/>
        <v>0</v>
      </c>
      <c r="AO127" s="371">
        <f t="shared" si="5"/>
        <v>0</v>
      </c>
      <c r="AP127" s="421"/>
    </row>
    <row r="128" spans="1:42" ht="12" customHeight="1" x14ac:dyDescent="0.2">
      <c r="A128" s="1074">
        <f>'CADASTRO CLIENTE'!A128</f>
        <v>0</v>
      </c>
      <c r="B128" s="1075"/>
      <c r="C128" s="13"/>
      <c r="D128" s="15"/>
      <c r="E128" s="13"/>
      <c r="F128" s="15"/>
      <c r="G128" s="15"/>
      <c r="H128" s="15"/>
      <c r="I128" s="15"/>
      <c r="J128" s="15"/>
      <c r="K128" s="15"/>
      <c r="L128" s="13"/>
      <c r="M128" s="13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3"/>
      <c r="AB128" s="13"/>
      <c r="AC128" s="13"/>
      <c r="AD128" s="13"/>
      <c r="AE128" s="13"/>
      <c r="AF128" s="13"/>
      <c r="AG128" s="13"/>
      <c r="AH128" s="23">
        <f t="shared" si="8"/>
        <v>0</v>
      </c>
      <c r="AI128" s="14">
        <f>Tabela6[[#This Row],[PREÇO]]</f>
        <v>0</v>
      </c>
      <c r="AJ128" s="382">
        <f t="shared" si="9"/>
        <v>0</v>
      </c>
      <c r="AK128" s="367">
        <f>Tabela6[[#This Row],[ST ICMS]]</f>
        <v>0</v>
      </c>
      <c r="AL128" s="368">
        <f t="shared" si="6"/>
        <v>0</v>
      </c>
      <c r="AM128" s="367">
        <f>Tabela6[[#This Row],[DESCONTO]]</f>
        <v>0</v>
      </c>
      <c r="AN128" s="368">
        <f t="shared" si="7"/>
        <v>0</v>
      </c>
      <c r="AO128" s="371">
        <f t="shared" si="5"/>
        <v>0</v>
      </c>
      <c r="AP128" s="421"/>
    </row>
    <row r="129" spans="1:42" ht="12" customHeight="1" x14ac:dyDescent="0.2">
      <c r="A129" s="1074">
        <f>'CADASTRO CLIENTE'!A129</f>
        <v>0</v>
      </c>
      <c r="B129" s="1075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23">
        <f t="shared" si="8"/>
        <v>0</v>
      </c>
      <c r="AI129" s="14">
        <f>Tabela6[[#This Row],[PREÇO]]</f>
        <v>0</v>
      </c>
      <c r="AJ129" s="382">
        <f t="shared" si="9"/>
        <v>0</v>
      </c>
      <c r="AK129" s="367">
        <f>Tabela6[[#This Row],[ST ICMS]]</f>
        <v>0</v>
      </c>
      <c r="AL129" s="368">
        <f t="shared" si="6"/>
        <v>0</v>
      </c>
      <c r="AM129" s="367">
        <f>Tabela6[[#This Row],[DESCONTO]]</f>
        <v>0</v>
      </c>
      <c r="AN129" s="368">
        <f t="shared" si="7"/>
        <v>0</v>
      </c>
      <c r="AO129" s="371">
        <f t="shared" si="5"/>
        <v>0</v>
      </c>
      <c r="AP129" s="421"/>
    </row>
    <row r="130" spans="1:42" ht="12" customHeight="1" x14ac:dyDescent="0.2">
      <c r="A130" s="1074">
        <f>'CADASTRO CLIENTE'!A130</f>
        <v>0</v>
      </c>
      <c r="B130" s="107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23">
        <f t="shared" si="8"/>
        <v>0</v>
      </c>
      <c r="AI130" s="14">
        <f>Tabela6[[#This Row],[PREÇO]]</f>
        <v>0</v>
      </c>
      <c r="AJ130" s="382">
        <f t="shared" si="9"/>
        <v>0</v>
      </c>
      <c r="AK130" s="367">
        <f>Tabela6[[#This Row],[ST ICMS]]</f>
        <v>0</v>
      </c>
      <c r="AL130" s="368">
        <f t="shared" si="6"/>
        <v>0</v>
      </c>
      <c r="AM130" s="367">
        <f>Tabela6[[#This Row],[DESCONTO]]</f>
        <v>0</v>
      </c>
      <c r="AN130" s="368">
        <f t="shared" si="7"/>
        <v>0</v>
      </c>
      <c r="AO130" s="371">
        <f t="shared" si="5"/>
        <v>0</v>
      </c>
      <c r="AP130" s="421"/>
    </row>
    <row r="131" spans="1:42" ht="12" customHeight="1" x14ac:dyDescent="0.2">
      <c r="A131" s="1074">
        <f>'CADASTRO CLIENTE'!A131</f>
        <v>0</v>
      </c>
      <c r="B131" s="1075"/>
      <c r="C131" s="19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23">
        <f t="shared" si="8"/>
        <v>0</v>
      </c>
      <c r="AI131" s="14">
        <f>Tabela6[[#This Row],[PREÇO]]</f>
        <v>0</v>
      </c>
      <c r="AJ131" s="382">
        <f t="shared" si="9"/>
        <v>0</v>
      </c>
      <c r="AK131" s="367">
        <f>Tabela6[[#This Row],[ST ICMS]]</f>
        <v>0</v>
      </c>
      <c r="AL131" s="368">
        <f t="shared" si="6"/>
        <v>0</v>
      </c>
      <c r="AM131" s="367">
        <f>Tabela6[[#This Row],[DESCONTO]]</f>
        <v>0</v>
      </c>
      <c r="AN131" s="368">
        <f t="shared" si="7"/>
        <v>0</v>
      </c>
      <c r="AO131" s="371">
        <f t="shared" ref="AO131:AO155" si="10">(AJ131+AL131)-AN131</f>
        <v>0</v>
      </c>
      <c r="AP131" s="421"/>
    </row>
    <row r="132" spans="1:42" ht="12" customHeight="1" x14ac:dyDescent="0.2">
      <c r="A132" s="1074">
        <f>'CADASTRO CLIENTE'!A132</f>
        <v>0</v>
      </c>
      <c r="B132" s="1075"/>
      <c r="C132" s="19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23">
        <f t="shared" si="8"/>
        <v>0</v>
      </c>
      <c r="AI132" s="14">
        <f>Tabela6[[#This Row],[PREÇO]]</f>
        <v>0</v>
      </c>
      <c r="AJ132" s="382">
        <f t="shared" si="9"/>
        <v>0</v>
      </c>
      <c r="AK132" s="367">
        <f>Tabela6[[#This Row],[ST ICMS]]</f>
        <v>0</v>
      </c>
      <c r="AL132" s="368">
        <f t="shared" ref="AL132:AL155" si="11">(AJ132*AK132)</f>
        <v>0</v>
      </c>
      <c r="AM132" s="367">
        <f>Tabela6[[#This Row],[DESCONTO]]</f>
        <v>0</v>
      </c>
      <c r="AN132" s="368">
        <f t="shared" ref="AN132:AN155" si="12">((AJ132+AL132)*AM132)</f>
        <v>0</v>
      </c>
      <c r="AO132" s="371">
        <f t="shared" si="10"/>
        <v>0</v>
      </c>
      <c r="AP132" s="421"/>
    </row>
    <row r="133" spans="1:42" ht="12" customHeight="1" x14ac:dyDescent="0.2">
      <c r="A133" s="1074">
        <f>'CADASTRO CLIENTE'!A133</f>
        <v>0</v>
      </c>
      <c r="B133" s="1075"/>
      <c r="C133" s="19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23">
        <f t="shared" si="8"/>
        <v>0</v>
      </c>
      <c r="AI133" s="14">
        <f>Tabela6[[#This Row],[PREÇO]]</f>
        <v>0</v>
      </c>
      <c r="AJ133" s="382">
        <f t="shared" si="9"/>
        <v>0</v>
      </c>
      <c r="AK133" s="367">
        <f>Tabela6[[#This Row],[ST ICMS]]</f>
        <v>0</v>
      </c>
      <c r="AL133" s="368">
        <f t="shared" si="11"/>
        <v>0</v>
      </c>
      <c r="AM133" s="367">
        <f>Tabela6[[#This Row],[DESCONTO]]</f>
        <v>0</v>
      </c>
      <c r="AN133" s="368">
        <f t="shared" si="12"/>
        <v>0</v>
      </c>
      <c r="AO133" s="371">
        <f t="shared" si="10"/>
        <v>0</v>
      </c>
      <c r="AP133" s="421"/>
    </row>
    <row r="134" spans="1:42" ht="12" customHeight="1" x14ac:dyDescent="0.2">
      <c r="A134" s="1074">
        <f>'CADASTRO CLIENTE'!A134</f>
        <v>0</v>
      </c>
      <c r="B134" s="1075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23">
        <f t="shared" si="8"/>
        <v>0</v>
      </c>
      <c r="AI134" s="14">
        <f>Tabela6[[#This Row],[PREÇO]]</f>
        <v>0</v>
      </c>
      <c r="AJ134" s="382">
        <f t="shared" si="9"/>
        <v>0</v>
      </c>
      <c r="AK134" s="367">
        <f>Tabela6[[#This Row],[ST ICMS]]</f>
        <v>0</v>
      </c>
      <c r="AL134" s="368">
        <f t="shared" si="11"/>
        <v>0</v>
      </c>
      <c r="AM134" s="367">
        <f>Tabela6[[#This Row],[DESCONTO]]</f>
        <v>0</v>
      </c>
      <c r="AN134" s="368">
        <f t="shared" si="12"/>
        <v>0</v>
      </c>
      <c r="AO134" s="371">
        <f t="shared" si="10"/>
        <v>0</v>
      </c>
      <c r="AP134" s="421"/>
    </row>
    <row r="135" spans="1:42" ht="12" customHeight="1" x14ac:dyDescent="0.2">
      <c r="A135" s="1074">
        <f>'CADASTRO CLIENTE'!A135</f>
        <v>0</v>
      </c>
      <c r="B135" s="107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23">
        <f t="shared" si="8"/>
        <v>0</v>
      </c>
      <c r="AI135" s="14">
        <f>Tabela6[[#This Row],[PREÇO]]</f>
        <v>0</v>
      </c>
      <c r="AJ135" s="382">
        <f t="shared" si="9"/>
        <v>0</v>
      </c>
      <c r="AK135" s="367">
        <f>Tabela6[[#This Row],[ST ICMS]]</f>
        <v>0</v>
      </c>
      <c r="AL135" s="368">
        <f t="shared" si="11"/>
        <v>0</v>
      </c>
      <c r="AM135" s="367">
        <f>Tabela6[[#This Row],[DESCONTO]]</f>
        <v>0</v>
      </c>
      <c r="AN135" s="368">
        <f t="shared" si="12"/>
        <v>0</v>
      </c>
      <c r="AO135" s="371">
        <f t="shared" si="10"/>
        <v>0</v>
      </c>
      <c r="AP135" s="421"/>
    </row>
    <row r="136" spans="1:42" ht="12" customHeight="1" x14ac:dyDescent="0.2">
      <c r="A136" s="1074">
        <f>'CADASTRO CLIENTE'!A136</f>
        <v>0</v>
      </c>
      <c r="B136" s="107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23">
        <f t="shared" si="8"/>
        <v>0</v>
      </c>
      <c r="AI136" s="14">
        <f>Tabela6[[#This Row],[PREÇO]]</f>
        <v>0</v>
      </c>
      <c r="AJ136" s="382">
        <f t="shared" si="9"/>
        <v>0</v>
      </c>
      <c r="AK136" s="367">
        <f>Tabela6[[#This Row],[ST ICMS]]</f>
        <v>0</v>
      </c>
      <c r="AL136" s="368">
        <f t="shared" si="11"/>
        <v>0</v>
      </c>
      <c r="AM136" s="367">
        <f>Tabela6[[#This Row],[DESCONTO]]</f>
        <v>0</v>
      </c>
      <c r="AN136" s="368">
        <f t="shared" si="12"/>
        <v>0</v>
      </c>
      <c r="AO136" s="371">
        <f t="shared" si="10"/>
        <v>0</v>
      </c>
      <c r="AP136" s="421"/>
    </row>
    <row r="137" spans="1:42" ht="12" customHeight="1" x14ac:dyDescent="0.2">
      <c r="A137" s="1074">
        <f>'CADASTRO CLIENTE'!A137</f>
        <v>0</v>
      </c>
      <c r="B137" s="107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23">
        <f t="shared" si="8"/>
        <v>0</v>
      </c>
      <c r="AI137" s="14">
        <f>Tabela6[[#This Row],[PREÇO]]</f>
        <v>0</v>
      </c>
      <c r="AJ137" s="382">
        <f t="shared" si="9"/>
        <v>0</v>
      </c>
      <c r="AK137" s="367">
        <f>Tabela6[[#This Row],[ST ICMS]]</f>
        <v>0</v>
      </c>
      <c r="AL137" s="368">
        <f t="shared" si="11"/>
        <v>0</v>
      </c>
      <c r="AM137" s="367">
        <f>Tabela6[[#This Row],[DESCONTO]]</f>
        <v>0</v>
      </c>
      <c r="AN137" s="368">
        <f t="shared" si="12"/>
        <v>0</v>
      </c>
      <c r="AO137" s="371">
        <f t="shared" si="10"/>
        <v>0</v>
      </c>
      <c r="AP137" s="421"/>
    </row>
    <row r="138" spans="1:42" ht="12" customHeight="1" x14ac:dyDescent="0.2">
      <c r="A138" s="1074">
        <f>'CADASTRO CLIENTE'!A138</f>
        <v>0</v>
      </c>
      <c r="B138" s="1075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23">
        <f t="shared" si="8"/>
        <v>0</v>
      </c>
      <c r="AI138" s="14">
        <f>Tabela6[[#This Row],[PREÇO]]</f>
        <v>0</v>
      </c>
      <c r="AJ138" s="382">
        <f t="shared" si="9"/>
        <v>0</v>
      </c>
      <c r="AK138" s="367">
        <f>Tabela6[[#This Row],[ST ICMS]]</f>
        <v>0</v>
      </c>
      <c r="AL138" s="368">
        <f t="shared" si="11"/>
        <v>0</v>
      </c>
      <c r="AM138" s="367">
        <f>Tabela6[[#This Row],[DESCONTO]]</f>
        <v>0</v>
      </c>
      <c r="AN138" s="368">
        <f t="shared" si="12"/>
        <v>0</v>
      </c>
      <c r="AO138" s="371">
        <f t="shared" si="10"/>
        <v>0</v>
      </c>
      <c r="AP138" s="421"/>
    </row>
    <row r="139" spans="1:42" ht="12" customHeight="1" x14ac:dyDescent="0.2">
      <c r="A139" s="1074">
        <f>'CADASTRO CLIENTE'!A139</f>
        <v>0</v>
      </c>
      <c r="B139" s="1075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23">
        <f t="shared" si="8"/>
        <v>0</v>
      </c>
      <c r="AI139" s="14">
        <f>Tabela6[[#This Row],[PREÇO]]</f>
        <v>0</v>
      </c>
      <c r="AJ139" s="382">
        <f t="shared" si="9"/>
        <v>0</v>
      </c>
      <c r="AK139" s="367">
        <f>Tabela6[[#This Row],[ST ICMS]]</f>
        <v>0</v>
      </c>
      <c r="AL139" s="368">
        <f t="shared" si="11"/>
        <v>0</v>
      </c>
      <c r="AM139" s="367">
        <f>Tabela6[[#This Row],[DESCONTO]]</f>
        <v>0</v>
      </c>
      <c r="AN139" s="368">
        <f t="shared" si="12"/>
        <v>0</v>
      </c>
      <c r="AO139" s="371">
        <f t="shared" si="10"/>
        <v>0</v>
      </c>
      <c r="AP139" s="421"/>
    </row>
    <row r="140" spans="1:42" ht="12" customHeight="1" x14ac:dyDescent="0.2">
      <c r="A140" s="1074">
        <f>'CADASTRO CLIENTE'!A140</f>
        <v>0</v>
      </c>
      <c r="B140" s="107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23">
        <f t="shared" si="8"/>
        <v>0</v>
      </c>
      <c r="AI140" s="14">
        <f>Tabela6[[#This Row],[PREÇO]]</f>
        <v>0</v>
      </c>
      <c r="AJ140" s="382">
        <f t="shared" si="9"/>
        <v>0</v>
      </c>
      <c r="AK140" s="367">
        <f>Tabela6[[#This Row],[ST ICMS]]</f>
        <v>0</v>
      </c>
      <c r="AL140" s="368">
        <f t="shared" si="11"/>
        <v>0</v>
      </c>
      <c r="AM140" s="367">
        <f>Tabela6[[#This Row],[DESCONTO]]</f>
        <v>0</v>
      </c>
      <c r="AN140" s="368">
        <f t="shared" si="12"/>
        <v>0</v>
      </c>
      <c r="AO140" s="371">
        <f t="shared" si="10"/>
        <v>0</v>
      </c>
      <c r="AP140" s="421"/>
    </row>
    <row r="141" spans="1:42" ht="12" customHeight="1" x14ac:dyDescent="0.2">
      <c r="A141" s="1074">
        <f>'CADASTRO CLIENTE'!A141</f>
        <v>0</v>
      </c>
      <c r="B141" s="1075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23">
        <f t="shared" si="8"/>
        <v>0</v>
      </c>
      <c r="AI141" s="14">
        <f>Tabela6[[#This Row],[PREÇO]]</f>
        <v>0</v>
      </c>
      <c r="AJ141" s="382">
        <f t="shared" si="9"/>
        <v>0</v>
      </c>
      <c r="AK141" s="367">
        <f>Tabela6[[#This Row],[ST ICMS]]</f>
        <v>0</v>
      </c>
      <c r="AL141" s="368">
        <f t="shared" si="11"/>
        <v>0</v>
      </c>
      <c r="AM141" s="367">
        <f>Tabela6[[#This Row],[DESCONTO]]</f>
        <v>0</v>
      </c>
      <c r="AN141" s="368">
        <f t="shared" si="12"/>
        <v>0</v>
      </c>
      <c r="AO141" s="371">
        <f t="shared" si="10"/>
        <v>0</v>
      </c>
      <c r="AP141" s="421"/>
    </row>
    <row r="142" spans="1:42" ht="12" customHeight="1" x14ac:dyDescent="0.2">
      <c r="A142" s="1074">
        <f>'CADASTRO CLIENTE'!A142</f>
        <v>0</v>
      </c>
      <c r="B142" s="1075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23">
        <f t="shared" si="8"/>
        <v>0</v>
      </c>
      <c r="AI142" s="14">
        <f>Tabela6[[#This Row],[PREÇO]]</f>
        <v>0</v>
      </c>
      <c r="AJ142" s="382">
        <f t="shared" si="9"/>
        <v>0</v>
      </c>
      <c r="AK142" s="367">
        <f>Tabela6[[#This Row],[ST ICMS]]</f>
        <v>0</v>
      </c>
      <c r="AL142" s="368">
        <f t="shared" si="11"/>
        <v>0</v>
      </c>
      <c r="AM142" s="367">
        <f>Tabela6[[#This Row],[DESCONTO]]</f>
        <v>0</v>
      </c>
      <c r="AN142" s="368">
        <f t="shared" si="12"/>
        <v>0</v>
      </c>
      <c r="AO142" s="371">
        <f t="shared" si="10"/>
        <v>0</v>
      </c>
      <c r="AP142" s="421"/>
    </row>
    <row r="143" spans="1:42" ht="12" customHeight="1" x14ac:dyDescent="0.2">
      <c r="A143" s="1074">
        <f>'CADASTRO CLIENTE'!A143</f>
        <v>0</v>
      </c>
      <c r="B143" s="1075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23">
        <f t="shared" si="8"/>
        <v>0</v>
      </c>
      <c r="AI143" s="14">
        <f>Tabela6[[#This Row],[PREÇO]]</f>
        <v>0</v>
      </c>
      <c r="AJ143" s="382">
        <f t="shared" si="9"/>
        <v>0</v>
      </c>
      <c r="AK143" s="367">
        <f>Tabela6[[#This Row],[ST ICMS]]</f>
        <v>0</v>
      </c>
      <c r="AL143" s="368">
        <f t="shared" si="11"/>
        <v>0</v>
      </c>
      <c r="AM143" s="367">
        <f>Tabela6[[#This Row],[DESCONTO]]</f>
        <v>0</v>
      </c>
      <c r="AN143" s="368">
        <f t="shared" si="12"/>
        <v>0</v>
      </c>
      <c r="AO143" s="371">
        <f t="shared" si="10"/>
        <v>0</v>
      </c>
      <c r="AP143" s="421"/>
    </row>
    <row r="144" spans="1:42" ht="12" customHeight="1" x14ac:dyDescent="0.2">
      <c r="A144" s="1074">
        <f>'CADASTRO CLIENTE'!A144</f>
        <v>0</v>
      </c>
      <c r="B144" s="1075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23">
        <f t="shared" si="8"/>
        <v>0</v>
      </c>
      <c r="AI144" s="14">
        <f>Tabela6[[#This Row],[PREÇO]]</f>
        <v>0</v>
      </c>
      <c r="AJ144" s="382">
        <f t="shared" si="9"/>
        <v>0</v>
      </c>
      <c r="AK144" s="367">
        <f>Tabela6[[#This Row],[ST ICMS]]</f>
        <v>0</v>
      </c>
      <c r="AL144" s="368">
        <f t="shared" si="11"/>
        <v>0</v>
      </c>
      <c r="AM144" s="367">
        <f>Tabela6[[#This Row],[DESCONTO]]</f>
        <v>0</v>
      </c>
      <c r="AN144" s="368">
        <f t="shared" si="12"/>
        <v>0</v>
      </c>
      <c r="AO144" s="371">
        <f t="shared" si="10"/>
        <v>0</v>
      </c>
      <c r="AP144" s="421"/>
    </row>
    <row r="145" spans="1:42" ht="12" customHeight="1" x14ac:dyDescent="0.2">
      <c r="A145" s="1074">
        <f>'CADASTRO CLIENTE'!A145</f>
        <v>0</v>
      </c>
      <c r="B145" s="1075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23">
        <f t="shared" si="8"/>
        <v>0</v>
      </c>
      <c r="AI145" s="14">
        <f>Tabela6[[#This Row],[PREÇO]]</f>
        <v>0</v>
      </c>
      <c r="AJ145" s="382">
        <f t="shared" si="9"/>
        <v>0</v>
      </c>
      <c r="AK145" s="367">
        <f>Tabela6[[#This Row],[ST ICMS]]</f>
        <v>0</v>
      </c>
      <c r="AL145" s="368">
        <f t="shared" si="11"/>
        <v>0</v>
      </c>
      <c r="AM145" s="367">
        <f>Tabela6[[#This Row],[DESCONTO]]</f>
        <v>0</v>
      </c>
      <c r="AN145" s="368">
        <f t="shared" si="12"/>
        <v>0</v>
      </c>
      <c r="AO145" s="371">
        <f t="shared" si="10"/>
        <v>0</v>
      </c>
      <c r="AP145" s="421"/>
    </row>
    <row r="146" spans="1:42" ht="12" customHeight="1" x14ac:dyDescent="0.2">
      <c r="A146" s="1074">
        <f>'CADASTRO CLIENTE'!A146</f>
        <v>0</v>
      </c>
      <c r="B146" s="107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23">
        <f t="shared" si="8"/>
        <v>0</v>
      </c>
      <c r="AI146" s="14">
        <f>Tabela6[[#This Row],[PREÇO]]</f>
        <v>0</v>
      </c>
      <c r="AJ146" s="382">
        <f t="shared" si="9"/>
        <v>0</v>
      </c>
      <c r="AK146" s="367">
        <f>Tabela6[[#This Row],[ST ICMS]]</f>
        <v>0</v>
      </c>
      <c r="AL146" s="368">
        <f t="shared" si="11"/>
        <v>0</v>
      </c>
      <c r="AM146" s="367">
        <f>Tabela6[[#This Row],[DESCONTO]]</f>
        <v>0</v>
      </c>
      <c r="AN146" s="368">
        <f t="shared" si="12"/>
        <v>0</v>
      </c>
      <c r="AO146" s="371">
        <f t="shared" si="10"/>
        <v>0</v>
      </c>
      <c r="AP146" s="421"/>
    </row>
    <row r="147" spans="1:42" ht="12" customHeight="1" x14ac:dyDescent="0.2">
      <c r="A147" s="1074">
        <f>'CADASTRO CLIENTE'!A147</f>
        <v>0</v>
      </c>
      <c r="B147" s="1075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23">
        <f t="shared" si="8"/>
        <v>0</v>
      </c>
      <c r="AI147" s="14">
        <f>Tabela6[[#This Row],[PREÇO]]</f>
        <v>0</v>
      </c>
      <c r="AJ147" s="382">
        <f t="shared" si="9"/>
        <v>0</v>
      </c>
      <c r="AK147" s="367">
        <f>Tabela6[[#This Row],[ST ICMS]]</f>
        <v>0</v>
      </c>
      <c r="AL147" s="368">
        <f t="shared" si="11"/>
        <v>0</v>
      </c>
      <c r="AM147" s="367">
        <f>Tabela6[[#This Row],[DESCONTO]]</f>
        <v>0</v>
      </c>
      <c r="AN147" s="368">
        <f t="shared" si="12"/>
        <v>0</v>
      </c>
      <c r="AO147" s="371">
        <f t="shared" si="10"/>
        <v>0</v>
      </c>
      <c r="AP147" s="421"/>
    </row>
    <row r="148" spans="1:42" ht="12" customHeight="1" x14ac:dyDescent="0.2">
      <c r="A148" s="1074">
        <f>'CADASTRO CLIENTE'!A148</f>
        <v>0</v>
      </c>
      <c r="B148" s="1075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23">
        <f t="shared" si="8"/>
        <v>0</v>
      </c>
      <c r="AI148" s="14">
        <f>Tabela6[[#This Row],[PREÇO]]</f>
        <v>0</v>
      </c>
      <c r="AJ148" s="382">
        <f t="shared" si="9"/>
        <v>0</v>
      </c>
      <c r="AK148" s="367">
        <f>Tabela6[[#This Row],[ST ICMS]]</f>
        <v>0</v>
      </c>
      <c r="AL148" s="368">
        <f t="shared" si="11"/>
        <v>0</v>
      </c>
      <c r="AM148" s="367">
        <f>Tabela6[[#This Row],[DESCONTO]]</f>
        <v>0</v>
      </c>
      <c r="AN148" s="368">
        <f t="shared" si="12"/>
        <v>0</v>
      </c>
      <c r="AO148" s="371">
        <f t="shared" si="10"/>
        <v>0</v>
      </c>
      <c r="AP148" s="421"/>
    </row>
    <row r="149" spans="1:42" ht="12" customHeight="1" x14ac:dyDescent="0.2">
      <c r="A149" s="1074">
        <f>'CADASTRO CLIENTE'!A149</f>
        <v>0</v>
      </c>
      <c r="B149" s="1075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23">
        <f t="shared" ref="AH149:AH155" si="13">SUM(C149:AG149)</f>
        <v>0</v>
      </c>
      <c r="AI149" s="14">
        <f>Tabela6[[#This Row],[PREÇO]]</f>
        <v>0</v>
      </c>
      <c r="AJ149" s="382">
        <f t="shared" ref="AJ149:AJ155" si="14">AH149*AI149</f>
        <v>0</v>
      </c>
      <c r="AK149" s="367">
        <f>Tabela6[[#This Row],[ST ICMS]]</f>
        <v>0</v>
      </c>
      <c r="AL149" s="368">
        <f t="shared" si="11"/>
        <v>0</v>
      </c>
      <c r="AM149" s="367">
        <f>Tabela6[[#This Row],[DESCONTO]]</f>
        <v>0</v>
      </c>
      <c r="AN149" s="368">
        <f t="shared" si="12"/>
        <v>0</v>
      </c>
      <c r="AO149" s="371">
        <f t="shared" si="10"/>
        <v>0</v>
      </c>
      <c r="AP149" s="421"/>
    </row>
    <row r="150" spans="1:42" ht="12" customHeight="1" x14ac:dyDescent="0.2">
      <c r="A150" s="1074">
        <f>'CADASTRO CLIENTE'!A150</f>
        <v>0</v>
      </c>
      <c r="B150" s="1075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23">
        <f t="shared" si="13"/>
        <v>0</v>
      </c>
      <c r="AI150" s="14">
        <f>Tabela6[[#This Row],[PREÇO]]</f>
        <v>0</v>
      </c>
      <c r="AJ150" s="382">
        <f t="shared" si="14"/>
        <v>0</v>
      </c>
      <c r="AK150" s="367">
        <f>Tabela6[[#This Row],[ST ICMS]]</f>
        <v>0</v>
      </c>
      <c r="AL150" s="368">
        <f t="shared" si="11"/>
        <v>0</v>
      </c>
      <c r="AM150" s="367">
        <f>Tabela6[[#This Row],[DESCONTO]]</f>
        <v>0</v>
      </c>
      <c r="AN150" s="368">
        <f t="shared" si="12"/>
        <v>0</v>
      </c>
      <c r="AO150" s="371">
        <f t="shared" si="10"/>
        <v>0</v>
      </c>
      <c r="AP150" s="421"/>
    </row>
    <row r="151" spans="1:42" ht="12" customHeight="1" x14ac:dyDescent="0.2">
      <c r="A151" s="1074">
        <f>'CADASTRO CLIENTE'!A151</f>
        <v>0</v>
      </c>
      <c r="B151" s="1075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23">
        <f t="shared" si="13"/>
        <v>0</v>
      </c>
      <c r="AI151" s="14">
        <f>Tabela6[[#This Row],[PREÇO]]</f>
        <v>0</v>
      </c>
      <c r="AJ151" s="382">
        <f t="shared" si="14"/>
        <v>0</v>
      </c>
      <c r="AK151" s="367">
        <f>Tabela6[[#This Row],[ST ICMS]]</f>
        <v>0</v>
      </c>
      <c r="AL151" s="368">
        <f t="shared" si="11"/>
        <v>0</v>
      </c>
      <c r="AM151" s="367">
        <f>Tabela6[[#This Row],[DESCONTO]]</f>
        <v>0</v>
      </c>
      <c r="AN151" s="368">
        <f t="shared" si="12"/>
        <v>0</v>
      </c>
      <c r="AO151" s="371">
        <f t="shared" si="10"/>
        <v>0</v>
      </c>
      <c r="AP151" s="421"/>
    </row>
    <row r="152" spans="1:42" ht="12" customHeight="1" x14ac:dyDescent="0.2">
      <c r="A152" s="1074">
        <f>'CADASTRO CLIENTE'!A152</f>
        <v>0</v>
      </c>
      <c r="B152" s="1075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23">
        <f t="shared" si="13"/>
        <v>0</v>
      </c>
      <c r="AI152" s="14">
        <f>Tabela6[[#This Row],[PREÇO]]</f>
        <v>0</v>
      </c>
      <c r="AJ152" s="382">
        <f t="shared" si="14"/>
        <v>0</v>
      </c>
      <c r="AK152" s="367">
        <f>Tabela6[[#This Row],[ST ICMS]]</f>
        <v>0</v>
      </c>
      <c r="AL152" s="368">
        <f t="shared" si="11"/>
        <v>0</v>
      </c>
      <c r="AM152" s="367">
        <f>Tabela6[[#This Row],[DESCONTO]]</f>
        <v>0</v>
      </c>
      <c r="AN152" s="368">
        <f t="shared" si="12"/>
        <v>0</v>
      </c>
      <c r="AO152" s="371">
        <f t="shared" si="10"/>
        <v>0</v>
      </c>
      <c r="AP152" s="421"/>
    </row>
    <row r="153" spans="1:42" ht="12" customHeight="1" x14ac:dyDescent="0.2">
      <c r="A153" s="1074">
        <f>'CADASTRO CLIENTE'!A153</f>
        <v>0</v>
      </c>
      <c r="B153" s="1075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23">
        <f t="shared" si="13"/>
        <v>0</v>
      </c>
      <c r="AI153" s="14">
        <f>Tabela6[[#This Row],[PREÇO]]</f>
        <v>0</v>
      </c>
      <c r="AJ153" s="382">
        <f t="shared" si="14"/>
        <v>0</v>
      </c>
      <c r="AK153" s="367">
        <f>Tabela6[[#This Row],[ST ICMS]]</f>
        <v>0</v>
      </c>
      <c r="AL153" s="368">
        <f t="shared" si="11"/>
        <v>0</v>
      </c>
      <c r="AM153" s="367">
        <f>Tabela6[[#This Row],[DESCONTO]]</f>
        <v>0</v>
      </c>
      <c r="AN153" s="368">
        <f t="shared" si="12"/>
        <v>0</v>
      </c>
      <c r="AO153" s="371">
        <f t="shared" si="10"/>
        <v>0</v>
      </c>
      <c r="AP153" s="421"/>
    </row>
    <row r="154" spans="1:42" ht="12" customHeight="1" x14ac:dyDescent="0.2">
      <c r="A154" s="1074">
        <f>'CADASTRO CLIENTE'!A154</f>
        <v>0</v>
      </c>
      <c r="B154" s="1075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23">
        <f t="shared" si="13"/>
        <v>0</v>
      </c>
      <c r="AI154" s="14">
        <f>Tabela6[[#This Row],[PREÇO]]</f>
        <v>0</v>
      </c>
      <c r="AJ154" s="382">
        <f t="shared" si="14"/>
        <v>0</v>
      </c>
      <c r="AK154" s="367">
        <f>Tabela6[[#This Row],[ST ICMS]]</f>
        <v>0</v>
      </c>
      <c r="AL154" s="368">
        <f t="shared" si="11"/>
        <v>0</v>
      </c>
      <c r="AM154" s="367">
        <f>Tabela6[[#This Row],[DESCONTO]]</f>
        <v>0</v>
      </c>
      <c r="AN154" s="368">
        <f t="shared" si="12"/>
        <v>0</v>
      </c>
      <c r="AO154" s="371">
        <f t="shared" si="10"/>
        <v>0</v>
      </c>
      <c r="AP154" s="421"/>
    </row>
    <row r="155" spans="1:42" ht="12" customHeight="1" x14ac:dyDescent="0.2">
      <c r="A155" s="1074">
        <f>'CADASTRO CLIENTE'!A155</f>
        <v>0</v>
      </c>
      <c r="B155" s="1075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23">
        <f t="shared" si="13"/>
        <v>0</v>
      </c>
      <c r="AI155" s="14">
        <f>Tabela6[[#This Row],[PREÇO]]</f>
        <v>0</v>
      </c>
      <c r="AJ155" s="382">
        <f t="shared" si="14"/>
        <v>0</v>
      </c>
      <c r="AK155" s="367">
        <f>Tabela6[[#This Row],[ST ICMS]]</f>
        <v>0</v>
      </c>
      <c r="AL155" s="368">
        <f t="shared" si="11"/>
        <v>0</v>
      </c>
      <c r="AM155" s="367">
        <f>Tabela6[[#This Row],[DESCONTO]]</f>
        <v>0</v>
      </c>
      <c r="AN155" s="368">
        <f t="shared" si="12"/>
        <v>0</v>
      </c>
      <c r="AO155" s="371">
        <f t="shared" si="10"/>
        <v>0</v>
      </c>
      <c r="AP155" s="421"/>
    </row>
    <row r="156" spans="1:42" s="11" customFormat="1" ht="15" customHeight="1" x14ac:dyDescent="0.2">
      <c r="A156" s="24" t="s">
        <v>1</v>
      </c>
      <c r="B156" s="22"/>
      <c r="C156" s="24">
        <f t="shared" ref="C156:AH156" si="15">SUM(C3:C155)</f>
        <v>130</v>
      </c>
      <c r="D156" s="24">
        <f t="shared" si="15"/>
        <v>0</v>
      </c>
      <c r="E156" s="24">
        <f t="shared" si="15"/>
        <v>0</v>
      </c>
      <c r="F156" s="24">
        <f t="shared" si="15"/>
        <v>0</v>
      </c>
      <c r="G156" s="24">
        <f t="shared" si="15"/>
        <v>0</v>
      </c>
      <c r="H156" s="24">
        <f t="shared" si="15"/>
        <v>0</v>
      </c>
      <c r="I156" s="24">
        <f t="shared" si="15"/>
        <v>0</v>
      </c>
      <c r="J156" s="24">
        <f t="shared" si="15"/>
        <v>0</v>
      </c>
      <c r="K156" s="24">
        <f t="shared" si="15"/>
        <v>0</v>
      </c>
      <c r="L156" s="24">
        <f t="shared" si="15"/>
        <v>0</v>
      </c>
      <c r="M156" s="24">
        <f t="shared" si="15"/>
        <v>0</v>
      </c>
      <c r="N156" s="24">
        <f t="shared" si="15"/>
        <v>0</v>
      </c>
      <c r="O156" s="24">
        <f t="shared" si="15"/>
        <v>0</v>
      </c>
      <c r="P156" s="24">
        <f t="shared" si="15"/>
        <v>0</v>
      </c>
      <c r="Q156" s="24">
        <f t="shared" si="15"/>
        <v>0</v>
      </c>
      <c r="R156" s="24">
        <f t="shared" si="15"/>
        <v>0</v>
      </c>
      <c r="S156" s="24">
        <f t="shared" si="15"/>
        <v>0</v>
      </c>
      <c r="T156" s="24">
        <f t="shared" si="15"/>
        <v>0</v>
      </c>
      <c r="U156" s="24">
        <f t="shared" si="15"/>
        <v>0</v>
      </c>
      <c r="V156" s="24">
        <f t="shared" si="15"/>
        <v>0</v>
      </c>
      <c r="W156" s="24">
        <f t="shared" si="15"/>
        <v>0</v>
      </c>
      <c r="X156" s="24">
        <f t="shared" si="15"/>
        <v>0</v>
      </c>
      <c r="Y156" s="24">
        <f t="shared" si="15"/>
        <v>0</v>
      </c>
      <c r="Z156" s="24">
        <f t="shared" si="15"/>
        <v>0</v>
      </c>
      <c r="AA156" s="24">
        <f t="shared" si="15"/>
        <v>0</v>
      </c>
      <c r="AB156" s="24">
        <f t="shared" si="15"/>
        <v>0</v>
      </c>
      <c r="AC156" s="24">
        <f t="shared" si="15"/>
        <v>0</v>
      </c>
      <c r="AD156" s="24">
        <f t="shared" si="15"/>
        <v>0</v>
      </c>
      <c r="AE156" s="24">
        <f t="shared" si="15"/>
        <v>0</v>
      </c>
      <c r="AF156" s="24">
        <f t="shared" si="15"/>
        <v>0</v>
      </c>
      <c r="AG156" s="24">
        <f t="shared" si="15"/>
        <v>0</v>
      </c>
      <c r="AH156" s="24">
        <f t="shared" si="15"/>
        <v>130</v>
      </c>
      <c r="AI156" s="24"/>
      <c r="AJ156" s="663">
        <f>SUM(AJ3:AJ155)</f>
        <v>360</v>
      </c>
      <c r="AK156" s="24"/>
      <c r="AL156" s="663">
        <f>SUM(AL3:AL155)</f>
        <v>54</v>
      </c>
      <c r="AM156" s="24"/>
      <c r="AN156" s="663">
        <f>SUM(AN3:AN155)</f>
        <v>0</v>
      </c>
      <c r="AO156" s="663">
        <f>SUM(AO3:AO155)</f>
        <v>414</v>
      </c>
      <c r="AP156" s="420"/>
    </row>
    <row r="157" spans="1:42" x14ac:dyDescent="0.2">
      <c r="A157" s="86"/>
      <c r="B157" s="86"/>
      <c r="C157" s="87">
        <f t="shared" ref="C157:Q157" si="16">C156*$AI156</f>
        <v>0</v>
      </c>
      <c r="D157" s="87">
        <f t="shared" si="16"/>
        <v>0</v>
      </c>
      <c r="E157" s="87">
        <f t="shared" si="16"/>
        <v>0</v>
      </c>
      <c r="F157" s="87">
        <f t="shared" si="16"/>
        <v>0</v>
      </c>
      <c r="G157" s="87">
        <f t="shared" si="16"/>
        <v>0</v>
      </c>
      <c r="H157" s="87">
        <f t="shared" si="16"/>
        <v>0</v>
      </c>
      <c r="I157" s="87">
        <f t="shared" si="16"/>
        <v>0</v>
      </c>
      <c r="J157" s="87">
        <f t="shared" si="16"/>
        <v>0</v>
      </c>
      <c r="K157" s="87">
        <f t="shared" si="16"/>
        <v>0</v>
      </c>
      <c r="L157" s="87">
        <f t="shared" si="16"/>
        <v>0</v>
      </c>
      <c r="M157" s="87">
        <f t="shared" si="16"/>
        <v>0</v>
      </c>
      <c r="N157" s="87">
        <f t="shared" si="16"/>
        <v>0</v>
      </c>
      <c r="O157" s="87">
        <f t="shared" si="16"/>
        <v>0</v>
      </c>
      <c r="P157" s="87">
        <f t="shared" si="16"/>
        <v>0</v>
      </c>
      <c r="Q157" s="87">
        <f t="shared" si="16"/>
        <v>0</v>
      </c>
      <c r="R157" s="87">
        <f>R156*$AI156</f>
        <v>0</v>
      </c>
      <c r="S157" s="87">
        <f t="shared" ref="S157:AG157" si="17">S156*$AI156</f>
        <v>0</v>
      </c>
      <c r="T157" s="87">
        <f t="shared" si="17"/>
        <v>0</v>
      </c>
      <c r="U157" s="87">
        <f t="shared" si="17"/>
        <v>0</v>
      </c>
      <c r="V157" s="87">
        <f t="shared" si="17"/>
        <v>0</v>
      </c>
      <c r="W157" s="87">
        <f t="shared" si="17"/>
        <v>0</v>
      </c>
      <c r="X157" s="87">
        <f t="shared" si="17"/>
        <v>0</v>
      </c>
      <c r="Y157" s="87">
        <f t="shared" si="17"/>
        <v>0</v>
      </c>
      <c r="Z157" s="87">
        <f t="shared" si="17"/>
        <v>0</v>
      </c>
      <c r="AA157" s="87">
        <f t="shared" si="17"/>
        <v>0</v>
      </c>
      <c r="AB157" s="87">
        <f t="shared" si="17"/>
        <v>0</v>
      </c>
      <c r="AC157" s="87">
        <f t="shared" si="17"/>
        <v>0</v>
      </c>
      <c r="AD157" s="87">
        <f t="shared" si="17"/>
        <v>0</v>
      </c>
      <c r="AE157" s="87">
        <f t="shared" si="17"/>
        <v>0</v>
      </c>
      <c r="AF157" s="87">
        <f t="shared" si="17"/>
        <v>0</v>
      </c>
      <c r="AG157" s="87">
        <f t="shared" si="17"/>
        <v>0</v>
      </c>
      <c r="AH157" s="88"/>
      <c r="AI157" s="88"/>
      <c r="AJ157" s="88"/>
      <c r="AK157" s="88"/>
      <c r="AL157" s="88"/>
      <c r="AM157" s="88"/>
      <c r="AN157" s="88"/>
      <c r="AO157" s="89">
        <f>SUM(C157:AI157)</f>
        <v>0</v>
      </c>
      <c r="AP157" s="264"/>
    </row>
    <row r="158" spans="1:42" x14ac:dyDescent="0.2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61" spans="36:36" x14ac:dyDescent="0.2">
      <c r="AJ161" s="422"/>
    </row>
  </sheetData>
  <autoFilter ref="A1:AO158">
    <filterColumn colId="36" showButton="0"/>
    <filterColumn colId="38" showButton="0"/>
  </autoFilter>
  <sortState ref="A3:XFD122">
    <sortCondition ref="A3"/>
  </sortState>
  <mergeCells count="190">
    <mergeCell ref="AO1:AO2"/>
    <mergeCell ref="AM1:AN1"/>
    <mergeCell ref="AK1:AL1"/>
    <mergeCell ref="A23:B23"/>
    <mergeCell ref="A11:B11"/>
    <mergeCell ref="A21:B21"/>
    <mergeCell ref="A12:B12"/>
    <mergeCell ref="AI1:AI2"/>
    <mergeCell ref="AJ1:AJ2"/>
    <mergeCell ref="G1:G2"/>
    <mergeCell ref="H1:H2"/>
    <mergeCell ref="I1:I2"/>
    <mergeCell ref="J1:J2"/>
    <mergeCell ref="K1:K2"/>
    <mergeCell ref="L1:L2"/>
    <mergeCell ref="M1:M2"/>
    <mergeCell ref="N1:N2"/>
    <mergeCell ref="P1:P2"/>
    <mergeCell ref="AF1:AF2"/>
    <mergeCell ref="AG1:AG2"/>
    <mergeCell ref="A7:B7"/>
    <mergeCell ref="A8:B8"/>
    <mergeCell ref="A9:B9"/>
    <mergeCell ref="A10:B10"/>
    <mergeCell ref="A34:B34"/>
    <mergeCell ref="A35:B35"/>
    <mergeCell ref="A36:B36"/>
    <mergeCell ref="A37:B37"/>
    <mergeCell ref="A26:B26"/>
    <mergeCell ref="AH1:AH2"/>
    <mergeCell ref="T1:T2"/>
    <mergeCell ref="O1:O2"/>
    <mergeCell ref="U1:U2"/>
    <mergeCell ref="A27:B27"/>
    <mergeCell ref="A28:B28"/>
    <mergeCell ref="Q1:Q2"/>
    <mergeCell ref="R1:R2"/>
    <mergeCell ref="A25:B25"/>
    <mergeCell ref="C1:C2"/>
    <mergeCell ref="D1:D2"/>
    <mergeCell ref="A3:B3"/>
    <mergeCell ref="E1:E2"/>
    <mergeCell ref="F1:F2"/>
    <mergeCell ref="A4:B4"/>
    <mergeCell ref="A5:B5"/>
    <mergeCell ref="A6:B6"/>
    <mergeCell ref="A45:B45"/>
    <mergeCell ref="A47:B47"/>
    <mergeCell ref="A24:B24"/>
    <mergeCell ref="S1:S2"/>
    <mergeCell ref="AD1:AD2"/>
    <mergeCell ref="AE1:AE2"/>
    <mergeCell ref="Y1:Y2"/>
    <mergeCell ref="Z1:Z2"/>
    <mergeCell ref="AA1:AA2"/>
    <mergeCell ref="AB1:AB2"/>
    <mergeCell ref="AC1:AC2"/>
    <mergeCell ref="V1:V2"/>
    <mergeCell ref="X1:X2"/>
    <mergeCell ref="W1:W2"/>
    <mergeCell ref="A13:B13"/>
    <mergeCell ref="A14:B14"/>
    <mergeCell ref="A15:B15"/>
    <mergeCell ref="A16:B16"/>
    <mergeCell ref="A17:B17"/>
    <mergeCell ref="A18:B18"/>
    <mergeCell ref="A19:B19"/>
    <mergeCell ref="A20:B20"/>
    <mergeCell ref="A38:B38"/>
    <mergeCell ref="A33:B33"/>
    <mergeCell ref="A153:B153"/>
    <mergeCell ref="A154:B154"/>
    <mergeCell ref="A87:B87"/>
    <mergeCell ref="A89:B89"/>
    <mergeCell ref="A90:B90"/>
    <mergeCell ref="A103:B103"/>
    <mergeCell ref="A80:B80"/>
    <mergeCell ref="A81:B81"/>
    <mergeCell ref="A82:B82"/>
    <mergeCell ref="A129:B129"/>
    <mergeCell ref="A130:B130"/>
    <mergeCell ref="A131:B131"/>
    <mergeCell ref="A132:B132"/>
    <mergeCell ref="A116:B116"/>
    <mergeCell ref="A119:B119"/>
    <mergeCell ref="A133:B133"/>
    <mergeCell ref="A137:B137"/>
    <mergeCell ref="A138:B138"/>
    <mergeCell ref="A139:B139"/>
    <mergeCell ref="A120:B120"/>
    <mergeCell ref="A143:B143"/>
    <mergeCell ref="A121:B121"/>
    <mergeCell ref="A97:B97"/>
    <mergeCell ref="A96:B96"/>
    <mergeCell ref="A155:B155"/>
    <mergeCell ref="A68:B68"/>
    <mergeCell ref="A69:B69"/>
    <mergeCell ref="A22:B22"/>
    <mergeCell ref="A85:B85"/>
    <mergeCell ref="A86:B86"/>
    <mergeCell ref="A88:B88"/>
    <mergeCell ref="A113:B113"/>
    <mergeCell ref="A79:B79"/>
    <mergeCell ref="A105:B105"/>
    <mergeCell ref="A106:B106"/>
    <mergeCell ref="A107:B107"/>
    <mergeCell ref="A108:B108"/>
    <mergeCell ref="A112:B112"/>
    <mergeCell ref="A60:B60"/>
    <mergeCell ref="A61:B61"/>
    <mergeCell ref="A83:B83"/>
    <mergeCell ref="A62:B62"/>
    <mergeCell ref="A63:B63"/>
    <mergeCell ref="A73:B73"/>
    <mergeCell ref="A71:B71"/>
    <mergeCell ref="A136:B136"/>
    <mergeCell ref="A70:B70"/>
    <mergeCell ref="A46:B46"/>
    <mergeCell ref="A152:B152"/>
    <mergeCell ref="A146:B146"/>
    <mergeCell ref="A147:B147"/>
    <mergeCell ref="A148:B148"/>
    <mergeCell ref="A149:B149"/>
    <mergeCell ref="A150:B150"/>
    <mergeCell ref="A128:B128"/>
    <mergeCell ref="A134:B134"/>
    <mergeCell ref="A142:B142"/>
    <mergeCell ref="A135:B135"/>
    <mergeCell ref="A140:B140"/>
    <mergeCell ref="A141:B141"/>
    <mergeCell ref="A151:B151"/>
    <mergeCell ref="A66:B66"/>
    <mergeCell ref="A67:B67"/>
    <mergeCell ref="A123:B123"/>
    <mergeCell ref="A145:B145"/>
    <mergeCell ref="A114:B114"/>
    <mergeCell ref="A76:B76"/>
    <mergeCell ref="A77:B77"/>
    <mergeCell ref="A78:B78"/>
    <mergeCell ref="A84:B84"/>
    <mergeCell ref="A124:B124"/>
    <mergeCell ref="A125:B125"/>
    <mergeCell ref="A126:B126"/>
    <mergeCell ref="A127:B127"/>
    <mergeCell ref="A122:B122"/>
    <mergeCell ref="A98:B98"/>
    <mergeCell ref="A94:B94"/>
    <mergeCell ref="A95:B95"/>
    <mergeCell ref="A101:B101"/>
    <mergeCell ref="A102:B102"/>
    <mergeCell ref="A104:B104"/>
    <mergeCell ref="A115:B115"/>
    <mergeCell ref="A144:B144"/>
    <mergeCell ref="A72:B72"/>
    <mergeCell ref="A74:B74"/>
    <mergeCell ref="A65:B65"/>
    <mergeCell ref="A29:B29"/>
    <mergeCell ref="A30:B30"/>
    <mergeCell ref="A32:B32"/>
    <mergeCell ref="A58:B58"/>
    <mergeCell ref="A59:B59"/>
    <mergeCell ref="A39:B39"/>
    <mergeCell ref="A40:B40"/>
    <mergeCell ref="A57:B57"/>
    <mergeCell ref="A64:B64"/>
    <mergeCell ref="A31:B31"/>
    <mergeCell ref="A56:B56"/>
    <mergeCell ref="A41:B41"/>
    <mergeCell ref="A49:B49"/>
    <mergeCell ref="A50:B50"/>
    <mergeCell ref="A51:B51"/>
    <mergeCell ref="A52:B52"/>
    <mergeCell ref="A55:B55"/>
    <mergeCell ref="A53:B53"/>
    <mergeCell ref="A54:B54"/>
    <mergeCell ref="A42:B42"/>
    <mergeCell ref="A48:B48"/>
    <mergeCell ref="A43:B43"/>
    <mergeCell ref="A44:B44"/>
    <mergeCell ref="A75:B75"/>
    <mergeCell ref="A92:B92"/>
    <mergeCell ref="A93:B93"/>
    <mergeCell ref="A118:B118"/>
    <mergeCell ref="A109:B109"/>
    <mergeCell ref="A110:B110"/>
    <mergeCell ref="A111:B111"/>
    <mergeCell ref="A99:B99"/>
    <mergeCell ref="A100:B100"/>
    <mergeCell ref="A117:B117"/>
    <mergeCell ref="A91:B9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T170"/>
  <sheetViews>
    <sheetView tabSelected="1" topLeftCell="A129" zoomScaleNormal="100" workbookViewId="0">
      <selection activeCell="I157" sqref="I157:I159"/>
    </sheetView>
  </sheetViews>
  <sheetFormatPr defaultRowHeight="12.75" x14ac:dyDescent="0.2"/>
  <cols>
    <col min="1" max="1" width="3.5703125" customWidth="1"/>
    <col min="2" max="2" width="57" bestFit="1" customWidth="1"/>
    <col min="3" max="3" width="10.7109375" customWidth="1"/>
    <col min="4" max="4" width="15.7109375" customWidth="1"/>
    <col min="5" max="5" width="7.42578125" customWidth="1"/>
    <col min="6" max="6" width="15.85546875" customWidth="1"/>
    <col min="7" max="7" width="6.28515625" customWidth="1"/>
    <col min="8" max="8" width="13.85546875" bestFit="1" customWidth="1"/>
    <col min="9" max="9" width="21.140625" customWidth="1"/>
    <col min="10" max="10" width="15.7109375" bestFit="1" customWidth="1"/>
    <col min="11" max="11" width="15.7109375" customWidth="1"/>
    <col min="12" max="24" width="13.7109375" customWidth="1"/>
    <col min="25" max="25" width="13.85546875" bestFit="1" customWidth="1"/>
    <col min="26" max="41" width="13.7109375" customWidth="1"/>
    <col min="42" max="42" width="15" bestFit="1" customWidth="1"/>
    <col min="43" max="43" width="16.7109375" customWidth="1"/>
    <col min="44" max="44" width="13.28515625" bestFit="1" customWidth="1"/>
    <col min="45" max="45" width="12.7109375" customWidth="1"/>
    <col min="46" max="46" width="13.28515625" bestFit="1" customWidth="1"/>
  </cols>
  <sheetData>
    <row r="1" spans="1:46" ht="15.75" x14ac:dyDescent="0.25">
      <c r="A1" s="25"/>
      <c r="B1" s="1098" t="s">
        <v>2</v>
      </c>
      <c r="C1" s="84" t="s">
        <v>1</v>
      </c>
      <c r="D1" s="441" t="s">
        <v>8</v>
      </c>
      <c r="E1" s="1029" t="s">
        <v>151</v>
      </c>
      <c r="F1" s="1029"/>
      <c r="G1" s="1029" t="s">
        <v>152</v>
      </c>
      <c r="H1" s="1029"/>
      <c r="I1" s="1109" t="s">
        <v>156</v>
      </c>
      <c r="J1" s="1119">
        <v>43252</v>
      </c>
      <c r="K1" s="1120"/>
      <c r="L1" s="1099" t="s">
        <v>35</v>
      </c>
      <c r="M1" s="1100"/>
      <c r="N1" s="1100"/>
      <c r="O1" s="1100"/>
      <c r="P1" s="1100"/>
      <c r="Q1" s="1100"/>
      <c r="R1" s="1100"/>
      <c r="S1" s="1100"/>
      <c r="T1" s="1100"/>
      <c r="U1" s="1100"/>
      <c r="V1" s="1100"/>
      <c r="W1" s="1100"/>
      <c r="X1" s="1100"/>
      <c r="Y1" s="1100"/>
      <c r="Z1" s="1100"/>
      <c r="AA1" s="1100"/>
      <c r="AB1" s="1100"/>
      <c r="AC1" s="1100"/>
      <c r="AD1" s="1100"/>
      <c r="AE1" s="1100"/>
      <c r="AF1" s="1100"/>
      <c r="AG1" s="1100"/>
      <c r="AH1" s="1100"/>
      <c r="AI1" s="1100"/>
      <c r="AJ1" s="1100"/>
      <c r="AK1" s="1100"/>
      <c r="AL1" s="1100"/>
      <c r="AM1" s="1100"/>
      <c r="AN1" s="1100"/>
      <c r="AO1" s="1100"/>
      <c r="AP1" s="1100"/>
      <c r="AQ1" s="1101" t="s">
        <v>1</v>
      </c>
    </row>
    <row r="2" spans="1:46" ht="19.5" customHeight="1" x14ac:dyDescent="0.25">
      <c r="A2" s="25"/>
      <c r="B2" s="1098"/>
      <c r="C2" s="85" t="s">
        <v>9</v>
      </c>
      <c r="D2" s="442" t="s">
        <v>7</v>
      </c>
      <c r="E2" s="412" t="s">
        <v>153</v>
      </c>
      <c r="F2" s="412" t="s">
        <v>7</v>
      </c>
      <c r="G2" s="369" t="s">
        <v>153</v>
      </c>
      <c r="H2" s="369" t="s">
        <v>7</v>
      </c>
      <c r="I2" s="1110"/>
      <c r="J2" s="1103" t="s">
        <v>36</v>
      </c>
      <c r="K2" s="1104"/>
      <c r="L2" s="163" t="s">
        <v>102</v>
      </c>
      <c r="M2" s="163" t="s">
        <v>108</v>
      </c>
      <c r="N2" s="163" t="s">
        <v>109</v>
      </c>
      <c r="O2" s="163" t="s">
        <v>105</v>
      </c>
      <c r="P2" s="163" t="s">
        <v>106</v>
      </c>
      <c r="Q2" s="163" t="s">
        <v>101</v>
      </c>
      <c r="R2" s="163" t="s">
        <v>107</v>
      </c>
      <c r="S2" s="163" t="s">
        <v>102</v>
      </c>
      <c r="T2" s="163" t="s">
        <v>108</v>
      </c>
      <c r="U2" s="163" t="s">
        <v>109</v>
      </c>
      <c r="V2" s="163" t="s">
        <v>105</v>
      </c>
      <c r="W2" s="163" t="s">
        <v>106</v>
      </c>
      <c r="X2" s="163" t="s">
        <v>101</v>
      </c>
      <c r="Y2" s="163" t="s">
        <v>107</v>
      </c>
      <c r="Z2" s="163" t="s">
        <v>102</v>
      </c>
      <c r="AA2" s="163" t="s">
        <v>108</v>
      </c>
      <c r="AB2" s="163" t="s">
        <v>109</v>
      </c>
      <c r="AC2" s="163" t="s">
        <v>105</v>
      </c>
      <c r="AD2" s="163" t="s">
        <v>106</v>
      </c>
      <c r="AE2" s="163" t="s">
        <v>101</v>
      </c>
      <c r="AF2" s="163" t="s">
        <v>107</v>
      </c>
      <c r="AG2" s="163" t="s">
        <v>102</v>
      </c>
      <c r="AH2" s="163" t="s">
        <v>108</v>
      </c>
      <c r="AI2" s="163" t="s">
        <v>109</v>
      </c>
      <c r="AJ2" s="163" t="s">
        <v>105</v>
      </c>
      <c r="AK2" s="163" t="s">
        <v>106</v>
      </c>
      <c r="AL2" s="163" t="s">
        <v>101</v>
      </c>
      <c r="AM2" s="163" t="s">
        <v>107</v>
      </c>
      <c r="AN2" s="163" t="s">
        <v>102</v>
      </c>
      <c r="AO2" s="163" t="s">
        <v>108</v>
      </c>
      <c r="AP2" s="163"/>
      <c r="AQ2" s="1102"/>
    </row>
    <row r="3" spans="1:46" ht="15" customHeight="1" x14ac:dyDescent="0.25">
      <c r="A3" s="26"/>
      <c r="B3" s="867" t="str">
        <f>Tabela6[[#This Row],[CLIENTE]]</f>
        <v>* BONIFICAÇÃO - CAMINO DIVINEIA</v>
      </c>
      <c r="C3" s="162">
        <f>SUM('HR - (VALDENOR) '!AH3,'STRADA - (FERDINAND) '!AH3,'EXTRA - (FERDINAND) '!AH3,'FÁBRICA '!AH3,'FOTON - (CLEUBERT) '!AH3,'EXTRA-02 '!AH3,'EXTRA-03 '!AH3)</f>
        <v>0</v>
      </c>
      <c r="D3" s="440">
        <f>SUM('HR - (VALDENOR) '!AJ3,'STRADA - (FERDINAND) '!AJ3,'EXTRA - (FERDINAND) '!AJ3,'FÁBRICA '!AJ3,'FOTON - (CLEUBERT) '!AJ3,'EXTRA-02 '!AJ3,'EXTRA-03 '!AJ3)</f>
        <v>0</v>
      </c>
      <c r="E3" s="447">
        <f>Tabela6[[#This Row],[ST ICMS]]</f>
        <v>0</v>
      </c>
      <c r="F3" s="448">
        <f>D3*E3</f>
        <v>0</v>
      </c>
      <c r="G3" s="449">
        <f>Tabela6[[#This Row],[DESCONTO]]</f>
        <v>0</v>
      </c>
      <c r="H3" s="450">
        <f>(D3+F3)*G3</f>
        <v>0</v>
      </c>
      <c r="I3" s="454">
        <f t="shared" ref="I3:I66" si="0">(D3+F3)-H3</f>
        <v>0</v>
      </c>
      <c r="J3" s="1105"/>
      <c r="K3" s="1106"/>
      <c r="L3" s="229">
        <v>1</v>
      </c>
      <c r="M3" s="703">
        <v>2</v>
      </c>
      <c r="N3" s="79">
        <v>3</v>
      </c>
      <c r="O3" s="79">
        <v>4</v>
      </c>
      <c r="P3" s="79">
        <v>5</v>
      </c>
      <c r="Q3" s="79">
        <v>6</v>
      </c>
      <c r="R3" s="943">
        <v>7</v>
      </c>
      <c r="S3" s="703">
        <v>8</v>
      </c>
      <c r="T3" s="79">
        <v>9</v>
      </c>
      <c r="U3" s="79">
        <v>10</v>
      </c>
      <c r="V3" s="79">
        <v>11</v>
      </c>
      <c r="W3" s="703">
        <v>12</v>
      </c>
      <c r="X3" s="703">
        <v>13</v>
      </c>
      <c r="Y3" s="703">
        <v>14</v>
      </c>
      <c r="Z3" s="703">
        <v>15</v>
      </c>
      <c r="AA3" s="79">
        <v>16</v>
      </c>
      <c r="AB3" s="159">
        <v>17</v>
      </c>
      <c r="AC3" s="79">
        <v>18</v>
      </c>
      <c r="AD3" s="79">
        <v>19</v>
      </c>
      <c r="AE3" s="79">
        <v>20</v>
      </c>
      <c r="AF3" s="703">
        <v>21</v>
      </c>
      <c r="AG3" s="703">
        <v>22</v>
      </c>
      <c r="AH3" s="79">
        <v>23</v>
      </c>
      <c r="AI3" s="79">
        <v>24</v>
      </c>
      <c r="AJ3" s="703">
        <v>25</v>
      </c>
      <c r="AK3" s="703">
        <v>26</v>
      </c>
      <c r="AL3" s="79">
        <v>27</v>
      </c>
      <c r="AM3" s="703">
        <v>28</v>
      </c>
      <c r="AN3" s="886">
        <v>29</v>
      </c>
      <c r="AO3" s="703">
        <v>30</v>
      </c>
      <c r="AP3" s="975"/>
      <c r="AQ3" s="1102"/>
    </row>
    <row r="4" spans="1:46" ht="15" customHeight="1" x14ac:dyDescent="0.25">
      <c r="A4" s="26"/>
      <c r="B4" s="867" t="str">
        <f>Tabela6[[#This Row],[CLIENTE]]</f>
        <v>* BONIFICAÇÃO - CAMINO S.BERNARDO</v>
      </c>
      <c r="C4" s="162">
        <f>SUM('HR - (VALDENOR) '!AH4,'STRADA - (FERDINAND) '!AH4,'EXTRA - (FERDINAND) '!AH4,'FÁBRICA '!AH4,'FOTON - (CLEUBERT) '!AH4,'EXTRA-02 '!AH4,'EXTRA-03 '!AH4)</f>
        <v>0</v>
      </c>
      <c r="D4" s="440">
        <f>SUM('HR - (VALDENOR) '!AJ4,'STRADA - (FERDINAND) '!AJ4,'EXTRA - (FERDINAND) '!AJ4,'FÁBRICA '!AJ4,'FOTON - (CLEUBERT) '!AJ4,'EXTRA-02 '!AJ4,'EXTRA-03 '!AJ4)</f>
        <v>0</v>
      </c>
      <c r="E4" s="447">
        <f>Tabela6[[#This Row],[ST ICMS]]</f>
        <v>0</v>
      </c>
      <c r="F4" s="448">
        <f t="shared" ref="F4:F67" si="1">D4*E4</f>
        <v>0</v>
      </c>
      <c r="G4" s="449">
        <f>Tabela6[[#This Row],[DESCONTO]]</f>
        <v>0</v>
      </c>
      <c r="H4" s="450">
        <f t="shared" ref="H4:H67" si="2">(D4+F4)*G4</f>
        <v>0</v>
      </c>
      <c r="I4" s="454">
        <f t="shared" si="0"/>
        <v>0</v>
      </c>
      <c r="J4" s="1107" t="s">
        <v>37</v>
      </c>
      <c r="K4" s="1108"/>
      <c r="L4" s="102">
        <f>SUM(L9,L23,L37,L51,L65,L79,L93)</f>
        <v>130</v>
      </c>
      <c r="M4" s="102">
        <f t="shared" ref="M4:AP4" si="3">SUM(M9,M23,M37,M51,M65,M79,M93)</f>
        <v>106</v>
      </c>
      <c r="N4" s="102">
        <f t="shared" si="3"/>
        <v>0</v>
      </c>
      <c r="O4" s="102">
        <f t="shared" si="3"/>
        <v>0</v>
      </c>
      <c r="P4" s="102">
        <f t="shared" si="3"/>
        <v>0</v>
      </c>
      <c r="Q4" s="102">
        <f t="shared" si="3"/>
        <v>0</v>
      </c>
      <c r="R4" s="102">
        <f t="shared" si="3"/>
        <v>0</v>
      </c>
      <c r="S4" s="102">
        <f t="shared" si="3"/>
        <v>0</v>
      </c>
      <c r="T4" s="102">
        <f t="shared" si="3"/>
        <v>0</v>
      </c>
      <c r="U4" s="102">
        <f t="shared" si="3"/>
        <v>0</v>
      </c>
      <c r="V4" s="102">
        <f t="shared" si="3"/>
        <v>0</v>
      </c>
      <c r="W4" s="102">
        <f t="shared" si="3"/>
        <v>0</v>
      </c>
      <c r="X4" s="102">
        <f t="shared" si="3"/>
        <v>0</v>
      </c>
      <c r="Y4" s="102">
        <f t="shared" si="3"/>
        <v>0</v>
      </c>
      <c r="Z4" s="102">
        <f t="shared" si="3"/>
        <v>0</v>
      </c>
      <c r="AA4" s="102">
        <f t="shared" si="3"/>
        <v>0</v>
      </c>
      <c r="AB4" s="102">
        <f t="shared" si="3"/>
        <v>0</v>
      </c>
      <c r="AC4" s="102">
        <f t="shared" si="3"/>
        <v>0</v>
      </c>
      <c r="AD4" s="102">
        <f t="shared" si="3"/>
        <v>0</v>
      </c>
      <c r="AE4" s="102">
        <f t="shared" si="3"/>
        <v>0</v>
      </c>
      <c r="AF4" s="102">
        <f t="shared" si="3"/>
        <v>0</v>
      </c>
      <c r="AG4" s="102">
        <f t="shared" si="3"/>
        <v>0</v>
      </c>
      <c r="AH4" s="102">
        <f t="shared" si="3"/>
        <v>0</v>
      </c>
      <c r="AI4" s="102">
        <f t="shared" si="3"/>
        <v>0</v>
      </c>
      <c r="AJ4" s="102">
        <f t="shared" si="3"/>
        <v>0</v>
      </c>
      <c r="AK4" s="102">
        <f t="shared" si="3"/>
        <v>0</v>
      </c>
      <c r="AL4" s="102">
        <f t="shared" si="3"/>
        <v>0</v>
      </c>
      <c r="AM4" s="102">
        <f t="shared" si="3"/>
        <v>0</v>
      </c>
      <c r="AN4" s="102">
        <f t="shared" si="3"/>
        <v>0</v>
      </c>
      <c r="AO4" s="102">
        <f t="shared" si="3"/>
        <v>0</v>
      </c>
      <c r="AP4" s="102">
        <f t="shared" si="3"/>
        <v>0</v>
      </c>
      <c r="AQ4" s="578">
        <f>SUM(L4:AP4)</f>
        <v>236</v>
      </c>
    </row>
    <row r="5" spans="1:46" ht="15" customHeight="1" thickBot="1" x14ac:dyDescent="0.3">
      <c r="A5" s="26"/>
      <c r="B5" s="867" t="str">
        <f>Tabela6[[#This Row],[CLIENTE]]</f>
        <v xml:space="preserve">* BONIFICAÇÃO - MATEUS BACANGA </v>
      </c>
      <c r="C5" s="162">
        <f>SUM('HR - (VALDENOR) '!AH5,'STRADA - (FERDINAND) '!AH5,'EXTRA - (FERDINAND) '!AH5,'FÁBRICA '!AH5,'FOTON - (CLEUBERT) '!AH5,'EXTRA-02 '!AH5,'EXTRA-03 '!AH5)</f>
        <v>0</v>
      </c>
      <c r="D5" s="440">
        <f>SUM('HR - (VALDENOR) '!AJ5,'STRADA - (FERDINAND) '!AJ5,'EXTRA - (FERDINAND) '!AJ5,'FÁBRICA '!AJ5,'FOTON - (CLEUBERT) '!AJ5,'EXTRA-02 '!AJ5,'EXTRA-03 '!AJ5)</f>
        <v>0</v>
      </c>
      <c r="E5" s="447">
        <f>Tabela6[[#This Row],[ST ICMS]]</f>
        <v>0</v>
      </c>
      <c r="F5" s="448">
        <f t="shared" si="1"/>
        <v>0</v>
      </c>
      <c r="G5" s="449">
        <f>Tabela6[[#This Row],[DESCONTO]]</f>
        <v>0</v>
      </c>
      <c r="H5" s="450">
        <f t="shared" si="2"/>
        <v>0</v>
      </c>
      <c r="I5" s="454">
        <f t="shared" si="0"/>
        <v>0</v>
      </c>
      <c r="J5" s="1107" t="s">
        <v>8</v>
      </c>
      <c r="K5" s="1108"/>
      <c r="L5" s="103">
        <f t="shared" ref="L5:AP5" si="4">(($I156/$C156)*L4)</f>
        <v>491.57627118644064</v>
      </c>
      <c r="M5" s="103">
        <f t="shared" si="4"/>
        <v>400.82372881355928</v>
      </c>
      <c r="N5" s="103">
        <f t="shared" si="4"/>
        <v>0</v>
      </c>
      <c r="O5" s="103">
        <f t="shared" si="4"/>
        <v>0</v>
      </c>
      <c r="P5" s="103">
        <f t="shared" si="4"/>
        <v>0</v>
      </c>
      <c r="Q5" s="103">
        <f t="shared" si="4"/>
        <v>0</v>
      </c>
      <c r="R5" s="103">
        <f t="shared" si="4"/>
        <v>0</v>
      </c>
      <c r="S5" s="103">
        <f t="shared" si="4"/>
        <v>0</v>
      </c>
      <c r="T5" s="103">
        <f t="shared" si="4"/>
        <v>0</v>
      </c>
      <c r="U5" s="103">
        <f t="shared" si="4"/>
        <v>0</v>
      </c>
      <c r="V5" s="103">
        <f t="shared" si="4"/>
        <v>0</v>
      </c>
      <c r="W5" s="103">
        <f t="shared" si="4"/>
        <v>0</v>
      </c>
      <c r="X5" s="103">
        <f t="shared" si="4"/>
        <v>0</v>
      </c>
      <c r="Y5" s="103">
        <f t="shared" si="4"/>
        <v>0</v>
      </c>
      <c r="Z5" s="103">
        <f t="shared" si="4"/>
        <v>0</v>
      </c>
      <c r="AA5" s="103">
        <f t="shared" si="4"/>
        <v>0</v>
      </c>
      <c r="AB5" s="103">
        <f t="shared" si="4"/>
        <v>0</v>
      </c>
      <c r="AC5" s="103">
        <f t="shared" si="4"/>
        <v>0</v>
      </c>
      <c r="AD5" s="103">
        <f t="shared" si="4"/>
        <v>0</v>
      </c>
      <c r="AE5" s="103">
        <f t="shared" si="4"/>
        <v>0</v>
      </c>
      <c r="AF5" s="103">
        <f t="shared" si="4"/>
        <v>0</v>
      </c>
      <c r="AG5" s="103">
        <f t="shared" si="4"/>
        <v>0</v>
      </c>
      <c r="AH5" s="103">
        <f t="shared" si="4"/>
        <v>0</v>
      </c>
      <c r="AI5" s="103">
        <f t="shared" si="4"/>
        <v>0</v>
      </c>
      <c r="AJ5" s="103">
        <f t="shared" si="4"/>
        <v>0</v>
      </c>
      <c r="AK5" s="103">
        <f t="shared" si="4"/>
        <v>0</v>
      </c>
      <c r="AL5" s="103">
        <f t="shared" si="4"/>
        <v>0</v>
      </c>
      <c r="AM5" s="103">
        <f t="shared" si="4"/>
        <v>0</v>
      </c>
      <c r="AN5" s="103">
        <f t="shared" si="4"/>
        <v>0</v>
      </c>
      <c r="AO5" s="103">
        <f t="shared" si="4"/>
        <v>0</v>
      </c>
      <c r="AP5" s="558">
        <f t="shared" si="4"/>
        <v>0</v>
      </c>
      <c r="AQ5" s="579">
        <f>SUM(L5:AP5)</f>
        <v>892.39999999999986</v>
      </c>
      <c r="AR5" s="237"/>
      <c r="AT5" s="237"/>
    </row>
    <row r="6" spans="1:46" ht="15" customHeight="1" thickBot="1" x14ac:dyDescent="0.3">
      <c r="A6" s="26"/>
      <c r="B6" s="867" t="str">
        <f>Tabela6[[#This Row],[CLIENTE]]</f>
        <v xml:space="preserve">* BONIFICAÇÃO - MATEUS CD.OPERARIA  </v>
      </c>
      <c r="C6" s="162">
        <f>SUM('HR - (VALDENOR) '!AH6,'STRADA - (FERDINAND) '!AH6,'EXTRA - (FERDINAND) '!AH6,'FÁBRICA '!AH6,'FOTON - (CLEUBERT) '!AH6,'EXTRA-02 '!AH6,'EXTRA-03 '!AH6)</f>
        <v>0</v>
      </c>
      <c r="D6" s="440">
        <f>SUM('HR - (VALDENOR) '!AJ6,'STRADA - (FERDINAND) '!AJ6,'EXTRA - (FERDINAND) '!AJ6,'FÁBRICA '!AJ6,'FOTON - (CLEUBERT) '!AJ6,'EXTRA-02 '!AJ6,'EXTRA-03 '!AJ6)</f>
        <v>0</v>
      </c>
      <c r="E6" s="447">
        <f>Tabela6[[#This Row],[ST ICMS]]</f>
        <v>0</v>
      </c>
      <c r="F6" s="448">
        <f t="shared" si="1"/>
        <v>0</v>
      </c>
      <c r="G6" s="449">
        <f>Tabela6[[#This Row],[DESCONTO]]</f>
        <v>0</v>
      </c>
      <c r="H6" s="450">
        <f t="shared" si="2"/>
        <v>0</v>
      </c>
      <c r="I6" s="454">
        <f t="shared" si="0"/>
        <v>0</v>
      </c>
      <c r="J6" s="843"/>
      <c r="K6" s="844"/>
      <c r="L6" s="845" t="str">
        <f>L2</f>
        <v>SEX</v>
      </c>
      <c r="M6" s="281" t="str">
        <f t="shared" ref="M6:AP6" si="5">M2</f>
        <v>SÁB</v>
      </c>
      <c r="N6" s="281" t="str">
        <f t="shared" si="5"/>
        <v>DOM</v>
      </c>
      <c r="O6" s="281" t="str">
        <f t="shared" si="5"/>
        <v>SEG</v>
      </c>
      <c r="P6" s="281" t="str">
        <f t="shared" si="5"/>
        <v>TER</v>
      </c>
      <c r="Q6" s="281" t="str">
        <f t="shared" si="5"/>
        <v>QUA</v>
      </c>
      <c r="R6" s="281" t="str">
        <f t="shared" si="5"/>
        <v>QUI</v>
      </c>
      <c r="S6" s="281" t="str">
        <f t="shared" si="5"/>
        <v>SEX</v>
      </c>
      <c r="T6" s="281" t="str">
        <f t="shared" si="5"/>
        <v>SÁB</v>
      </c>
      <c r="U6" s="281" t="str">
        <f t="shared" si="5"/>
        <v>DOM</v>
      </c>
      <c r="V6" s="281" t="str">
        <f t="shared" si="5"/>
        <v>SEG</v>
      </c>
      <c r="W6" s="281" t="str">
        <f t="shared" si="5"/>
        <v>TER</v>
      </c>
      <c r="X6" s="281" t="str">
        <f t="shared" si="5"/>
        <v>QUA</v>
      </c>
      <c r="Y6" s="281" t="str">
        <f t="shared" si="5"/>
        <v>QUI</v>
      </c>
      <c r="Z6" s="281" t="str">
        <f t="shared" si="5"/>
        <v>SEX</v>
      </c>
      <c r="AA6" s="281" t="str">
        <f t="shared" si="5"/>
        <v>SÁB</v>
      </c>
      <c r="AB6" s="281" t="str">
        <f t="shared" si="5"/>
        <v>DOM</v>
      </c>
      <c r="AC6" s="281" t="str">
        <f t="shared" si="5"/>
        <v>SEG</v>
      </c>
      <c r="AD6" s="281" t="str">
        <f t="shared" si="5"/>
        <v>TER</v>
      </c>
      <c r="AE6" s="281" t="str">
        <f t="shared" si="5"/>
        <v>QUA</v>
      </c>
      <c r="AF6" s="281" t="str">
        <f t="shared" si="5"/>
        <v>QUI</v>
      </c>
      <c r="AG6" s="281" t="str">
        <f t="shared" si="5"/>
        <v>SEX</v>
      </c>
      <c r="AH6" s="281" t="str">
        <f t="shared" si="5"/>
        <v>SÁB</v>
      </c>
      <c r="AI6" s="281" t="str">
        <f t="shared" si="5"/>
        <v>DOM</v>
      </c>
      <c r="AJ6" s="281" t="str">
        <f t="shared" si="5"/>
        <v>SEG</v>
      </c>
      <c r="AK6" s="281" t="str">
        <f t="shared" si="5"/>
        <v>TER</v>
      </c>
      <c r="AL6" s="281" t="str">
        <f t="shared" si="5"/>
        <v>QUA</v>
      </c>
      <c r="AM6" s="281" t="str">
        <f t="shared" si="5"/>
        <v>QUI</v>
      </c>
      <c r="AN6" s="281" t="str">
        <f t="shared" si="5"/>
        <v>SEX</v>
      </c>
      <c r="AO6" s="281" t="str">
        <f t="shared" si="5"/>
        <v>SÁB</v>
      </c>
      <c r="AP6" s="556">
        <f t="shared" si="5"/>
        <v>0</v>
      </c>
      <c r="AQ6" s="557"/>
    </row>
    <row r="7" spans="1:46" ht="15" customHeight="1" x14ac:dyDescent="0.25">
      <c r="A7" s="26"/>
      <c r="B7" s="867" t="str">
        <f>Tabela6[[#This Row],[CLIENTE]]</f>
        <v xml:space="preserve">* BONIFICAÇÃO - MATEUS COHAB ANIL </v>
      </c>
      <c r="C7" s="162">
        <f>SUM('HR - (VALDENOR) '!AH7,'STRADA - (FERDINAND) '!AH7,'EXTRA - (FERDINAND) '!AH7,'FÁBRICA '!AH7,'FOTON - (CLEUBERT) '!AH7,'EXTRA-02 '!AH7,'EXTRA-03 '!AH7)</f>
        <v>0</v>
      </c>
      <c r="D7" s="440">
        <f>SUM('HR - (VALDENOR) '!AJ7,'STRADA - (FERDINAND) '!AJ7,'EXTRA - (FERDINAND) '!AJ7,'FÁBRICA '!AJ7,'FOTON - (CLEUBERT) '!AJ7,'EXTRA-02 '!AJ7,'EXTRA-03 '!AJ7)</f>
        <v>0</v>
      </c>
      <c r="E7" s="447">
        <f>Tabela6[[#This Row],[ST ICMS]]</f>
        <v>0</v>
      </c>
      <c r="F7" s="448">
        <f t="shared" si="1"/>
        <v>0</v>
      </c>
      <c r="G7" s="449">
        <f>Tabela6[[#This Row],[DESCONTO]]</f>
        <v>0</v>
      </c>
      <c r="H7" s="450">
        <f t="shared" si="2"/>
        <v>0</v>
      </c>
      <c r="I7" s="454">
        <f t="shared" si="0"/>
        <v>0</v>
      </c>
      <c r="J7" s="842" t="s">
        <v>18</v>
      </c>
      <c r="K7" s="1125" t="str">
        <f>'HR - (VALDENOR) '!B1</f>
        <v>HR - (VALDENOR)</v>
      </c>
      <c r="L7" s="1125"/>
      <c r="M7" s="275" t="s">
        <v>44</v>
      </c>
      <c r="N7" s="276"/>
      <c r="O7" s="276"/>
      <c r="P7" s="276"/>
      <c r="Q7" s="277"/>
      <c r="R7" s="277"/>
      <c r="S7" s="277"/>
      <c r="T7" s="277"/>
      <c r="U7" s="277"/>
      <c r="V7" s="277"/>
      <c r="W7" s="277"/>
      <c r="X7" s="277"/>
      <c r="Y7" s="277"/>
      <c r="Z7" s="277"/>
      <c r="AA7" s="277"/>
      <c r="AB7" s="277"/>
      <c r="AC7" s="277"/>
      <c r="AD7" s="277"/>
      <c r="AE7" s="277"/>
      <c r="AF7" s="277"/>
      <c r="AG7" s="277"/>
      <c r="AH7" s="277"/>
      <c r="AI7" s="277"/>
      <c r="AJ7" s="277"/>
      <c r="AK7" s="277"/>
      <c r="AL7" s="277"/>
      <c r="AM7" s="277"/>
      <c r="AN7" s="277"/>
      <c r="AO7" s="277"/>
      <c r="AP7" s="277"/>
      <c r="AQ7" s="580"/>
    </row>
    <row r="8" spans="1:46" ht="15" customHeight="1" x14ac:dyDescent="0.25">
      <c r="A8" s="26"/>
      <c r="B8" s="867" t="str">
        <f>Tabela6[[#This Row],[CLIENTE]]</f>
        <v xml:space="preserve">* BONIFICAÇÃO - MATEUS COHAMA </v>
      </c>
      <c r="C8" s="162">
        <f>SUM('HR - (VALDENOR) '!AH8,'STRADA - (FERDINAND) '!AH8,'EXTRA - (FERDINAND) '!AH8,'FÁBRICA '!AH8,'FOTON - (CLEUBERT) '!AH8,'EXTRA-02 '!AH8,'EXTRA-03 '!AH8)</f>
        <v>0</v>
      </c>
      <c r="D8" s="440">
        <f>SUM('HR - (VALDENOR) '!AJ8,'STRADA - (FERDINAND) '!AJ8,'EXTRA - (FERDINAND) '!AJ8,'FÁBRICA '!AJ8,'FOTON - (CLEUBERT) '!AJ8,'EXTRA-02 '!AJ8,'EXTRA-03 '!AJ8)</f>
        <v>0</v>
      </c>
      <c r="E8" s="447">
        <f>Tabela6[[#This Row],[ST ICMS]]</f>
        <v>0</v>
      </c>
      <c r="F8" s="448">
        <f t="shared" si="1"/>
        <v>0</v>
      </c>
      <c r="G8" s="449">
        <f>Tabela6[[#This Row],[DESCONTO]]</f>
        <v>0</v>
      </c>
      <c r="H8" s="450">
        <f t="shared" si="2"/>
        <v>0</v>
      </c>
      <c r="I8" s="454">
        <f t="shared" si="0"/>
        <v>0</v>
      </c>
      <c r="J8" s="1121" t="str">
        <f>J2</f>
        <v>DIA</v>
      </c>
      <c r="K8" s="1122"/>
      <c r="L8" s="81">
        <f>L3</f>
        <v>1</v>
      </c>
      <c r="M8" s="81">
        <f t="shared" ref="M8:AP8" si="6">M3</f>
        <v>2</v>
      </c>
      <c r="N8" s="81">
        <f t="shared" si="6"/>
        <v>3</v>
      </c>
      <c r="O8" s="81">
        <f t="shared" si="6"/>
        <v>4</v>
      </c>
      <c r="P8" s="81">
        <f t="shared" si="6"/>
        <v>5</v>
      </c>
      <c r="Q8" s="81">
        <f t="shared" si="6"/>
        <v>6</v>
      </c>
      <c r="R8" s="81">
        <f t="shared" si="6"/>
        <v>7</v>
      </c>
      <c r="S8" s="81">
        <f t="shared" si="6"/>
        <v>8</v>
      </c>
      <c r="T8" s="81">
        <f t="shared" si="6"/>
        <v>9</v>
      </c>
      <c r="U8" s="81">
        <f t="shared" si="6"/>
        <v>10</v>
      </c>
      <c r="V8" s="81">
        <f t="shared" si="6"/>
        <v>11</v>
      </c>
      <c r="W8" s="81">
        <f t="shared" si="6"/>
        <v>12</v>
      </c>
      <c r="X8" s="81">
        <f t="shared" si="6"/>
        <v>13</v>
      </c>
      <c r="Y8" s="81">
        <f t="shared" si="6"/>
        <v>14</v>
      </c>
      <c r="Z8" s="81">
        <f t="shared" si="6"/>
        <v>15</v>
      </c>
      <c r="AA8" s="81">
        <f t="shared" si="6"/>
        <v>16</v>
      </c>
      <c r="AB8" s="81">
        <f t="shared" si="6"/>
        <v>17</v>
      </c>
      <c r="AC8" s="81">
        <f t="shared" si="6"/>
        <v>18</v>
      </c>
      <c r="AD8" s="81">
        <f t="shared" si="6"/>
        <v>19</v>
      </c>
      <c r="AE8" s="81">
        <f t="shared" si="6"/>
        <v>20</v>
      </c>
      <c r="AF8" s="81">
        <f t="shared" si="6"/>
        <v>21</v>
      </c>
      <c r="AG8" s="81">
        <f t="shared" si="6"/>
        <v>22</v>
      </c>
      <c r="AH8" s="81">
        <f t="shared" si="6"/>
        <v>23</v>
      </c>
      <c r="AI8" s="81">
        <f t="shared" si="6"/>
        <v>24</v>
      </c>
      <c r="AJ8" s="81">
        <f t="shared" si="6"/>
        <v>25</v>
      </c>
      <c r="AK8" s="81">
        <f t="shared" si="6"/>
        <v>26</v>
      </c>
      <c r="AL8" s="81">
        <f t="shared" si="6"/>
        <v>27</v>
      </c>
      <c r="AM8" s="81">
        <f t="shared" si="6"/>
        <v>28</v>
      </c>
      <c r="AN8" s="81">
        <f t="shared" si="6"/>
        <v>29</v>
      </c>
      <c r="AO8" s="81">
        <f t="shared" si="6"/>
        <v>30</v>
      </c>
      <c r="AP8" s="559">
        <f t="shared" si="6"/>
        <v>0</v>
      </c>
      <c r="AQ8" s="581" t="s">
        <v>1</v>
      </c>
    </row>
    <row r="9" spans="1:46" ht="15" customHeight="1" x14ac:dyDescent="0.25">
      <c r="A9" s="26"/>
      <c r="B9" s="867" t="str">
        <f>Tabela6[[#This Row],[CLIENTE]]</f>
        <v xml:space="preserve">* BONIFICAÇÃO - MATEUS COHATRAC </v>
      </c>
      <c r="C9" s="162">
        <f>SUM('HR - (VALDENOR) '!AH9,'STRADA - (FERDINAND) '!AH9,'EXTRA - (FERDINAND) '!AH9,'FÁBRICA '!AH9,'FOTON - (CLEUBERT) '!AH9,'EXTRA-02 '!AH9,'EXTRA-03 '!AH9)</f>
        <v>0</v>
      </c>
      <c r="D9" s="440">
        <f>SUM('HR - (VALDENOR) '!AJ9,'STRADA - (FERDINAND) '!AJ9,'EXTRA - (FERDINAND) '!AJ9,'FÁBRICA '!AJ9,'FOTON - (CLEUBERT) '!AJ9,'EXTRA-02 '!AJ9,'EXTRA-03 '!AJ9)</f>
        <v>0</v>
      </c>
      <c r="E9" s="447">
        <f>Tabela6[[#This Row],[ST ICMS]]</f>
        <v>0</v>
      </c>
      <c r="F9" s="448">
        <f t="shared" si="1"/>
        <v>0</v>
      </c>
      <c r="G9" s="449">
        <f>Tabela6[[#This Row],[DESCONTO]]</f>
        <v>0</v>
      </c>
      <c r="H9" s="450">
        <f t="shared" si="2"/>
        <v>0</v>
      </c>
      <c r="I9" s="454">
        <f t="shared" si="0"/>
        <v>0</v>
      </c>
      <c r="J9" s="1123" t="s">
        <v>48</v>
      </c>
      <c r="K9" s="104" t="s">
        <v>38</v>
      </c>
      <c r="L9" s="81">
        <f>'HR - (VALDENOR) '!C156</f>
        <v>130</v>
      </c>
      <c r="M9" s="81">
        <f>'HR - (VALDENOR) '!D156</f>
        <v>0</v>
      </c>
      <c r="N9" s="81">
        <f>'HR - (VALDENOR) '!E156</f>
        <v>0</v>
      </c>
      <c r="O9" s="81">
        <f>'HR - (VALDENOR) '!F156</f>
        <v>0</v>
      </c>
      <c r="P9" s="81">
        <f>'HR - (VALDENOR) '!G156</f>
        <v>0</v>
      </c>
      <c r="Q9" s="81">
        <f>'HR - (VALDENOR) '!H156</f>
        <v>0</v>
      </c>
      <c r="R9" s="81">
        <f>'HR - (VALDENOR) '!I156</f>
        <v>0</v>
      </c>
      <c r="S9" s="81">
        <f>'HR - (VALDENOR) '!J156</f>
        <v>0</v>
      </c>
      <c r="T9" s="81">
        <f>'HR - (VALDENOR) '!K156</f>
        <v>0</v>
      </c>
      <c r="U9" s="81">
        <f>'HR - (VALDENOR) '!L156</f>
        <v>0</v>
      </c>
      <c r="V9" s="81">
        <f>'HR - (VALDENOR) '!M156</f>
        <v>0</v>
      </c>
      <c r="W9" s="81">
        <f>'HR - (VALDENOR) '!N156</f>
        <v>0</v>
      </c>
      <c r="X9" s="81">
        <f>'HR - (VALDENOR) '!O156</f>
        <v>0</v>
      </c>
      <c r="Y9" s="81">
        <f>'HR - (VALDENOR) '!P156</f>
        <v>0</v>
      </c>
      <c r="Z9" s="81">
        <f>'HR - (VALDENOR) '!Q156</f>
        <v>0</v>
      </c>
      <c r="AA9" s="81">
        <f>'HR - (VALDENOR) '!R156</f>
        <v>0</v>
      </c>
      <c r="AB9" s="81">
        <f>'HR - (VALDENOR) '!S156</f>
        <v>0</v>
      </c>
      <c r="AC9" s="81">
        <f>'HR - (VALDENOR) '!T156</f>
        <v>0</v>
      </c>
      <c r="AD9" s="81">
        <f>'HR - (VALDENOR) '!U156</f>
        <v>0</v>
      </c>
      <c r="AE9" s="81">
        <f>'HR - (VALDENOR) '!V156</f>
        <v>0</v>
      </c>
      <c r="AF9" s="81">
        <f>'HR - (VALDENOR) '!W156</f>
        <v>0</v>
      </c>
      <c r="AG9" s="81">
        <f>'HR - (VALDENOR) '!X156</f>
        <v>0</v>
      </c>
      <c r="AH9" s="81">
        <f>'HR - (VALDENOR) '!Y156</f>
        <v>0</v>
      </c>
      <c r="AI9" s="81">
        <f>'HR - (VALDENOR) '!Z156</f>
        <v>0</v>
      </c>
      <c r="AJ9" s="81">
        <f>'HR - (VALDENOR) '!AA156</f>
        <v>0</v>
      </c>
      <c r="AK9" s="81">
        <f>'HR - (VALDENOR) '!AB156</f>
        <v>0</v>
      </c>
      <c r="AL9" s="81">
        <f>'HR - (VALDENOR) '!AC156</f>
        <v>0</v>
      </c>
      <c r="AM9" s="81">
        <f>'HR - (VALDENOR) '!AD156</f>
        <v>0</v>
      </c>
      <c r="AN9" s="81">
        <f>'HR - (VALDENOR) '!AE156</f>
        <v>0</v>
      </c>
      <c r="AO9" s="81">
        <f>'HR - (VALDENOR) '!AF156</f>
        <v>0</v>
      </c>
      <c r="AP9" s="81">
        <f>'HR - (VALDENOR) '!AG156</f>
        <v>0</v>
      </c>
      <c r="AQ9" s="581">
        <f>SUM(L9:AP9)</f>
        <v>130</v>
      </c>
    </row>
    <row r="10" spans="1:46" ht="15" customHeight="1" thickBot="1" x14ac:dyDescent="0.3">
      <c r="A10" s="26"/>
      <c r="B10" s="867" t="str">
        <f>Tabela6[[#This Row],[CLIENTE]]</f>
        <v>* BONIFICAÇÃO - MATEUS H.RENASCENÇA</v>
      </c>
      <c r="C10" s="162">
        <f>SUM('HR - (VALDENOR) '!AH10,'STRADA - (FERDINAND) '!AH10,'EXTRA - (FERDINAND) '!AH10,'FÁBRICA '!AH10,'FOTON - (CLEUBERT) '!AH10,'EXTRA-02 '!AH10,'EXTRA-03 '!AH10)</f>
        <v>0</v>
      </c>
      <c r="D10" s="440">
        <f>SUM('HR - (VALDENOR) '!AJ10,'STRADA - (FERDINAND) '!AJ10,'EXTRA - (FERDINAND) '!AJ10,'FÁBRICA '!AJ10,'FOTON - (CLEUBERT) '!AJ10,'EXTRA-02 '!AJ10,'EXTRA-03 '!AJ10)</f>
        <v>0</v>
      </c>
      <c r="E10" s="447">
        <f>Tabela6[[#This Row],[ST ICMS]]</f>
        <v>0</v>
      </c>
      <c r="F10" s="448">
        <f t="shared" si="1"/>
        <v>0</v>
      </c>
      <c r="G10" s="449">
        <f>Tabela6[[#This Row],[DESCONTO]]</f>
        <v>0</v>
      </c>
      <c r="H10" s="450">
        <f t="shared" si="2"/>
        <v>0</v>
      </c>
      <c r="I10" s="454">
        <f t="shared" si="0"/>
        <v>0</v>
      </c>
      <c r="J10" s="1124"/>
      <c r="K10" s="81" t="s">
        <v>7</v>
      </c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560"/>
      <c r="AQ10" s="582">
        <f>SUM(L10:AP10)</f>
        <v>0</v>
      </c>
    </row>
    <row r="11" spans="1:46" ht="15" customHeight="1" x14ac:dyDescent="0.25">
      <c r="A11" s="26"/>
      <c r="B11" s="867" t="str">
        <f>Tabela6[[#This Row],[CLIENTE]]</f>
        <v>* BONIFICAÇÃO - MATEUS JD.TROPICAL</v>
      </c>
      <c r="C11" s="162">
        <f>SUM('HR - (VALDENOR) '!AH11,'STRADA - (FERDINAND) '!AH11,'EXTRA - (FERDINAND) '!AH11,'FÁBRICA '!AH11,'FOTON - (CLEUBERT) '!AH11,'EXTRA-02 '!AH11,'EXTRA-03 '!AH11)</f>
        <v>0</v>
      </c>
      <c r="D11" s="440">
        <f>SUM('HR - (VALDENOR) '!AJ11,'STRADA - (FERDINAND) '!AJ11,'EXTRA - (FERDINAND) '!AJ11,'FÁBRICA '!AJ11,'FOTON - (CLEUBERT) '!AJ11,'EXTRA-02 '!AJ11,'EXTRA-03 '!AJ11)</f>
        <v>0</v>
      </c>
      <c r="E11" s="447">
        <f>Tabela6[[#This Row],[ST ICMS]]</f>
        <v>0</v>
      </c>
      <c r="F11" s="448">
        <f t="shared" si="1"/>
        <v>0</v>
      </c>
      <c r="G11" s="449">
        <f>Tabela6[[#This Row],[DESCONTO]]</f>
        <v>0</v>
      </c>
      <c r="H11" s="450">
        <f t="shared" si="2"/>
        <v>0</v>
      </c>
      <c r="I11" s="454">
        <f t="shared" si="0"/>
        <v>0</v>
      </c>
      <c r="J11" s="1132" t="s">
        <v>47</v>
      </c>
      <c r="K11" s="278" t="s">
        <v>40</v>
      </c>
      <c r="L11" s="10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10"/>
      <c r="AD11" s="10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341"/>
      <c r="AQ11" s="583"/>
      <c r="AR11" s="272" t="s">
        <v>49</v>
      </c>
      <c r="AS11" s="115">
        <f>AQ17/AQ9</f>
        <v>3.7461538461538462</v>
      </c>
    </row>
    <row r="12" spans="1:46" ht="15" customHeight="1" x14ac:dyDescent="0.25">
      <c r="A12" s="26"/>
      <c r="B12" s="867" t="str">
        <f>Tabela6[[#This Row],[CLIENTE]]</f>
        <v>* BONIFICAÇÃO - MATEUS JOÃO PAULO</v>
      </c>
      <c r="C12" s="162">
        <f>SUM('HR - (VALDENOR) '!AH12,'STRADA - (FERDINAND) '!AH12,'EXTRA - (FERDINAND) '!AH12,'FÁBRICA '!AH12,'FOTON - (CLEUBERT) '!AH12,'EXTRA-02 '!AH12,'EXTRA-03 '!AH12)</f>
        <v>0</v>
      </c>
      <c r="D12" s="440">
        <f>SUM('HR - (VALDENOR) '!AJ12,'STRADA - (FERDINAND) '!AJ12,'EXTRA - (FERDINAND) '!AJ12,'FÁBRICA '!AJ12,'FOTON - (CLEUBERT) '!AJ12,'EXTRA-02 '!AJ12,'EXTRA-03 '!AJ12)</f>
        <v>0</v>
      </c>
      <c r="E12" s="447">
        <f>Tabela6[[#This Row],[ST ICMS]]</f>
        <v>0</v>
      </c>
      <c r="F12" s="448">
        <f t="shared" si="1"/>
        <v>0</v>
      </c>
      <c r="G12" s="449">
        <f>Tabela6[[#This Row],[DESCONTO]]</f>
        <v>0</v>
      </c>
      <c r="H12" s="450">
        <f t="shared" si="2"/>
        <v>0</v>
      </c>
      <c r="I12" s="454">
        <f t="shared" si="0"/>
        <v>0</v>
      </c>
      <c r="J12" s="1133"/>
      <c r="K12" s="81" t="s">
        <v>41</v>
      </c>
      <c r="L12" s="157">
        <v>36569</v>
      </c>
      <c r="M12" s="157">
        <v>669</v>
      </c>
      <c r="N12" s="28">
        <v>778</v>
      </c>
      <c r="O12" s="795">
        <v>864</v>
      </c>
      <c r="P12" s="28"/>
      <c r="Q12" s="28">
        <v>36929</v>
      </c>
      <c r="R12" s="28"/>
      <c r="S12" s="159"/>
      <c r="T12" s="28"/>
      <c r="U12" s="28"/>
      <c r="V12" s="28"/>
      <c r="W12" s="28"/>
      <c r="X12" s="28"/>
      <c r="Y12" s="28"/>
      <c r="Z12" s="28"/>
      <c r="AA12" s="642"/>
      <c r="AB12" s="28"/>
      <c r="AC12" s="10"/>
      <c r="AD12" s="10"/>
      <c r="AE12" s="28"/>
      <c r="AF12" s="28"/>
      <c r="AG12" s="28"/>
      <c r="AH12" s="28"/>
      <c r="AI12" s="28"/>
      <c r="AJ12" s="28"/>
      <c r="AK12" s="28"/>
      <c r="AL12" s="159"/>
      <c r="AM12" s="28"/>
      <c r="AN12" s="28"/>
      <c r="AO12" s="28"/>
      <c r="AP12" s="341"/>
      <c r="AQ12" s="584"/>
      <c r="AR12" s="273" t="s">
        <v>50</v>
      </c>
      <c r="AS12" s="116">
        <f>AQ17/AQ18</f>
        <v>6.1350466112370876</v>
      </c>
    </row>
    <row r="13" spans="1:46" ht="15" customHeight="1" x14ac:dyDescent="0.25">
      <c r="A13" s="26"/>
      <c r="B13" s="867" t="str">
        <f>Tabela6[[#This Row],[CLIENTE]]</f>
        <v>* BONIFICAÇÃO - MATEUS MAIOBÃO</v>
      </c>
      <c r="C13" s="162">
        <f>SUM('HR - (VALDENOR) '!AH13,'STRADA - (FERDINAND) '!AH13,'EXTRA - (FERDINAND) '!AH13,'FÁBRICA '!AH13,'FOTON - (CLEUBERT) '!AH13,'EXTRA-02 '!AH13,'EXTRA-03 '!AH13)</f>
        <v>0</v>
      </c>
      <c r="D13" s="440">
        <f>SUM('HR - (VALDENOR) '!AJ13,'STRADA - (FERDINAND) '!AJ13,'EXTRA - (FERDINAND) '!AJ13,'FÁBRICA '!AJ13,'FOTON - (CLEUBERT) '!AJ13,'EXTRA-02 '!AJ13,'EXTRA-03 '!AJ13)</f>
        <v>0</v>
      </c>
      <c r="E13" s="447">
        <f>Tabela6[[#This Row],[ST ICMS]]</f>
        <v>0</v>
      </c>
      <c r="F13" s="448">
        <f t="shared" si="1"/>
        <v>0</v>
      </c>
      <c r="G13" s="449">
        <f>Tabela6[[#This Row],[DESCONTO]]</f>
        <v>0</v>
      </c>
      <c r="H13" s="450">
        <f t="shared" si="2"/>
        <v>0</v>
      </c>
      <c r="I13" s="454">
        <f t="shared" si="0"/>
        <v>0</v>
      </c>
      <c r="J13" s="1133"/>
      <c r="K13" s="81" t="s">
        <v>175</v>
      </c>
      <c r="L13" s="636">
        <v>0.40486111111111112</v>
      </c>
      <c r="M13" s="636">
        <v>0.32777777777777778</v>
      </c>
      <c r="N13" s="636">
        <v>0.34375</v>
      </c>
      <c r="O13" s="668">
        <v>0.39861111111111108</v>
      </c>
      <c r="P13" s="636"/>
      <c r="Q13" s="636">
        <v>0.3520833333333333</v>
      </c>
      <c r="R13" s="636"/>
      <c r="S13" s="668"/>
      <c r="T13" s="636"/>
      <c r="U13" s="636"/>
      <c r="V13" s="636"/>
      <c r="W13" s="636"/>
      <c r="X13" s="636"/>
      <c r="Y13" s="636"/>
      <c r="Z13" s="636"/>
      <c r="AA13" s="636"/>
      <c r="AB13" s="636"/>
      <c r="AC13" s="636"/>
      <c r="AD13" s="636"/>
      <c r="AE13" s="636"/>
      <c r="AF13" s="636"/>
      <c r="AG13" s="636"/>
      <c r="AH13" s="636"/>
      <c r="AI13" s="636"/>
      <c r="AJ13" s="636"/>
      <c r="AK13" s="636"/>
      <c r="AL13" s="636"/>
      <c r="AM13" s="636"/>
      <c r="AN13" s="636"/>
      <c r="AO13" s="636"/>
      <c r="AP13" s="641"/>
      <c r="AQ13" s="584"/>
      <c r="AR13" s="273" t="s">
        <v>51</v>
      </c>
      <c r="AS13" s="117">
        <f>AQ16/AQ9</f>
        <v>1.3904914529914532E-2</v>
      </c>
    </row>
    <row r="14" spans="1:46" ht="15" customHeight="1" thickBot="1" x14ac:dyDescent="0.3">
      <c r="A14" s="26"/>
      <c r="B14" s="867" t="str">
        <f>Tabela6[[#This Row],[CLIENTE]]</f>
        <v xml:space="preserve">* BONIFICAÇÃO - MATEUS SHOP DA ILHA </v>
      </c>
      <c r="C14" s="162">
        <f>SUM('HR - (VALDENOR) '!AH14,'STRADA - (FERDINAND) '!AH14,'EXTRA - (FERDINAND) '!AH14,'FÁBRICA '!AH14,'FOTON - (CLEUBERT) '!AH14,'EXTRA-02 '!AH14,'EXTRA-03 '!AH14)</f>
        <v>0</v>
      </c>
      <c r="D14" s="440">
        <f>SUM('HR - (VALDENOR) '!AJ14,'STRADA - (FERDINAND) '!AJ14,'EXTRA - (FERDINAND) '!AJ14,'FÁBRICA '!AJ14,'FOTON - (CLEUBERT) '!AJ14,'EXTRA-02 '!AJ14,'EXTRA-03 '!AJ14)</f>
        <v>0</v>
      </c>
      <c r="E14" s="447">
        <f>Tabela6[[#This Row],[ST ICMS]]</f>
        <v>0</v>
      </c>
      <c r="F14" s="448">
        <f t="shared" si="1"/>
        <v>0</v>
      </c>
      <c r="G14" s="449">
        <f>Tabela6[[#This Row],[DESCONTO]]</f>
        <v>0</v>
      </c>
      <c r="H14" s="450">
        <f t="shared" si="2"/>
        <v>0</v>
      </c>
      <c r="I14" s="454">
        <f t="shared" si="0"/>
        <v>0</v>
      </c>
      <c r="J14" s="1133"/>
      <c r="K14" s="81" t="s">
        <v>42</v>
      </c>
      <c r="L14" s="156">
        <v>36669</v>
      </c>
      <c r="M14" s="154">
        <v>778</v>
      </c>
      <c r="N14" s="794">
        <v>864</v>
      </c>
      <c r="O14" s="794">
        <v>929</v>
      </c>
      <c r="P14" s="157"/>
      <c r="Q14" s="157">
        <v>37056</v>
      </c>
      <c r="R14" s="157"/>
      <c r="S14" s="794"/>
      <c r="T14" s="157"/>
      <c r="U14" s="157"/>
      <c r="V14" s="157"/>
      <c r="W14" s="157"/>
      <c r="X14" s="157"/>
      <c r="Y14" s="157"/>
      <c r="Z14" s="157"/>
      <c r="AA14" s="794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794"/>
      <c r="AM14" s="157"/>
      <c r="AN14" s="157"/>
      <c r="AO14" s="157"/>
      <c r="AP14" s="642"/>
      <c r="AQ14" s="584"/>
      <c r="AR14" s="274" t="s">
        <v>52</v>
      </c>
      <c r="AS14" s="549">
        <f>AQ10/AQ18</f>
        <v>0</v>
      </c>
    </row>
    <row r="15" spans="1:46" ht="15" customHeight="1" x14ac:dyDescent="0.25">
      <c r="A15" s="26"/>
      <c r="B15" s="867" t="str">
        <f>Tabela6[[#This Row],[CLIENTE]]</f>
        <v xml:space="preserve">* BONIFICAÇÃO - MATEUS SHOP DO AUTOMOVEL </v>
      </c>
      <c r="C15" s="162">
        <f>SUM('HR - (VALDENOR) '!AH15,'STRADA - (FERDINAND) '!AH15,'EXTRA - (FERDINAND) '!AH15,'FÁBRICA '!AH15,'FOTON - (CLEUBERT) '!AH15,'EXTRA-02 '!AH15,'EXTRA-03 '!AH15)</f>
        <v>0</v>
      </c>
      <c r="D15" s="440">
        <f>SUM('HR - (VALDENOR) '!AJ15,'STRADA - (FERDINAND) '!AJ15,'EXTRA - (FERDINAND) '!AJ15,'FÁBRICA '!AJ15,'FOTON - (CLEUBERT) '!AJ15,'EXTRA-02 '!AJ15,'EXTRA-03 '!AJ15)</f>
        <v>0</v>
      </c>
      <c r="E15" s="447">
        <f>Tabela6[[#This Row],[ST ICMS]]</f>
        <v>0</v>
      </c>
      <c r="F15" s="448">
        <f t="shared" si="1"/>
        <v>0</v>
      </c>
      <c r="G15" s="449">
        <f>Tabela6[[#This Row],[DESCONTO]]</f>
        <v>0</v>
      </c>
      <c r="H15" s="450">
        <f t="shared" si="2"/>
        <v>0</v>
      </c>
      <c r="I15" s="454">
        <f t="shared" si="0"/>
        <v>0</v>
      </c>
      <c r="J15" s="1133"/>
      <c r="K15" s="81" t="s">
        <v>53</v>
      </c>
      <c r="L15" s="668">
        <v>0.82013888888888886</v>
      </c>
      <c r="M15" s="636">
        <v>0.77777777777777779</v>
      </c>
      <c r="N15" s="636">
        <v>0.58750000000000002</v>
      </c>
      <c r="O15" s="636">
        <v>0.72569444444444453</v>
      </c>
      <c r="P15" s="636"/>
      <c r="Q15" s="636">
        <v>0.72361111111111109</v>
      </c>
      <c r="R15" s="636"/>
      <c r="S15" s="668"/>
      <c r="T15" s="668"/>
      <c r="U15" s="636"/>
      <c r="V15" s="636"/>
      <c r="W15" s="636"/>
      <c r="X15" s="671"/>
      <c r="Y15" s="636"/>
      <c r="Z15" s="636"/>
      <c r="AA15" s="636"/>
      <c r="AB15" s="636"/>
      <c r="AC15" s="636"/>
      <c r="AD15" s="636"/>
      <c r="AE15" s="636"/>
      <c r="AF15" s="636"/>
      <c r="AG15" s="668"/>
      <c r="AH15" s="636"/>
      <c r="AI15" s="636"/>
      <c r="AJ15" s="636"/>
      <c r="AK15" s="636"/>
      <c r="AL15" s="636"/>
      <c r="AM15" s="636"/>
      <c r="AN15" s="636"/>
      <c r="AO15" s="636"/>
      <c r="AP15" s="641"/>
      <c r="AQ15" s="584"/>
    </row>
    <row r="16" spans="1:46" ht="15" customHeight="1" x14ac:dyDescent="0.25">
      <c r="A16" s="26"/>
      <c r="B16" s="867" t="str">
        <f>Tabela6[[#This Row],[CLIENTE]]</f>
        <v>* BONIFICAÇÃO - MATEUS SHOP PATIO NORTE</v>
      </c>
      <c r="C16" s="162">
        <f>SUM('HR - (VALDENOR) '!AH16,'STRADA - (FERDINAND) '!AH16,'EXTRA - (FERDINAND) '!AH16,'FÁBRICA '!AH16,'FOTON - (CLEUBERT) '!AH16,'EXTRA-02 '!AH16,'EXTRA-03 '!AH16)</f>
        <v>0</v>
      </c>
      <c r="D16" s="440">
        <f>SUM('HR - (VALDENOR) '!AJ16,'STRADA - (FERDINAND) '!AJ16,'EXTRA - (FERDINAND) '!AJ16,'FÁBRICA '!AJ16,'FOTON - (CLEUBERT) '!AJ16,'EXTRA-02 '!AJ16,'EXTRA-03 '!AJ16)</f>
        <v>0</v>
      </c>
      <c r="E16" s="447">
        <f>Tabela6[[#This Row],[ST ICMS]]</f>
        <v>0</v>
      </c>
      <c r="F16" s="448">
        <f t="shared" si="1"/>
        <v>0</v>
      </c>
      <c r="G16" s="449">
        <f>Tabela6[[#This Row],[DESCONTO]]</f>
        <v>0</v>
      </c>
      <c r="H16" s="450">
        <f t="shared" si="2"/>
        <v>0</v>
      </c>
      <c r="I16" s="454">
        <f t="shared" si="0"/>
        <v>0</v>
      </c>
      <c r="J16" s="1133"/>
      <c r="K16" s="81" t="s">
        <v>45</v>
      </c>
      <c r="L16" s="639">
        <f>L15-L13</f>
        <v>0.41527777777777775</v>
      </c>
      <c r="M16" s="639">
        <f t="shared" ref="M16:AP16" si="7">M15-M13</f>
        <v>0.45</v>
      </c>
      <c r="N16" s="639">
        <f t="shared" si="7"/>
        <v>0.24375000000000002</v>
      </c>
      <c r="O16" s="639">
        <f t="shared" si="7"/>
        <v>0.32708333333333345</v>
      </c>
      <c r="P16" s="639">
        <f t="shared" si="7"/>
        <v>0</v>
      </c>
      <c r="Q16" s="639">
        <f t="shared" si="7"/>
        <v>0.37152777777777779</v>
      </c>
      <c r="R16" s="639">
        <f t="shared" si="7"/>
        <v>0</v>
      </c>
      <c r="S16" s="639">
        <f t="shared" si="7"/>
        <v>0</v>
      </c>
      <c r="T16" s="639">
        <f t="shared" si="7"/>
        <v>0</v>
      </c>
      <c r="U16" s="639">
        <f t="shared" si="7"/>
        <v>0</v>
      </c>
      <c r="V16" s="639">
        <f t="shared" si="7"/>
        <v>0</v>
      </c>
      <c r="W16" s="639">
        <f t="shared" si="7"/>
        <v>0</v>
      </c>
      <c r="X16" s="639">
        <f t="shared" si="7"/>
        <v>0</v>
      </c>
      <c r="Y16" s="639">
        <f t="shared" si="7"/>
        <v>0</v>
      </c>
      <c r="Z16" s="639">
        <f t="shared" si="7"/>
        <v>0</v>
      </c>
      <c r="AA16" s="639">
        <f t="shared" si="7"/>
        <v>0</v>
      </c>
      <c r="AB16" s="639">
        <f t="shared" si="7"/>
        <v>0</v>
      </c>
      <c r="AC16" s="639">
        <f t="shared" si="7"/>
        <v>0</v>
      </c>
      <c r="AD16" s="639">
        <f t="shared" si="7"/>
        <v>0</v>
      </c>
      <c r="AE16" s="639">
        <f t="shared" si="7"/>
        <v>0</v>
      </c>
      <c r="AF16" s="639">
        <f t="shared" si="7"/>
        <v>0</v>
      </c>
      <c r="AG16" s="639">
        <f t="shared" si="7"/>
        <v>0</v>
      </c>
      <c r="AH16" s="639">
        <f t="shared" si="7"/>
        <v>0</v>
      </c>
      <c r="AI16" s="639">
        <f t="shared" si="7"/>
        <v>0</v>
      </c>
      <c r="AJ16" s="639">
        <f t="shared" si="7"/>
        <v>0</v>
      </c>
      <c r="AK16" s="639">
        <f t="shared" si="7"/>
        <v>0</v>
      </c>
      <c r="AL16" s="639">
        <f t="shared" si="7"/>
        <v>0</v>
      </c>
      <c r="AM16" s="639">
        <f t="shared" si="7"/>
        <v>0</v>
      </c>
      <c r="AN16" s="639">
        <f t="shared" si="7"/>
        <v>0</v>
      </c>
      <c r="AO16" s="639">
        <f t="shared" si="7"/>
        <v>0</v>
      </c>
      <c r="AP16" s="639">
        <f t="shared" si="7"/>
        <v>0</v>
      </c>
      <c r="AQ16" s="643">
        <f>SUM(L16:AP16)</f>
        <v>1.807638888888889</v>
      </c>
    </row>
    <row r="17" spans="1:45" ht="15" customHeight="1" x14ac:dyDescent="0.25">
      <c r="A17" s="26"/>
      <c r="B17" s="867" t="str">
        <f>Tabela6[[#This Row],[CLIENTE]]</f>
        <v>* BONIFICAÇÃO - MATEUS SHOP RIO ANIL</v>
      </c>
      <c r="C17" s="162">
        <f>SUM('HR - (VALDENOR) '!AH17,'STRADA - (FERDINAND) '!AH17,'EXTRA - (FERDINAND) '!AH17,'FÁBRICA '!AH17,'FOTON - (CLEUBERT) '!AH17,'EXTRA-02 '!AH17,'EXTRA-03 '!AH17)</f>
        <v>0</v>
      </c>
      <c r="D17" s="440">
        <f>SUM('HR - (VALDENOR) '!AJ17,'STRADA - (FERDINAND) '!AJ17,'EXTRA - (FERDINAND) '!AJ17,'FÁBRICA '!AJ17,'FOTON - (CLEUBERT) '!AJ17,'EXTRA-02 '!AJ17,'EXTRA-03 '!AJ17)</f>
        <v>0</v>
      </c>
      <c r="E17" s="447">
        <f>Tabela6[[#This Row],[ST ICMS]]</f>
        <v>0</v>
      </c>
      <c r="F17" s="448">
        <f t="shared" si="1"/>
        <v>0</v>
      </c>
      <c r="G17" s="449">
        <f>Tabela6[[#This Row],[DESCONTO]]</f>
        <v>0</v>
      </c>
      <c r="H17" s="450">
        <f t="shared" si="2"/>
        <v>0</v>
      </c>
      <c r="I17" s="454">
        <f t="shared" si="0"/>
        <v>0</v>
      </c>
      <c r="J17" s="1134"/>
      <c r="K17" s="81" t="s">
        <v>43</v>
      </c>
      <c r="L17" s="640">
        <f>L14-L12</f>
        <v>100</v>
      </c>
      <c r="M17" s="640">
        <f t="shared" ref="M17:AP17" si="8">M14-M12</f>
        <v>109</v>
      </c>
      <c r="N17" s="640">
        <f t="shared" si="8"/>
        <v>86</v>
      </c>
      <c r="O17" s="640">
        <f t="shared" si="8"/>
        <v>65</v>
      </c>
      <c r="P17" s="640">
        <f t="shared" si="8"/>
        <v>0</v>
      </c>
      <c r="Q17" s="640">
        <f t="shared" si="8"/>
        <v>127</v>
      </c>
      <c r="R17" s="640">
        <f t="shared" si="8"/>
        <v>0</v>
      </c>
      <c r="S17" s="944">
        <f t="shared" si="8"/>
        <v>0</v>
      </c>
      <c r="T17" s="640">
        <f t="shared" si="8"/>
        <v>0</v>
      </c>
      <c r="U17" s="640">
        <f t="shared" si="8"/>
        <v>0</v>
      </c>
      <c r="V17" s="640">
        <f t="shared" si="8"/>
        <v>0</v>
      </c>
      <c r="W17" s="640">
        <f t="shared" si="8"/>
        <v>0</v>
      </c>
      <c r="X17" s="640">
        <f t="shared" si="8"/>
        <v>0</v>
      </c>
      <c r="Y17" s="640">
        <f t="shared" si="8"/>
        <v>0</v>
      </c>
      <c r="Z17" s="640">
        <f t="shared" si="8"/>
        <v>0</v>
      </c>
      <c r="AA17" s="640">
        <f t="shared" si="8"/>
        <v>0</v>
      </c>
      <c r="AB17" s="640">
        <f t="shared" si="8"/>
        <v>0</v>
      </c>
      <c r="AC17" s="640">
        <f t="shared" si="8"/>
        <v>0</v>
      </c>
      <c r="AD17" s="640">
        <f t="shared" si="8"/>
        <v>0</v>
      </c>
      <c r="AE17" s="640">
        <f t="shared" si="8"/>
        <v>0</v>
      </c>
      <c r="AF17" s="640">
        <f t="shared" si="8"/>
        <v>0</v>
      </c>
      <c r="AG17" s="640">
        <f t="shared" si="8"/>
        <v>0</v>
      </c>
      <c r="AH17" s="640">
        <f t="shared" si="8"/>
        <v>0</v>
      </c>
      <c r="AI17" s="640">
        <f t="shared" si="8"/>
        <v>0</v>
      </c>
      <c r="AJ17" s="640">
        <f t="shared" si="8"/>
        <v>0</v>
      </c>
      <c r="AK17" s="640">
        <f t="shared" si="8"/>
        <v>0</v>
      </c>
      <c r="AL17" s="640">
        <f t="shared" si="8"/>
        <v>0</v>
      </c>
      <c r="AM17" s="640">
        <f t="shared" si="8"/>
        <v>0</v>
      </c>
      <c r="AN17" s="640">
        <f t="shared" si="8"/>
        <v>0</v>
      </c>
      <c r="AO17" s="640">
        <f t="shared" si="8"/>
        <v>0</v>
      </c>
      <c r="AP17" s="640">
        <f t="shared" si="8"/>
        <v>0</v>
      </c>
      <c r="AQ17" s="585">
        <f>SUM(L17:AP17)</f>
        <v>487</v>
      </c>
    </row>
    <row r="18" spans="1:45" ht="15" customHeight="1" x14ac:dyDescent="0.25">
      <c r="A18" s="26"/>
      <c r="B18" s="867" t="str">
        <f>Tabela6[[#This Row],[CLIENTE]]</f>
        <v xml:space="preserve">* BONIFICAÇAO - MATEUS SUPER CAJAZEIRAS  </v>
      </c>
      <c r="C18" s="162">
        <f>SUM('HR - (VALDENOR) '!AH18,'STRADA - (FERDINAND) '!AH18,'EXTRA - (FERDINAND) '!AH18,'FÁBRICA '!AH18,'FOTON - (CLEUBERT) '!AH18,'EXTRA-02 '!AH18,'EXTRA-03 '!AH18)</f>
        <v>0</v>
      </c>
      <c r="D18" s="440">
        <f>SUM('HR - (VALDENOR) '!AJ18,'STRADA - (FERDINAND) '!AJ18,'EXTRA - (FERDINAND) '!AJ18,'FÁBRICA '!AJ18,'FOTON - (CLEUBERT) '!AJ18,'EXTRA-02 '!AJ18,'EXTRA-03 '!AJ18)</f>
        <v>0</v>
      </c>
      <c r="E18" s="447">
        <f>Tabela6[[#This Row],[ST ICMS]]</f>
        <v>0</v>
      </c>
      <c r="F18" s="448">
        <f t="shared" si="1"/>
        <v>0</v>
      </c>
      <c r="G18" s="449">
        <f>Tabela6[[#This Row],[DESCONTO]]</f>
        <v>0</v>
      </c>
      <c r="H18" s="450">
        <f t="shared" si="2"/>
        <v>0</v>
      </c>
      <c r="I18" s="454">
        <f t="shared" si="0"/>
        <v>0</v>
      </c>
      <c r="J18" s="1132" t="s">
        <v>39</v>
      </c>
      <c r="K18" s="81" t="s">
        <v>46</v>
      </c>
      <c r="L18" s="681">
        <v>26.46</v>
      </c>
      <c r="M18" s="681"/>
      <c r="N18" s="229">
        <v>26.46</v>
      </c>
      <c r="O18" s="681"/>
      <c r="P18" s="229"/>
      <c r="Q18" s="229">
        <v>26.46</v>
      </c>
      <c r="R18" s="229"/>
      <c r="S18" s="229"/>
      <c r="T18" s="229"/>
      <c r="U18" s="229"/>
      <c r="V18" s="681"/>
      <c r="W18" s="681"/>
      <c r="X18" s="681"/>
      <c r="Y18" s="681"/>
      <c r="Z18" s="229"/>
      <c r="AA18" s="229"/>
      <c r="AB18" s="229"/>
      <c r="AC18" s="229"/>
      <c r="AD18" s="229"/>
      <c r="AE18" s="229"/>
      <c r="AF18" s="229"/>
      <c r="AG18" s="229"/>
      <c r="AH18" s="229"/>
      <c r="AI18" s="681"/>
      <c r="AJ18" s="681"/>
      <c r="AK18" s="681"/>
      <c r="AL18" s="229"/>
      <c r="AM18" s="229"/>
      <c r="AN18" s="229"/>
      <c r="AO18" s="229"/>
      <c r="AP18" s="796"/>
      <c r="AQ18" s="585">
        <f>SUM(L18:AP18)</f>
        <v>79.38</v>
      </c>
    </row>
    <row r="19" spans="1:45" ht="15" customHeight="1" thickBot="1" x14ac:dyDescent="0.3">
      <c r="A19" s="26"/>
      <c r="B19" s="867" t="str">
        <f>Tabela6[[#This Row],[CLIENTE]]</f>
        <v>* BONIFICAÇÃO - MATEUS SUPER TURU</v>
      </c>
      <c r="C19" s="162">
        <f>SUM('HR - (VALDENOR) '!AH19,'STRADA - (FERDINAND) '!AH19,'EXTRA - (FERDINAND) '!AH19,'FÁBRICA '!AH19,'FOTON - (CLEUBERT) '!AH19,'EXTRA-02 '!AH19,'EXTRA-03 '!AH19)</f>
        <v>0</v>
      </c>
      <c r="D19" s="440">
        <f>SUM('HR - (VALDENOR) '!AJ19,'STRADA - (FERDINAND) '!AJ19,'EXTRA - (FERDINAND) '!AJ19,'FÁBRICA '!AJ19,'FOTON - (CLEUBERT) '!AJ19,'EXTRA-02 '!AJ19,'EXTRA-03 '!AJ19)</f>
        <v>0</v>
      </c>
      <c r="E19" s="447">
        <f>Tabela6[[#This Row],[ST ICMS]]</f>
        <v>0</v>
      </c>
      <c r="F19" s="448">
        <f t="shared" si="1"/>
        <v>0</v>
      </c>
      <c r="G19" s="449">
        <f>Tabela6[[#This Row],[DESCONTO]]</f>
        <v>0</v>
      </c>
      <c r="H19" s="450">
        <f t="shared" si="2"/>
        <v>0</v>
      </c>
      <c r="I19" s="454">
        <f t="shared" si="0"/>
        <v>0</v>
      </c>
      <c r="J19" s="1135"/>
      <c r="K19" s="279" t="s">
        <v>7</v>
      </c>
      <c r="L19" s="669">
        <v>100</v>
      </c>
      <c r="M19" s="485"/>
      <c r="N19" s="485">
        <v>100</v>
      </c>
      <c r="O19" s="485"/>
      <c r="P19" s="485"/>
      <c r="Q19" s="485">
        <v>100</v>
      </c>
      <c r="R19" s="485"/>
      <c r="S19" s="485"/>
      <c r="T19" s="485"/>
      <c r="U19" s="485"/>
      <c r="V19" s="485"/>
      <c r="W19" s="485"/>
      <c r="X19" s="485"/>
      <c r="Y19" s="949"/>
      <c r="Z19" s="485"/>
      <c r="AA19" s="485"/>
      <c r="AB19" s="485"/>
      <c r="AC19" s="485"/>
      <c r="AD19" s="485"/>
      <c r="AE19" s="485"/>
      <c r="AF19" s="485"/>
      <c r="AG19" s="485"/>
      <c r="AH19" s="485"/>
      <c r="AI19" s="485"/>
      <c r="AJ19" s="485"/>
      <c r="AK19" s="485"/>
      <c r="AL19" s="485"/>
      <c r="AM19" s="485"/>
      <c r="AN19" s="485"/>
      <c r="AO19" s="485"/>
      <c r="AP19" s="562"/>
      <c r="AQ19" s="586">
        <f>SUM(L19:AP19)</f>
        <v>300</v>
      </c>
    </row>
    <row r="20" spans="1:45" ht="15" customHeight="1" x14ac:dyDescent="0.25">
      <c r="A20" s="26"/>
      <c r="B20" s="867" t="str">
        <f>Tabela6[[#This Row],[CLIENTE]]</f>
        <v xml:space="preserve">* BONIFICAÇÃO - MATEUS TIRIRICAL </v>
      </c>
      <c r="C20" s="162">
        <f>SUM('HR - (VALDENOR) '!AH20,'STRADA - (FERDINAND) '!AH20,'EXTRA - (FERDINAND) '!AH20,'FÁBRICA '!AH20,'FOTON - (CLEUBERT) '!AH20,'EXTRA-02 '!AH20,'EXTRA-03 '!AH20)</f>
        <v>0</v>
      </c>
      <c r="D20" s="440">
        <f>SUM('HR - (VALDENOR) '!AJ20,'STRADA - (FERDINAND) '!AJ20,'EXTRA - (FERDINAND) '!AJ20,'FÁBRICA '!AJ20,'FOTON - (CLEUBERT) '!AJ20,'EXTRA-02 '!AJ20,'EXTRA-03 '!AJ20)</f>
        <v>0</v>
      </c>
      <c r="E20" s="447">
        <f>Tabela6[[#This Row],[ST ICMS]]</f>
        <v>0</v>
      </c>
      <c r="F20" s="448">
        <f t="shared" si="1"/>
        <v>0</v>
      </c>
      <c r="G20" s="449">
        <f>Tabela6[[#This Row],[DESCONTO]]</f>
        <v>0</v>
      </c>
      <c r="H20" s="450">
        <f t="shared" si="2"/>
        <v>0</v>
      </c>
      <c r="I20" s="454">
        <f t="shared" si="0"/>
        <v>0</v>
      </c>
      <c r="J20" s="799"/>
      <c r="K20" s="800"/>
      <c r="L20" s="801" t="str">
        <f>L2</f>
        <v>SEX</v>
      </c>
      <c r="M20" s="801" t="str">
        <f t="shared" ref="M20:AP20" si="9">M2</f>
        <v>SÁB</v>
      </c>
      <c r="N20" s="801" t="str">
        <f t="shared" si="9"/>
        <v>DOM</v>
      </c>
      <c r="O20" s="801" t="str">
        <f t="shared" si="9"/>
        <v>SEG</v>
      </c>
      <c r="P20" s="801" t="str">
        <f t="shared" si="9"/>
        <v>TER</v>
      </c>
      <c r="Q20" s="801" t="str">
        <f t="shared" si="9"/>
        <v>QUA</v>
      </c>
      <c r="R20" s="801" t="str">
        <f t="shared" si="9"/>
        <v>QUI</v>
      </c>
      <c r="S20" s="801" t="str">
        <f t="shared" si="9"/>
        <v>SEX</v>
      </c>
      <c r="T20" s="801" t="str">
        <f t="shared" si="9"/>
        <v>SÁB</v>
      </c>
      <c r="U20" s="801" t="str">
        <f t="shared" si="9"/>
        <v>DOM</v>
      </c>
      <c r="V20" s="801" t="str">
        <f t="shared" si="9"/>
        <v>SEG</v>
      </c>
      <c r="W20" s="801" t="str">
        <f t="shared" si="9"/>
        <v>TER</v>
      </c>
      <c r="X20" s="801" t="str">
        <f t="shared" si="9"/>
        <v>QUA</v>
      </c>
      <c r="Y20" s="801" t="str">
        <f t="shared" si="9"/>
        <v>QUI</v>
      </c>
      <c r="Z20" s="801" t="str">
        <f t="shared" si="9"/>
        <v>SEX</v>
      </c>
      <c r="AA20" s="801" t="str">
        <f t="shared" si="9"/>
        <v>SÁB</v>
      </c>
      <c r="AB20" s="801" t="str">
        <f t="shared" si="9"/>
        <v>DOM</v>
      </c>
      <c r="AC20" s="801" t="str">
        <f t="shared" si="9"/>
        <v>SEG</v>
      </c>
      <c r="AD20" s="801" t="str">
        <f t="shared" si="9"/>
        <v>TER</v>
      </c>
      <c r="AE20" s="801" t="str">
        <f>AE2</f>
        <v>QUA</v>
      </c>
      <c r="AF20" s="801" t="str">
        <f t="shared" si="9"/>
        <v>QUI</v>
      </c>
      <c r="AG20" s="801" t="str">
        <f t="shared" si="9"/>
        <v>SEX</v>
      </c>
      <c r="AH20" s="801" t="str">
        <f t="shared" si="9"/>
        <v>SÁB</v>
      </c>
      <c r="AI20" s="801" t="str">
        <f t="shared" si="9"/>
        <v>DOM</v>
      </c>
      <c r="AJ20" s="801" t="str">
        <f t="shared" si="9"/>
        <v>SEG</v>
      </c>
      <c r="AK20" s="801" t="str">
        <f t="shared" si="9"/>
        <v>TER</v>
      </c>
      <c r="AL20" s="801" t="str">
        <f t="shared" si="9"/>
        <v>QUA</v>
      </c>
      <c r="AM20" s="801" t="str">
        <f t="shared" si="9"/>
        <v>QUI</v>
      </c>
      <c r="AN20" s="801" t="str">
        <f t="shared" si="9"/>
        <v>SEX</v>
      </c>
      <c r="AO20" s="801" t="str">
        <f t="shared" si="9"/>
        <v>SÁB</v>
      </c>
      <c r="AP20" s="802">
        <f t="shared" si="9"/>
        <v>0</v>
      </c>
      <c r="AQ20" s="803"/>
    </row>
    <row r="21" spans="1:45" ht="15" customHeight="1" x14ac:dyDescent="0.25">
      <c r="A21" s="26"/>
      <c r="B21" s="867" t="str">
        <f>Tabela6[[#This Row],[CLIENTE]]</f>
        <v xml:space="preserve">* BONIFICAÇÃO - MATEUS TURU </v>
      </c>
      <c r="C21" s="162">
        <f>SUM('HR - (VALDENOR) '!AH21,'STRADA - (FERDINAND) '!AH21,'EXTRA - (FERDINAND) '!AH21,'FÁBRICA '!AH21,'FOTON - (CLEUBERT) '!AH21,'EXTRA-02 '!AH21,'EXTRA-03 '!AH21)</f>
        <v>0</v>
      </c>
      <c r="D21" s="440">
        <f>SUM('HR - (VALDENOR) '!AJ21,'STRADA - (FERDINAND) '!AJ21,'EXTRA - (FERDINAND) '!AJ21,'FÁBRICA '!AJ21,'FOTON - (CLEUBERT) '!AJ21,'EXTRA-02 '!AJ21,'EXTRA-03 '!AJ21)</f>
        <v>0</v>
      </c>
      <c r="E21" s="447">
        <f>Tabela6[[#This Row],[ST ICMS]]</f>
        <v>0</v>
      </c>
      <c r="F21" s="448">
        <f t="shared" si="1"/>
        <v>0</v>
      </c>
      <c r="G21" s="449">
        <f>Tabela6[[#This Row],[DESCONTO]]</f>
        <v>0</v>
      </c>
      <c r="H21" s="450">
        <f t="shared" si="2"/>
        <v>0</v>
      </c>
      <c r="I21" s="454">
        <f t="shared" si="0"/>
        <v>0</v>
      </c>
      <c r="J21" s="804" t="str">
        <f>J7</f>
        <v>VENDEDOR:</v>
      </c>
      <c r="K21" s="1126" t="str">
        <f>'FOTON - (CLEUBERT) '!B1</f>
        <v>FOTON - (CLEUBERT)</v>
      </c>
      <c r="L21" s="1127"/>
      <c r="M21" s="805" t="str">
        <f>M7</f>
        <v>RECEITA DIÁRIA POR VENDEDOR - CUSTO COMBUSTÍVEL</v>
      </c>
      <c r="N21" s="805"/>
      <c r="O21" s="805"/>
      <c r="P21" s="805"/>
      <c r="Q21" s="805"/>
      <c r="R21" s="806"/>
      <c r="S21" s="806"/>
      <c r="T21" s="806"/>
      <c r="U21" s="806"/>
      <c r="V21" s="806"/>
      <c r="W21" s="806"/>
      <c r="X21" s="806"/>
      <c r="Y21" s="806"/>
      <c r="Z21" s="806"/>
      <c r="AA21" s="806"/>
      <c r="AB21" s="806"/>
      <c r="AC21" s="806"/>
      <c r="AD21" s="806"/>
      <c r="AE21" s="806"/>
      <c r="AF21" s="806"/>
      <c r="AG21" s="806"/>
      <c r="AH21" s="806"/>
      <c r="AI21" s="806"/>
      <c r="AJ21" s="806"/>
      <c r="AK21" s="806"/>
      <c r="AL21" s="806"/>
      <c r="AM21" s="806"/>
      <c r="AN21" s="806"/>
      <c r="AO21" s="806"/>
      <c r="AP21" s="806"/>
      <c r="AQ21" s="807"/>
    </row>
    <row r="22" spans="1:45" ht="15" customHeight="1" x14ac:dyDescent="0.25">
      <c r="A22" s="26"/>
      <c r="B22" s="867" t="str">
        <f>Tabela6[[#This Row],[CLIENTE]]</f>
        <v xml:space="preserve">* BONIFICAÇÃO - MATEUS VINHAIS </v>
      </c>
      <c r="C22" s="162">
        <f>SUM('HR - (VALDENOR) '!AH22,'STRADA - (FERDINAND) '!AH22,'EXTRA - (FERDINAND) '!AH22,'FÁBRICA '!AH22,'FOTON - (CLEUBERT) '!AH22,'EXTRA-02 '!AH22,'EXTRA-03 '!AH22)</f>
        <v>0</v>
      </c>
      <c r="D22" s="440">
        <f>SUM('HR - (VALDENOR) '!AJ22,'STRADA - (FERDINAND) '!AJ22,'EXTRA - (FERDINAND) '!AJ22,'FÁBRICA '!AJ22,'FOTON - (CLEUBERT) '!AJ22,'EXTRA-02 '!AJ22,'EXTRA-03 '!AJ22)</f>
        <v>0</v>
      </c>
      <c r="E22" s="447">
        <f>Tabela6[[#This Row],[ST ICMS]]</f>
        <v>0</v>
      </c>
      <c r="F22" s="448">
        <f t="shared" si="1"/>
        <v>0</v>
      </c>
      <c r="G22" s="449">
        <f>Tabela6[[#This Row],[DESCONTO]]</f>
        <v>0</v>
      </c>
      <c r="H22" s="450">
        <f t="shared" si="2"/>
        <v>0</v>
      </c>
      <c r="I22" s="454">
        <f t="shared" si="0"/>
        <v>0</v>
      </c>
      <c r="J22" s="1136" t="str">
        <f>J2</f>
        <v>DIA</v>
      </c>
      <c r="K22" s="1137"/>
      <c r="L22" s="808">
        <f>L3</f>
        <v>1</v>
      </c>
      <c r="M22" s="808">
        <f t="shared" ref="M22:AP22" si="10">M3</f>
        <v>2</v>
      </c>
      <c r="N22" s="808">
        <f t="shared" si="10"/>
        <v>3</v>
      </c>
      <c r="O22" s="808">
        <f t="shared" si="10"/>
        <v>4</v>
      </c>
      <c r="P22" s="808">
        <f t="shared" si="10"/>
        <v>5</v>
      </c>
      <c r="Q22" s="808">
        <f t="shared" si="10"/>
        <v>6</v>
      </c>
      <c r="R22" s="808">
        <f t="shared" si="10"/>
        <v>7</v>
      </c>
      <c r="S22" s="808">
        <f t="shared" si="10"/>
        <v>8</v>
      </c>
      <c r="T22" s="808">
        <f t="shared" si="10"/>
        <v>9</v>
      </c>
      <c r="U22" s="808">
        <f t="shared" si="10"/>
        <v>10</v>
      </c>
      <c r="V22" s="808">
        <f t="shared" si="10"/>
        <v>11</v>
      </c>
      <c r="W22" s="808">
        <f t="shared" si="10"/>
        <v>12</v>
      </c>
      <c r="X22" s="808">
        <f t="shared" si="10"/>
        <v>13</v>
      </c>
      <c r="Y22" s="808">
        <f t="shared" si="10"/>
        <v>14</v>
      </c>
      <c r="Z22" s="808">
        <f t="shared" si="10"/>
        <v>15</v>
      </c>
      <c r="AA22" s="808">
        <f t="shared" si="10"/>
        <v>16</v>
      </c>
      <c r="AB22" s="808">
        <f t="shared" si="10"/>
        <v>17</v>
      </c>
      <c r="AC22" s="808">
        <f t="shared" si="10"/>
        <v>18</v>
      </c>
      <c r="AD22" s="808">
        <f t="shared" si="10"/>
        <v>19</v>
      </c>
      <c r="AE22" s="808">
        <f t="shared" si="10"/>
        <v>20</v>
      </c>
      <c r="AF22" s="808">
        <f t="shared" si="10"/>
        <v>21</v>
      </c>
      <c r="AG22" s="808">
        <f t="shared" si="10"/>
        <v>22</v>
      </c>
      <c r="AH22" s="808">
        <f t="shared" si="10"/>
        <v>23</v>
      </c>
      <c r="AI22" s="808">
        <f t="shared" si="10"/>
        <v>24</v>
      </c>
      <c r="AJ22" s="808">
        <f t="shared" si="10"/>
        <v>25</v>
      </c>
      <c r="AK22" s="808">
        <f t="shared" si="10"/>
        <v>26</v>
      </c>
      <c r="AL22" s="808">
        <f t="shared" si="10"/>
        <v>27</v>
      </c>
      <c r="AM22" s="808">
        <f t="shared" si="10"/>
        <v>28</v>
      </c>
      <c r="AN22" s="808">
        <f t="shared" si="10"/>
        <v>29</v>
      </c>
      <c r="AO22" s="808">
        <f t="shared" si="10"/>
        <v>30</v>
      </c>
      <c r="AP22" s="809">
        <f t="shared" si="10"/>
        <v>0</v>
      </c>
      <c r="AQ22" s="810" t="s">
        <v>1</v>
      </c>
    </row>
    <row r="23" spans="1:45" ht="15" customHeight="1" x14ac:dyDescent="0.25">
      <c r="A23" s="26"/>
      <c r="B23" s="867" t="str">
        <f>Tabela6[[#This Row],[CLIENTE]]</f>
        <v>1. CORTESIAS</v>
      </c>
      <c r="C23" s="162">
        <f>SUM('HR - (VALDENOR) '!AH23,'STRADA - (FERDINAND) '!AH23,'EXTRA - (FERDINAND) '!AH23,'FÁBRICA '!AH23,'FOTON - (CLEUBERT) '!AH23,'EXTRA-02 '!AH23,'EXTRA-03 '!AH23)</f>
        <v>0</v>
      </c>
      <c r="D23" s="440">
        <f>SUM('HR - (VALDENOR) '!AJ23,'STRADA - (FERDINAND) '!AJ23,'EXTRA - (FERDINAND) '!AJ23,'FÁBRICA '!AJ23,'FOTON - (CLEUBERT) '!AJ23,'EXTRA-02 '!AJ23,'EXTRA-03 '!AJ23)</f>
        <v>0</v>
      </c>
      <c r="E23" s="447">
        <f>Tabela6[[#This Row],[ST ICMS]]</f>
        <v>0</v>
      </c>
      <c r="F23" s="448">
        <f t="shared" si="1"/>
        <v>0</v>
      </c>
      <c r="G23" s="449">
        <f>Tabela6[[#This Row],[DESCONTO]]</f>
        <v>0</v>
      </c>
      <c r="H23" s="450">
        <f t="shared" si="2"/>
        <v>0</v>
      </c>
      <c r="I23" s="454">
        <f t="shared" si="0"/>
        <v>0</v>
      </c>
      <c r="J23" s="1138" t="str">
        <f>J9</f>
        <v>VENDAS</v>
      </c>
      <c r="K23" s="811" t="s">
        <v>38</v>
      </c>
      <c r="L23" s="808">
        <f>'FOTON - (CLEUBERT) '!C156</f>
        <v>0</v>
      </c>
      <c r="M23" s="808">
        <f>'FOTON - (CLEUBERT) '!D156</f>
        <v>100</v>
      </c>
      <c r="N23" s="808">
        <f>'FOTON - (CLEUBERT) '!E156</f>
        <v>0</v>
      </c>
      <c r="O23" s="808">
        <f>'FOTON - (CLEUBERT) '!F156</f>
        <v>0</v>
      </c>
      <c r="P23" s="808">
        <f>'FOTON - (CLEUBERT) '!G156</f>
        <v>0</v>
      </c>
      <c r="Q23" s="808">
        <f>'FOTON - (CLEUBERT) '!H156</f>
        <v>0</v>
      </c>
      <c r="R23" s="808">
        <f>'FOTON - (CLEUBERT) '!I156</f>
        <v>0</v>
      </c>
      <c r="S23" s="808">
        <f>'FOTON - (CLEUBERT) '!J156</f>
        <v>0</v>
      </c>
      <c r="T23" s="808">
        <f>'FOTON - (CLEUBERT) '!K156</f>
        <v>0</v>
      </c>
      <c r="U23" s="808">
        <f>'FOTON - (CLEUBERT) '!L156</f>
        <v>0</v>
      </c>
      <c r="V23" s="808">
        <f>'FOTON - (CLEUBERT) '!M156</f>
        <v>0</v>
      </c>
      <c r="W23" s="808">
        <f>'FOTON - (CLEUBERT) '!N156</f>
        <v>0</v>
      </c>
      <c r="X23" s="808">
        <f>'FOTON - (CLEUBERT) '!O156</f>
        <v>0</v>
      </c>
      <c r="Y23" s="808">
        <f>'FOTON - (CLEUBERT) '!P156</f>
        <v>0</v>
      </c>
      <c r="Z23" s="808">
        <f>'FOTON - (CLEUBERT) '!Q156</f>
        <v>0</v>
      </c>
      <c r="AA23" s="808">
        <f>'FOTON - (CLEUBERT) '!R156</f>
        <v>0</v>
      </c>
      <c r="AB23" s="808">
        <f>'FOTON - (CLEUBERT) '!S156</f>
        <v>0</v>
      </c>
      <c r="AC23" s="808">
        <f>'FOTON - (CLEUBERT) '!T156</f>
        <v>0</v>
      </c>
      <c r="AD23" s="808">
        <f>'FOTON - (CLEUBERT) '!U156</f>
        <v>0</v>
      </c>
      <c r="AE23" s="808">
        <f>'FOTON - (CLEUBERT) '!V156</f>
        <v>0</v>
      </c>
      <c r="AF23" s="808">
        <f>'FOTON - (CLEUBERT) '!W156</f>
        <v>0</v>
      </c>
      <c r="AG23" s="808">
        <f>'FOTON - (CLEUBERT) '!X156</f>
        <v>0</v>
      </c>
      <c r="AH23" s="808">
        <f>'FOTON - (CLEUBERT) '!Y156</f>
        <v>0</v>
      </c>
      <c r="AI23" s="808">
        <f>'FOTON - (CLEUBERT) '!Z156</f>
        <v>0</v>
      </c>
      <c r="AJ23" s="808">
        <f>'FOTON - (CLEUBERT) '!AA156</f>
        <v>0</v>
      </c>
      <c r="AK23" s="808">
        <f>'FOTON - (CLEUBERT) '!AB156</f>
        <v>0</v>
      </c>
      <c r="AL23" s="808">
        <f>'FOTON - (CLEUBERT) '!AC156</f>
        <v>0</v>
      </c>
      <c r="AM23" s="808">
        <f>'FOTON - (CLEUBERT) '!AD156</f>
        <v>0</v>
      </c>
      <c r="AN23" s="808">
        <f>'FOTON - (CLEUBERT) '!AE156</f>
        <v>0</v>
      </c>
      <c r="AO23" s="808">
        <f>'FOTON - (CLEUBERT) '!AF156</f>
        <v>0</v>
      </c>
      <c r="AP23" s="808">
        <f>'FOTON - (CLEUBERT) '!AG156</f>
        <v>0</v>
      </c>
      <c r="AQ23" s="810">
        <f>SUM(L23:AP23)</f>
        <v>100</v>
      </c>
    </row>
    <row r="24" spans="1:45" ht="15" customHeight="1" thickBot="1" x14ac:dyDescent="0.3">
      <c r="A24" s="26"/>
      <c r="B24" s="867" t="str">
        <f>Tabela6[[#This Row],[CLIENTE]]</f>
        <v>2. REPOSIÇÃO DE AVARIAS</v>
      </c>
      <c r="C24" s="162">
        <f>SUM('HR - (VALDENOR) '!AH24,'STRADA - (FERDINAND) '!AH24,'EXTRA - (FERDINAND) '!AH24,'FÁBRICA '!AH24,'FOTON - (CLEUBERT) '!AH24,'EXTRA-02 '!AH24,'EXTRA-03 '!AH24)</f>
        <v>0</v>
      </c>
      <c r="D24" s="440">
        <f>SUM('HR - (VALDENOR) '!AJ24,'STRADA - (FERDINAND) '!AJ24,'EXTRA - (FERDINAND) '!AJ24,'FÁBRICA '!AJ24,'FOTON - (CLEUBERT) '!AJ24,'EXTRA-02 '!AJ24,'EXTRA-03 '!AJ24)</f>
        <v>0</v>
      </c>
      <c r="E24" s="447">
        <f>Tabela6[[#This Row],[ST ICMS]]</f>
        <v>0</v>
      </c>
      <c r="F24" s="448">
        <f t="shared" si="1"/>
        <v>0</v>
      </c>
      <c r="G24" s="449">
        <f>Tabela6[[#This Row],[DESCONTO]]</f>
        <v>0</v>
      </c>
      <c r="H24" s="450">
        <f t="shared" si="2"/>
        <v>0</v>
      </c>
      <c r="I24" s="454">
        <f t="shared" si="0"/>
        <v>0</v>
      </c>
      <c r="J24" s="1139"/>
      <c r="K24" s="808" t="s">
        <v>7</v>
      </c>
      <c r="L24" s="812"/>
      <c r="M24" s="812"/>
      <c r="N24" s="812"/>
      <c r="O24" s="812"/>
      <c r="P24" s="812"/>
      <c r="Q24" s="812"/>
      <c r="R24" s="812"/>
      <c r="S24" s="812"/>
      <c r="T24" s="812"/>
      <c r="U24" s="812"/>
      <c r="V24" s="812"/>
      <c r="W24" s="812"/>
      <c r="X24" s="812"/>
      <c r="Y24" s="812"/>
      <c r="Z24" s="812"/>
      <c r="AA24" s="812"/>
      <c r="AB24" s="812"/>
      <c r="AC24" s="812"/>
      <c r="AD24" s="812"/>
      <c r="AE24" s="812"/>
      <c r="AF24" s="812"/>
      <c r="AG24" s="812"/>
      <c r="AH24" s="812"/>
      <c r="AI24" s="812"/>
      <c r="AJ24" s="812"/>
      <c r="AK24" s="812"/>
      <c r="AL24" s="812"/>
      <c r="AM24" s="812"/>
      <c r="AN24" s="812"/>
      <c r="AO24" s="812"/>
      <c r="AP24" s="813"/>
      <c r="AQ24" s="814">
        <f>SUM(L24:AP24)</f>
        <v>0</v>
      </c>
    </row>
    <row r="25" spans="1:45" ht="15" customHeight="1" x14ac:dyDescent="0.25">
      <c r="A25" s="26"/>
      <c r="B25" s="664" t="str">
        <f>Tabela6[[#This Row],[CLIENTE]]</f>
        <v>ATHENAS   -  (ALTO DO CALHAU)</v>
      </c>
      <c r="C25" s="162">
        <f>SUM('HR - (VALDENOR) '!AH25,'STRADA - (FERDINAND) '!AH25,'EXTRA - (FERDINAND) '!AH25,'FÁBRICA '!AH25,'FOTON - (CLEUBERT) '!AH25,'EXTRA-02 '!AH25,'EXTRA-03 '!AH25)</f>
        <v>30</v>
      </c>
      <c r="D25" s="440">
        <f>SUM('HR - (VALDENOR) '!AJ25,'STRADA - (FERDINAND) '!AJ25,'EXTRA - (FERDINAND) '!AJ25,'FÁBRICA '!AJ25,'FOTON - (CLEUBERT) '!AJ25,'EXTRA-02 '!AJ25,'EXTRA-03 '!AJ25)</f>
        <v>60</v>
      </c>
      <c r="E25" s="447">
        <f>Tabela6[[#This Row],[ST ICMS]]</f>
        <v>0</v>
      </c>
      <c r="F25" s="448">
        <f t="shared" si="1"/>
        <v>0</v>
      </c>
      <c r="G25" s="449">
        <f>Tabela6[[#This Row],[DESCONTO]]</f>
        <v>0</v>
      </c>
      <c r="H25" s="450">
        <f t="shared" si="2"/>
        <v>0</v>
      </c>
      <c r="I25" s="454">
        <f t="shared" si="0"/>
        <v>60</v>
      </c>
      <c r="J25" s="1111" t="s">
        <v>47</v>
      </c>
      <c r="K25" s="815" t="s">
        <v>40</v>
      </c>
      <c r="L25" s="10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10"/>
      <c r="AD25" s="10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341"/>
      <c r="AQ25" s="1128"/>
      <c r="AR25" s="821" t="s">
        <v>49</v>
      </c>
      <c r="AS25" s="822">
        <f>AQ31/AQ23</f>
        <v>7.99</v>
      </c>
    </row>
    <row r="26" spans="1:45" ht="15" customHeight="1" x14ac:dyDescent="0.25">
      <c r="A26" s="26"/>
      <c r="B26" s="664" t="str">
        <f>Tabela6[[#This Row],[CLIENTE]]</f>
        <v>CAMINO  - (S.BERNARDO) - (ICMS)</v>
      </c>
      <c r="C26" s="162">
        <f>SUM('HR - (VALDENOR) '!AH26,'STRADA - (FERDINAND) '!AH26,'EXTRA - (FERDINAND) '!AH26,'FÁBRICA '!AH26,'FOTON - (CLEUBERT) '!AH26,'EXTRA-02 '!AH26,'EXTRA-03 '!AH26)</f>
        <v>100</v>
      </c>
      <c r="D26" s="440">
        <f>SUM('HR - (VALDENOR) '!AJ26,'STRADA - (FERDINAND) '!AJ26,'EXTRA - (FERDINAND) '!AJ26,'FÁBRICA '!AJ26,'FOTON - (CLEUBERT) '!AJ26,'EXTRA-02 '!AJ26,'EXTRA-03 '!AJ26)</f>
        <v>300</v>
      </c>
      <c r="E26" s="447">
        <f>Tabela6[[#This Row],[ST ICMS]]</f>
        <v>0.18</v>
      </c>
      <c r="F26" s="448">
        <f t="shared" si="1"/>
        <v>54</v>
      </c>
      <c r="G26" s="449">
        <f>Tabela6[[#This Row],[DESCONTO]]</f>
        <v>0</v>
      </c>
      <c r="H26" s="450">
        <f t="shared" si="2"/>
        <v>0</v>
      </c>
      <c r="I26" s="454">
        <f t="shared" si="0"/>
        <v>354</v>
      </c>
      <c r="J26" s="1112"/>
      <c r="K26" s="808" t="s">
        <v>41</v>
      </c>
      <c r="L26" s="642">
        <v>69622</v>
      </c>
      <c r="M26" s="642">
        <v>713</v>
      </c>
      <c r="N26" s="28">
        <v>69828</v>
      </c>
      <c r="O26" s="28">
        <v>10</v>
      </c>
      <c r="P26" s="28">
        <v>87</v>
      </c>
      <c r="Q26" s="28">
        <v>205</v>
      </c>
      <c r="R26" s="28">
        <v>279</v>
      </c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10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341"/>
      <c r="AQ26" s="1129"/>
      <c r="AR26" s="823" t="s">
        <v>50</v>
      </c>
      <c r="AS26" s="824">
        <f>AQ31/AQ32</f>
        <v>6.0393046107331818</v>
      </c>
    </row>
    <row r="27" spans="1:45" ht="15" customHeight="1" x14ac:dyDescent="0.25">
      <c r="A27" s="26"/>
      <c r="B27" s="664" t="str">
        <f>Tabela6[[#This Row],[CLIENTE]]</f>
        <v>SUPERMERCADOS   -  (ICMS)</v>
      </c>
      <c r="C27" s="162">
        <f>SUM('HR - (VALDENOR) '!AH27,'STRADA - (FERDINAND) '!AH27,'EXTRA - (FERDINAND) '!AH27,'FÁBRICA '!AH27,'FOTON - (CLEUBERT) '!AH27,'EXTRA-02 '!AH27,'EXTRA-03 '!AH27)</f>
        <v>100</v>
      </c>
      <c r="D27" s="440">
        <f>SUM('HR - (VALDENOR) '!AJ27,'STRADA - (FERDINAND) '!AJ27,'EXTRA - (FERDINAND) '!AJ27,'FÁBRICA '!AJ27,'FOTON - (CLEUBERT) '!AJ27,'EXTRA-02 '!AJ27,'EXTRA-03 '!AJ27)</f>
        <v>400</v>
      </c>
      <c r="E27" s="447">
        <f>Tabela6[[#This Row],[ST ICMS]]</f>
        <v>0.18</v>
      </c>
      <c r="F27" s="448">
        <f t="shared" si="1"/>
        <v>72</v>
      </c>
      <c r="G27" s="449">
        <f>Tabela6[[#This Row],[DESCONTO]]</f>
        <v>0.05</v>
      </c>
      <c r="H27" s="450">
        <f t="shared" si="2"/>
        <v>23.6</v>
      </c>
      <c r="I27" s="454">
        <f t="shared" si="0"/>
        <v>448.4</v>
      </c>
      <c r="J27" s="1112"/>
      <c r="K27" s="808" t="str">
        <f>K13</f>
        <v>HORA SAIDA</v>
      </c>
      <c r="L27" s="636">
        <v>0.40486111111111112</v>
      </c>
      <c r="M27" s="636">
        <v>0.36319444444444443</v>
      </c>
      <c r="N27" s="636">
        <v>0.31944444444444448</v>
      </c>
      <c r="O27" s="636">
        <v>0.3888888888888889</v>
      </c>
      <c r="P27" s="636">
        <v>0.37777777777777777</v>
      </c>
      <c r="Q27" s="636">
        <v>0.37708333333333338</v>
      </c>
      <c r="R27" s="636">
        <v>0.37361111111111112</v>
      </c>
      <c r="S27" s="636"/>
      <c r="T27" s="636"/>
      <c r="U27" s="636"/>
      <c r="V27" s="636"/>
      <c r="W27" s="636"/>
      <c r="X27" s="636"/>
      <c r="Y27" s="636"/>
      <c r="Z27" s="636"/>
      <c r="AA27" s="636"/>
      <c r="AB27" s="636"/>
      <c r="AC27" s="636"/>
      <c r="AD27" s="636"/>
      <c r="AE27" s="636"/>
      <c r="AF27" s="636"/>
      <c r="AG27" s="636"/>
      <c r="AH27" s="636"/>
      <c r="AI27" s="636"/>
      <c r="AJ27" s="636"/>
      <c r="AK27" s="636"/>
      <c r="AL27" s="636"/>
      <c r="AM27" s="671"/>
      <c r="AN27" s="636"/>
      <c r="AO27" s="636"/>
      <c r="AP27" s="641"/>
      <c r="AQ27" s="1129"/>
      <c r="AR27" s="823" t="s">
        <v>51</v>
      </c>
      <c r="AS27" s="825">
        <f>AQ30/AQ23</f>
        <v>0</v>
      </c>
    </row>
    <row r="28" spans="1:45" ht="15" customHeight="1" thickBot="1" x14ac:dyDescent="0.3">
      <c r="A28" s="26"/>
      <c r="B28" s="664" t="str">
        <f>Tabela6[[#This Row],[CLIENTE]]</f>
        <v>VENDAS FÁBRICA / EXTERNA</v>
      </c>
      <c r="C28" s="162">
        <f>SUM('HR - (VALDENOR) '!AH28,'STRADA - (FERDINAND) '!AH28,'EXTRA - (FERDINAND) '!AH28,'FÁBRICA '!AH28,'FOTON - (CLEUBERT) '!AH28,'EXTRA-02 '!AH28,'EXTRA-03 '!AH28)</f>
        <v>6</v>
      </c>
      <c r="D28" s="440">
        <f>SUM('HR - (VALDENOR) '!AJ28,'STRADA - (FERDINAND) '!AJ28,'EXTRA - (FERDINAND) '!AJ28,'FÁBRICA '!AJ28,'FOTON - (CLEUBERT) '!AJ28,'EXTRA-02 '!AJ28,'EXTRA-03 '!AJ28)</f>
        <v>30</v>
      </c>
      <c r="E28" s="447">
        <f>Tabela6[[#This Row],[ST ICMS]]</f>
        <v>0</v>
      </c>
      <c r="F28" s="448">
        <f t="shared" si="1"/>
        <v>0</v>
      </c>
      <c r="G28" s="449">
        <f>Tabela6[[#This Row],[DESCONTO]]</f>
        <v>0</v>
      </c>
      <c r="H28" s="450">
        <f t="shared" si="2"/>
        <v>0</v>
      </c>
      <c r="I28" s="454">
        <f t="shared" si="0"/>
        <v>30</v>
      </c>
      <c r="J28" s="1112"/>
      <c r="K28" s="808" t="s">
        <v>42</v>
      </c>
      <c r="L28" s="157">
        <v>69713</v>
      </c>
      <c r="M28" s="794">
        <v>828</v>
      </c>
      <c r="N28" s="157">
        <v>70010</v>
      </c>
      <c r="O28" s="157">
        <v>87</v>
      </c>
      <c r="P28" s="157">
        <v>205</v>
      </c>
      <c r="Q28" s="157">
        <v>279</v>
      </c>
      <c r="R28" s="157">
        <v>421</v>
      </c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794"/>
      <c r="AH28" s="157"/>
      <c r="AI28" s="157"/>
      <c r="AJ28" s="794"/>
      <c r="AK28" s="157"/>
      <c r="AL28" s="157"/>
      <c r="AM28" s="157"/>
      <c r="AN28" s="157"/>
      <c r="AO28" s="157"/>
      <c r="AP28" s="642"/>
      <c r="AQ28" s="1129"/>
      <c r="AR28" s="826" t="s">
        <v>52</v>
      </c>
      <c r="AS28" s="827">
        <f>AQ24/AQ32</f>
        <v>0</v>
      </c>
    </row>
    <row r="29" spans="1:45" ht="15" customHeight="1" x14ac:dyDescent="0.25">
      <c r="A29" s="26"/>
      <c r="B29" s="664">
        <f>Tabela6[[#This Row],[CLIENTE]]</f>
        <v>0</v>
      </c>
      <c r="C29" s="162">
        <f>SUM('HR - (VALDENOR) '!AH29,'STRADA - (FERDINAND) '!AH29,'EXTRA - (FERDINAND) '!AH29,'FÁBRICA '!AH29,'FOTON - (CLEUBERT) '!AH29,'EXTRA-02 '!AH29,'EXTRA-03 '!AH29)</f>
        <v>0</v>
      </c>
      <c r="D29" s="440">
        <f>SUM('HR - (VALDENOR) '!AJ29,'STRADA - (FERDINAND) '!AJ29,'EXTRA - (FERDINAND) '!AJ29,'FÁBRICA '!AJ29,'FOTON - (CLEUBERT) '!AJ29,'EXTRA-02 '!AJ29,'EXTRA-03 '!AJ29)</f>
        <v>0</v>
      </c>
      <c r="E29" s="447">
        <f>Tabela6[[#This Row],[ST ICMS]]</f>
        <v>0</v>
      </c>
      <c r="F29" s="448">
        <f t="shared" si="1"/>
        <v>0</v>
      </c>
      <c r="G29" s="449">
        <f>Tabela6[[#This Row],[DESCONTO]]</f>
        <v>0</v>
      </c>
      <c r="H29" s="450">
        <f t="shared" si="2"/>
        <v>0</v>
      </c>
      <c r="I29" s="454">
        <f t="shared" si="0"/>
        <v>0</v>
      </c>
      <c r="J29" s="1112"/>
      <c r="K29" s="808" t="str">
        <f>K15</f>
        <v>HORA CHEGADA</v>
      </c>
      <c r="L29" s="636">
        <v>0.75</v>
      </c>
      <c r="M29" s="636">
        <v>0.75694444444444453</v>
      </c>
      <c r="N29" s="636">
        <v>0.55208333333333337</v>
      </c>
      <c r="O29" s="636">
        <v>0.67361111111111116</v>
      </c>
      <c r="P29" s="636">
        <v>0.68055555555555547</v>
      </c>
      <c r="Q29" s="636">
        <v>0.67013888888888884</v>
      </c>
      <c r="R29" s="636">
        <v>0.76111111111111107</v>
      </c>
      <c r="S29" s="636"/>
      <c r="T29" s="636"/>
      <c r="U29" s="636"/>
      <c r="V29" s="636"/>
      <c r="W29" s="636"/>
      <c r="X29" s="636"/>
      <c r="Y29" s="636"/>
      <c r="Z29" s="636"/>
      <c r="AA29" s="636"/>
      <c r="AB29" s="636"/>
      <c r="AC29" s="636"/>
      <c r="AD29" s="636"/>
      <c r="AE29" s="636"/>
      <c r="AF29" s="636"/>
      <c r="AG29" s="636"/>
      <c r="AH29" s="636"/>
      <c r="AI29" s="636"/>
      <c r="AJ29" s="636"/>
      <c r="AK29" s="636"/>
      <c r="AL29" s="636"/>
      <c r="AM29" s="636"/>
      <c r="AN29" s="636"/>
      <c r="AO29" s="636"/>
      <c r="AP29" s="641"/>
      <c r="AQ29" s="1129"/>
    </row>
    <row r="30" spans="1:45" ht="15" customHeight="1" x14ac:dyDescent="0.25">
      <c r="A30" s="26"/>
      <c r="B30" s="664">
        <f>Tabela6[[#This Row],[CLIENTE]]</f>
        <v>0</v>
      </c>
      <c r="C30" s="162">
        <f>SUM('HR - (VALDENOR) '!AH30,'STRADA - (FERDINAND) '!AH30,'EXTRA - (FERDINAND) '!AH30,'FÁBRICA '!AH30,'FOTON - (CLEUBERT) '!AH30,'EXTRA-02 '!AH30,'EXTRA-03 '!AH30)</f>
        <v>0</v>
      </c>
      <c r="D30" s="440">
        <f>SUM('HR - (VALDENOR) '!AJ30,'STRADA - (FERDINAND) '!AJ30,'EXTRA - (FERDINAND) '!AJ30,'FÁBRICA '!AJ30,'FOTON - (CLEUBERT) '!AJ30,'EXTRA-02 '!AJ30,'EXTRA-03 '!AJ30)</f>
        <v>0</v>
      </c>
      <c r="E30" s="447">
        <f>Tabela6[[#This Row],[ST ICMS]]</f>
        <v>0</v>
      </c>
      <c r="F30" s="448">
        <f t="shared" si="1"/>
        <v>0</v>
      </c>
      <c r="G30" s="449">
        <f>Tabela6[[#This Row],[DESCONTO]]</f>
        <v>0</v>
      </c>
      <c r="H30" s="450">
        <f t="shared" si="2"/>
        <v>0</v>
      </c>
      <c r="I30" s="454">
        <f t="shared" si="0"/>
        <v>0</v>
      </c>
      <c r="J30" s="1112"/>
      <c r="K30" s="808" t="s">
        <v>45</v>
      </c>
      <c r="L30" s="817">
        <f>L29-L27</f>
        <v>0.34513888888888888</v>
      </c>
      <c r="M30" s="817">
        <f t="shared" ref="M30:AP30" si="11">M29-M27</f>
        <v>0.3937500000000001</v>
      </c>
      <c r="N30" s="817">
        <f t="shared" si="11"/>
        <v>0.2326388888888889</v>
      </c>
      <c r="O30" s="817">
        <f t="shared" si="11"/>
        <v>0.28472222222222227</v>
      </c>
      <c r="P30" s="817">
        <f t="shared" si="11"/>
        <v>0.3027777777777777</v>
      </c>
      <c r="Q30" s="817">
        <f t="shared" si="11"/>
        <v>0.29305555555555546</v>
      </c>
      <c r="R30" s="817">
        <f t="shared" si="11"/>
        <v>0.38749999999999996</v>
      </c>
      <c r="S30" s="817">
        <f t="shared" si="11"/>
        <v>0</v>
      </c>
      <c r="T30" s="817">
        <f t="shared" si="11"/>
        <v>0</v>
      </c>
      <c r="U30" s="817">
        <f t="shared" si="11"/>
        <v>0</v>
      </c>
      <c r="V30" s="817">
        <f t="shared" si="11"/>
        <v>0</v>
      </c>
      <c r="W30" s="817">
        <f t="shared" si="11"/>
        <v>0</v>
      </c>
      <c r="X30" s="817">
        <f t="shared" si="11"/>
        <v>0</v>
      </c>
      <c r="Y30" s="817">
        <f t="shared" si="11"/>
        <v>0</v>
      </c>
      <c r="Z30" s="817">
        <f t="shared" si="11"/>
        <v>0</v>
      </c>
      <c r="AA30" s="817">
        <f t="shared" si="11"/>
        <v>0</v>
      </c>
      <c r="AB30" s="817">
        <f t="shared" si="11"/>
        <v>0</v>
      </c>
      <c r="AC30" s="817">
        <f t="shared" si="11"/>
        <v>0</v>
      </c>
      <c r="AD30" s="817">
        <f t="shared" si="11"/>
        <v>0</v>
      </c>
      <c r="AE30" s="817">
        <f t="shared" si="11"/>
        <v>0</v>
      </c>
      <c r="AF30" s="817">
        <f t="shared" si="11"/>
        <v>0</v>
      </c>
      <c r="AG30" s="817">
        <f t="shared" si="11"/>
        <v>0</v>
      </c>
      <c r="AH30" s="817">
        <f t="shared" si="11"/>
        <v>0</v>
      </c>
      <c r="AI30" s="817">
        <f t="shared" si="11"/>
        <v>0</v>
      </c>
      <c r="AJ30" s="817">
        <f t="shared" si="11"/>
        <v>0</v>
      </c>
      <c r="AK30" s="817">
        <f t="shared" si="11"/>
        <v>0</v>
      </c>
      <c r="AL30" s="817">
        <f t="shared" si="11"/>
        <v>0</v>
      </c>
      <c r="AM30" s="817">
        <f t="shared" si="11"/>
        <v>0</v>
      </c>
      <c r="AN30" s="817">
        <f t="shared" si="11"/>
        <v>0</v>
      </c>
      <c r="AO30" s="817">
        <f t="shared" si="11"/>
        <v>0</v>
      </c>
      <c r="AP30" s="817">
        <f t="shared" si="11"/>
        <v>0</v>
      </c>
      <c r="AQ30" s="1130"/>
    </row>
    <row r="31" spans="1:45" ht="15" customHeight="1" x14ac:dyDescent="0.25">
      <c r="A31" s="26"/>
      <c r="B31" s="664">
        <f>Tabela6[[#This Row],[CLIENTE]]</f>
        <v>0</v>
      </c>
      <c r="C31" s="162">
        <f>SUM('HR - (VALDENOR) '!AH31,'STRADA - (FERDINAND) '!AH31,'EXTRA - (FERDINAND) '!AH31,'FÁBRICA '!AH31,'FOTON - (CLEUBERT) '!AH31,'EXTRA-02 '!AH31,'EXTRA-03 '!AH31)</f>
        <v>0</v>
      </c>
      <c r="D31" s="440">
        <f>SUM('HR - (VALDENOR) '!AJ31,'STRADA - (FERDINAND) '!AJ31,'EXTRA - (FERDINAND) '!AJ31,'FÁBRICA '!AJ31,'FOTON - (CLEUBERT) '!AJ31,'EXTRA-02 '!AJ31,'EXTRA-03 '!AJ31)</f>
        <v>0</v>
      </c>
      <c r="E31" s="447">
        <f>Tabela6[[#This Row],[ST ICMS]]</f>
        <v>0</v>
      </c>
      <c r="F31" s="448">
        <f t="shared" si="1"/>
        <v>0</v>
      </c>
      <c r="G31" s="449">
        <f>Tabela6[[#This Row],[DESCONTO]]</f>
        <v>0</v>
      </c>
      <c r="H31" s="450">
        <f t="shared" si="2"/>
        <v>0</v>
      </c>
      <c r="I31" s="454">
        <f t="shared" si="0"/>
        <v>0</v>
      </c>
      <c r="J31" s="1131"/>
      <c r="K31" s="808" t="s">
        <v>43</v>
      </c>
      <c r="L31" s="818">
        <f>L28-L26</f>
        <v>91</v>
      </c>
      <c r="M31" s="818">
        <f t="shared" ref="M31:AP31" si="12">M28-M26</f>
        <v>115</v>
      </c>
      <c r="N31" s="818">
        <f t="shared" si="12"/>
        <v>182</v>
      </c>
      <c r="O31" s="818">
        <f t="shared" si="12"/>
        <v>77</v>
      </c>
      <c r="P31" s="818">
        <f t="shared" si="12"/>
        <v>118</v>
      </c>
      <c r="Q31" s="818">
        <f t="shared" si="12"/>
        <v>74</v>
      </c>
      <c r="R31" s="818">
        <f t="shared" si="12"/>
        <v>142</v>
      </c>
      <c r="S31" s="818">
        <f t="shared" si="12"/>
        <v>0</v>
      </c>
      <c r="T31" s="818">
        <f t="shared" si="12"/>
        <v>0</v>
      </c>
      <c r="U31" s="818">
        <f t="shared" si="12"/>
        <v>0</v>
      </c>
      <c r="V31" s="818">
        <f t="shared" si="12"/>
        <v>0</v>
      </c>
      <c r="W31" s="818">
        <f t="shared" si="12"/>
        <v>0</v>
      </c>
      <c r="X31" s="818">
        <f t="shared" si="12"/>
        <v>0</v>
      </c>
      <c r="Y31" s="818">
        <f t="shared" si="12"/>
        <v>0</v>
      </c>
      <c r="Z31" s="818">
        <f t="shared" si="12"/>
        <v>0</v>
      </c>
      <c r="AA31" s="818">
        <f t="shared" si="12"/>
        <v>0</v>
      </c>
      <c r="AB31" s="818">
        <f t="shared" si="12"/>
        <v>0</v>
      </c>
      <c r="AC31" s="818">
        <f t="shared" si="12"/>
        <v>0</v>
      </c>
      <c r="AD31" s="818">
        <f t="shared" si="12"/>
        <v>0</v>
      </c>
      <c r="AE31" s="818">
        <f t="shared" si="12"/>
        <v>0</v>
      </c>
      <c r="AF31" s="818">
        <f t="shared" si="12"/>
        <v>0</v>
      </c>
      <c r="AG31" s="818">
        <f t="shared" si="12"/>
        <v>0</v>
      </c>
      <c r="AH31" s="818">
        <f t="shared" si="12"/>
        <v>0</v>
      </c>
      <c r="AI31" s="818">
        <f t="shared" si="12"/>
        <v>0</v>
      </c>
      <c r="AJ31" s="818">
        <f t="shared" si="12"/>
        <v>0</v>
      </c>
      <c r="AK31" s="818">
        <f t="shared" si="12"/>
        <v>0</v>
      </c>
      <c r="AL31" s="818">
        <f t="shared" si="12"/>
        <v>0</v>
      </c>
      <c r="AM31" s="818">
        <f t="shared" si="12"/>
        <v>0</v>
      </c>
      <c r="AN31" s="818">
        <f t="shared" si="12"/>
        <v>0</v>
      </c>
      <c r="AO31" s="818">
        <f t="shared" si="12"/>
        <v>0</v>
      </c>
      <c r="AP31" s="818">
        <f t="shared" si="12"/>
        <v>0</v>
      </c>
      <c r="AQ31" s="819">
        <f>SUM(L31:AP31)</f>
        <v>799</v>
      </c>
    </row>
    <row r="32" spans="1:45" ht="15" customHeight="1" x14ac:dyDescent="0.25">
      <c r="A32" s="26"/>
      <c r="B32" s="664">
        <f>Tabela6[[#This Row],[CLIENTE]]</f>
        <v>0</v>
      </c>
      <c r="C32" s="162">
        <f>SUM('HR - (VALDENOR) '!AH32,'STRADA - (FERDINAND) '!AH32,'EXTRA - (FERDINAND) '!AH32,'FÁBRICA '!AH32,'FOTON - (CLEUBERT) '!AH32,'EXTRA-02 '!AH32,'EXTRA-03 '!AH32)</f>
        <v>0</v>
      </c>
      <c r="D32" s="440">
        <f>SUM('HR - (VALDENOR) '!AJ32,'STRADA - (FERDINAND) '!AJ32,'EXTRA - (FERDINAND) '!AJ32,'FÁBRICA '!AJ32,'FOTON - (CLEUBERT) '!AJ32,'EXTRA-02 '!AJ32,'EXTRA-03 '!AJ32)</f>
        <v>0</v>
      </c>
      <c r="E32" s="447">
        <f>Tabela6[[#This Row],[ST ICMS]]</f>
        <v>0</v>
      </c>
      <c r="F32" s="448">
        <f t="shared" si="1"/>
        <v>0</v>
      </c>
      <c r="G32" s="449">
        <f>Tabela6[[#This Row],[DESCONTO]]</f>
        <v>0</v>
      </c>
      <c r="H32" s="450">
        <f t="shared" si="2"/>
        <v>0</v>
      </c>
      <c r="I32" s="454">
        <f t="shared" si="0"/>
        <v>0</v>
      </c>
      <c r="J32" s="1111" t="s">
        <v>39</v>
      </c>
      <c r="K32" s="808" t="s">
        <v>46</v>
      </c>
      <c r="L32" s="681">
        <v>26.46</v>
      </c>
      <c r="M32" s="681">
        <v>26.46</v>
      </c>
      <c r="N32" s="229">
        <v>26.46</v>
      </c>
      <c r="O32" s="229"/>
      <c r="P32" s="229">
        <v>26.46</v>
      </c>
      <c r="Q32" s="229">
        <v>26.46</v>
      </c>
      <c r="R32" s="681"/>
      <c r="S32" s="229"/>
      <c r="T32" s="681"/>
      <c r="U32" s="229"/>
      <c r="V32" s="681"/>
      <c r="W32" s="681"/>
      <c r="X32" s="681"/>
      <c r="Y32" s="229"/>
      <c r="Z32" s="681"/>
      <c r="AA32" s="681"/>
      <c r="AB32" s="229"/>
      <c r="AC32" s="681"/>
      <c r="AD32" s="681"/>
      <c r="AE32" s="681"/>
      <c r="AF32" s="229"/>
      <c r="AG32" s="229"/>
      <c r="AH32" s="229"/>
      <c r="AI32" s="229"/>
      <c r="AJ32" s="229"/>
      <c r="AK32" s="229"/>
      <c r="AL32" s="681"/>
      <c r="AM32" s="681"/>
      <c r="AN32" s="229"/>
      <c r="AO32" s="229"/>
      <c r="AP32" s="229"/>
      <c r="AQ32" s="819">
        <f>SUM(L32:AP32)</f>
        <v>132.30000000000001</v>
      </c>
    </row>
    <row r="33" spans="1:45" ht="15" customHeight="1" thickBot="1" x14ac:dyDescent="0.3">
      <c r="A33" s="26"/>
      <c r="B33" s="664">
        <f>Tabela6[[#This Row],[CLIENTE]]</f>
        <v>0</v>
      </c>
      <c r="C33" s="162">
        <f>SUM('HR - (VALDENOR) '!AH33,'STRADA - (FERDINAND) '!AH33,'EXTRA - (FERDINAND) '!AH33,'FÁBRICA '!AH33,'FOTON - (CLEUBERT) '!AH33,'EXTRA-02 '!AH33,'EXTRA-03 '!AH33)</f>
        <v>0</v>
      </c>
      <c r="D33" s="440">
        <f>SUM('HR - (VALDENOR) '!AJ33,'STRADA - (FERDINAND) '!AJ33,'EXTRA - (FERDINAND) '!AJ33,'FÁBRICA '!AJ33,'FOTON - (CLEUBERT) '!AJ33,'EXTRA-02 '!AJ33,'EXTRA-03 '!AJ33)</f>
        <v>0</v>
      </c>
      <c r="E33" s="447">
        <f>Tabela6[[#This Row],[ST ICMS]]</f>
        <v>0</v>
      </c>
      <c r="F33" s="448">
        <f t="shared" si="1"/>
        <v>0</v>
      </c>
      <c r="G33" s="449">
        <f>Tabela6[[#This Row],[DESCONTO]]</f>
        <v>0</v>
      </c>
      <c r="H33" s="450">
        <f t="shared" si="2"/>
        <v>0</v>
      </c>
      <c r="I33" s="454">
        <f t="shared" si="0"/>
        <v>0</v>
      </c>
      <c r="J33" s="1112"/>
      <c r="K33" s="816" t="s">
        <v>7</v>
      </c>
      <c r="L33" s="344">
        <v>100</v>
      </c>
      <c r="M33" s="344">
        <v>100</v>
      </c>
      <c r="N33" s="344">
        <v>100</v>
      </c>
      <c r="O33" s="344"/>
      <c r="P33" s="344">
        <v>100</v>
      </c>
      <c r="Q33" s="344">
        <v>100</v>
      </c>
      <c r="R33" s="344"/>
      <c r="S33" s="344"/>
      <c r="T33" s="344"/>
      <c r="U33" s="344"/>
      <c r="V33" s="344"/>
      <c r="W33" s="344"/>
      <c r="X33" s="344"/>
      <c r="Y33" s="344"/>
      <c r="Z33" s="344"/>
      <c r="AA33" s="344"/>
      <c r="AB33" s="344"/>
      <c r="AC33" s="344"/>
      <c r="AD33" s="344"/>
      <c r="AE33" s="344"/>
      <c r="AF33" s="344"/>
      <c r="AG33" s="344"/>
      <c r="AH33" s="344"/>
      <c r="AI33" s="344"/>
      <c r="AJ33" s="344"/>
      <c r="AK33" s="344"/>
      <c r="AL33" s="344"/>
      <c r="AM33" s="344"/>
      <c r="AN33" s="344"/>
      <c r="AO33" s="344"/>
      <c r="AP33" s="936"/>
      <c r="AQ33" s="820">
        <f>SUM(L33:AP33)</f>
        <v>500</v>
      </c>
    </row>
    <row r="34" spans="1:45" ht="15" customHeight="1" x14ac:dyDescent="0.25">
      <c r="A34" s="26"/>
      <c r="B34" s="664">
        <f>Tabela6[[#This Row],[CLIENTE]]</f>
        <v>0</v>
      </c>
      <c r="C34" s="162">
        <f>SUM('HR - (VALDENOR) '!AH34,'STRADA - (FERDINAND) '!AH34,'EXTRA - (FERDINAND) '!AH34,'FÁBRICA '!AH34,'FOTON - (CLEUBERT) '!AH34,'EXTRA-02 '!AH34,'EXTRA-03 '!AH34)</f>
        <v>0</v>
      </c>
      <c r="D34" s="440">
        <f>SUM('HR - (VALDENOR) '!AJ34,'STRADA - (FERDINAND) '!AJ34,'EXTRA - (FERDINAND) '!AJ34,'FÁBRICA '!AJ34,'FOTON - (CLEUBERT) '!AJ34,'EXTRA-02 '!AJ34,'EXTRA-03 '!AJ34)</f>
        <v>0</v>
      </c>
      <c r="E34" s="447">
        <f>Tabela6[[#This Row],[ST ICMS]]</f>
        <v>0</v>
      </c>
      <c r="F34" s="448">
        <f t="shared" si="1"/>
        <v>0</v>
      </c>
      <c r="G34" s="449">
        <f>Tabela6[[#This Row],[DESCONTO]]</f>
        <v>0</v>
      </c>
      <c r="H34" s="450">
        <f t="shared" si="2"/>
        <v>0</v>
      </c>
      <c r="I34" s="454">
        <f t="shared" si="0"/>
        <v>0</v>
      </c>
      <c r="J34" s="828"/>
      <c r="K34" s="829"/>
      <c r="L34" s="830" t="str">
        <f>L2</f>
        <v>SEX</v>
      </c>
      <c r="M34" s="830" t="str">
        <f t="shared" ref="M34:AP34" si="13">M2</f>
        <v>SÁB</v>
      </c>
      <c r="N34" s="830" t="str">
        <f t="shared" si="13"/>
        <v>DOM</v>
      </c>
      <c r="O34" s="830" t="str">
        <f t="shared" si="13"/>
        <v>SEG</v>
      </c>
      <c r="P34" s="830" t="str">
        <f t="shared" si="13"/>
        <v>TER</v>
      </c>
      <c r="Q34" s="830" t="str">
        <f t="shared" si="13"/>
        <v>QUA</v>
      </c>
      <c r="R34" s="830" t="str">
        <f t="shared" si="13"/>
        <v>QUI</v>
      </c>
      <c r="S34" s="830" t="str">
        <f t="shared" si="13"/>
        <v>SEX</v>
      </c>
      <c r="T34" s="830" t="str">
        <f t="shared" si="13"/>
        <v>SÁB</v>
      </c>
      <c r="U34" s="830" t="str">
        <f t="shared" si="13"/>
        <v>DOM</v>
      </c>
      <c r="V34" s="830" t="str">
        <f t="shared" si="13"/>
        <v>SEG</v>
      </c>
      <c r="W34" s="830" t="str">
        <f t="shared" si="13"/>
        <v>TER</v>
      </c>
      <c r="X34" s="830" t="str">
        <f t="shared" si="13"/>
        <v>QUA</v>
      </c>
      <c r="Y34" s="830" t="str">
        <f t="shared" si="13"/>
        <v>QUI</v>
      </c>
      <c r="Z34" s="830" t="str">
        <f t="shared" si="13"/>
        <v>SEX</v>
      </c>
      <c r="AA34" s="830" t="str">
        <f t="shared" si="13"/>
        <v>SÁB</v>
      </c>
      <c r="AB34" s="830" t="str">
        <f t="shared" si="13"/>
        <v>DOM</v>
      </c>
      <c r="AC34" s="830" t="str">
        <f t="shared" si="13"/>
        <v>SEG</v>
      </c>
      <c r="AD34" s="830" t="str">
        <f t="shared" si="13"/>
        <v>TER</v>
      </c>
      <c r="AE34" s="830" t="str">
        <f t="shared" si="13"/>
        <v>QUA</v>
      </c>
      <c r="AF34" s="830" t="str">
        <f t="shared" si="13"/>
        <v>QUI</v>
      </c>
      <c r="AG34" s="830" t="str">
        <f t="shared" si="13"/>
        <v>SEX</v>
      </c>
      <c r="AH34" s="830" t="str">
        <f t="shared" si="13"/>
        <v>SÁB</v>
      </c>
      <c r="AI34" s="830" t="str">
        <f t="shared" si="13"/>
        <v>DOM</v>
      </c>
      <c r="AJ34" s="830" t="str">
        <f t="shared" si="13"/>
        <v>SEG</v>
      </c>
      <c r="AK34" s="830" t="str">
        <f t="shared" si="13"/>
        <v>TER</v>
      </c>
      <c r="AL34" s="830" t="str">
        <f t="shared" si="13"/>
        <v>QUA</v>
      </c>
      <c r="AM34" s="830" t="str">
        <f t="shared" si="13"/>
        <v>QUI</v>
      </c>
      <c r="AN34" s="830" t="str">
        <f t="shared" si="13"/>
        <v>SEX</v>
      </c>
      <c r="AO34" s="830" t="str">
        <f t="shared" si="13"/>
        <v>SÁB</v>
      </c>
      <c r="AP34" s="830">
        <f t="shared" si="13"/>
        <v>0</v>
      </c>
      <c r="AQ34" s="831"/>
      <c r="AR34" s="48"/>
    </row>
    <row r="35" spans="1:45" ht="15" customHeight="1" x14ac:dyDescent="0.25">
      <c r="A35" s="26"/>
      <c r="B35" s="664">
        <f>Tabela6[[#This Row],[CLIENTE]]</f>
        <v>0</v>
      </c>
      <c r="C35" s="162">
        <f>SUM('HR - (VALDENOR) '!AH35,'STRADA - (FERDINAND) '!AH35,'EXTRA - (FERDINAND) '!AH35,'FÁBRICA '!AH35,'FOTON - (CLEUBERT) '!AH35,'EXTRA-02 '!AH35,'EXTRA-03 '!AH35)</f>
        <v>0</v>
      </c>
      <c r="D35" s="440">
        <f>SUM('HR - (VALDENOR) '!AJ35,'STRADA - (FERDINAND) '!AJ35,'EXTRA - (FERDINAND) '!AJ35,'FÁBRICA '!AJ35,'FOTON - (CLEUBERT) '!AJ35,'EXTRA-02 '!AJ35,'EXTRA-03 '!AJ35)</f>
        <v>0</v>
      </c>
      <c r="E35" s="447">
        <f>Tabela6[[#This Row],[ST ICMS]]</f>
        <v>0</v>
      </c>
      <c r="F35" s="448">
        <f t="shared" si="1"/>
        <v>0</v>
      </c>
      <c r="G35" s="449">
        <f>Tabela6[[#This Row],[DESCONTO]]</f>
        <v>0</v>
      </c>
      <c r="H35" s="450">
        <f t="shared" si="2"/>
        <v>0</v>
      </c>
      <c r="I35" s="454">
        <f t="shared" si="0"/>
        <v>0</v>
      </c>
      <c r="J35" s="444" t="str">
        <f>J21</f>
        <v>VENDEDOR:</v>
      </c>
      <c r="K35" s="1141" t="str">
        <f>'STRADA - (FERDINAND) '!B1</f>
        <v>STRADA - (FERDINAND)</v>
      </c>
      <c r="L35" s="1141"/>
      <c r="M35" s="444" t="str">
        <f>M21</f>
        <v>RECEITA DIÁRIA POR VENDEDOR - CUSTO COMBUSTÍVEL</v>
      </c>
      <c r="N35" s="444"/>
      <c r="O35" s="444"/>
      <c r="P35" s="444"/>
      <c r="Q35" s="832"/>
      <c r="R35" s="832"/>
      <c r="S35" s="832"/>
      <c r="T35" s="832"/>
      <c r="U35" s="832"/>
      <c r="V35" s="832"/>
      <c r="W35" s="832"/>
      <c r="X35" s="832"/>
      <c r="Y35" s="832"/>
      <c r="Z35" s="832"/>
      <c r="AA35" s="832"/>
      <c r="AB35" s="832"/>
      <c r="AC35" s="832"/>
      <c r="AD35" s="832"/>
      <c r="AE35" s="832"/>
      <c r="AF35" s="832"/>
      <c r="AG35" s="832"/>
      <c r="AH35" s="832"/>
      <c r="AI35" s="832"/>
      <c r="AJ35" s="832"/>
      <c r="AK35" s="832"/>
      <c r="AL35" s="832"/>
      <c r="AM35" s="832"/>
      <c r="AN35" s="832"/>
      <c r="AO35" s="832"/>
      <c r="AP35" s="832"/>
      <c r="AQ35" s="587"/>
    </row>
    <row r="36" spans="1:45" ht="15" customHeight="1" x14ac:dyDescent="0.25">
      <c r="A36" s="26"/>
      <c r="B36" s="664">
        <f>Tabela6[[#This Row],[CLIENTE]]</f>
        <v>0</v>
      </c>
      <c r="C36" s="162">
        <f>SUM('HR - (VALDENOR) '!AH36,'STRADA - (FERDINAND) '!AH36,'EXTRA - (FERDINAND) '!AH36,'FÁBRICA '!AH36,'FOTON - (CLEUBERT) '!AH36,'EXTRA-02 '!AH36,'EXTRA-03 '!AH36)</f>
        <v>0</v>
      </c>
      <c r="D36" s="440">
        <f>SUM('HR - (VALDENOR) '!AJ36,'STRADA - (FERDINAND) '!AJ36,'EXTRA - (FERDINAND) '!AJ36,'FÁBRICA '!AJ36,'FOTON - (CLEUBERT) '!AJ36,'EXTRA-02 '!AJ36,'EXTRA-03 '!AJ36)</f>
        <v>0</v>
      </c>
      <c r="E36" s="447">
        <f>Tabela6[[#This Row],[ST ICMS]]</f>
        <v>0</v>
      </c>
      <c r="F36" s="448">
        <f t="shared" si="1"/>
        <v>0</v>
      </c>
      <c r="G36" s="449">
        <f>Tabela6[[#This Row],[DESCONTO]]</f>
        <v>0</v>
      </c>
      <c r="H36" s="450">
        <f t="shared" si="2"/>
        <v>0</v>
      </c>
      <c r="I36" s="454">
        <f t="shared" si="0"/>
        <v>0</v>
      </c>
      <c r="J36" s="1151" t="str">
        <f>J22</f>
        <v>DIA</v>
      </c>
      <c r="K36" s="1152"/>
      <c r="L36" s="833">
        <f>L3</f>
        <v>1</v>
      </c>
      <c r="M36" s="833">
        <f t="shared" ref="M36:AP36" si="14">M22</f>
        <v>2</v>
      </c>
      <c r="N36" s="833">
        <f t="shared" si="14"/>
        <v>3</v>
      </c>
      <c r="O36" s="833">
        <f t="shared" si="14"/>
        <v>4</v>
      </c>
      <c r="P36" s="833">
        <f t="shared" si="14"/>
        <v>5</v>
      </c>
      <c r="Q36" s="833">
        <f t="shared" si="14"/>
        <v>6</v>
      </c>
      <c r="R36" s="833">
        <f t="shared" si="14"/>
        <v>7</v>
      </c>
      <c r="S36" s="833">
        <f t="shared" si="14"/>
        <v>8</v>
      </c>
      <c r="T36" s="833">
        <f t="shared" si="14"/>
        <v>9</v>
      </c>
      <c r="U36" s="833">
        <f t="shared" si="14"/>
        <v>10</v>
      </c>
      <c r="V36" s="833">
        <f t="shared" si="14"/>
        <v>11</v>
      </c>
      <c r="W36" s="833">
        <f t="shared" si="14"/>
        <v>12</v>
      </c>
      <c r="X36" s="833">
        <f t="shared" si="14"/>
        <v>13</v>
      </c>
      <c r="Y36" s="833">
        <f t="shared" si="14"/>
        <v>14</v>
      </c>
      <c r="Z36" s="833">
        <f t="shared" si="14"/>
        <v>15</v>
      </c>
      <c r="AA36" s="833">
        <f t="shared" si="14"/>
        <v>16</v>
      </c>
      <c r="AB36" s="833">
        <f t="shared" si="14"/>
        <v>17</v>
      </c>
      <c r="AC36" s="833">
        <f t="shared" si="14"/>
        <v>18</v>
      </c>
      <c r="AD36" s="833">
        <f t="shared" si="14"/>
        <v>19</v>
      </c>
      <c r="AE36" s="833">
        <f t="shared" si="14"/>
        <v>20</v>
      </c>
      <c r="AF36" s="833">
        <f t="shared" si="14"/>
        <v>21</v>
      </c>
      <c r="AG36" s="833">
        <f t="shared" si="14"/>
        <v>22</v>
      </c>
      <c r="AH36" s="833">
        <f t="shared" si="14"/>
        <v>23</v>
      </c>
      <c r="AI36" s="833">
        <f t="shared" si="14"/>
        <v>24</v>
      </c>
      <c r="AJ36" s="833">
        <f t="shared" si="14"/>
        <v>25</v>
      </c>
      <c r="AK36" s="833">
        <f t="shared" si="14"/>
        <v>26</v>
      </c>
      <c r="AL36" s="833">
        <f t="shared" si="14"/>
        <v>27</v>
      </c>
      <c r="AM36" s="833">
        <f t="shared" si="14"/>
        <v>28</v>
      </c>
      <c r="AN36" s="833">
        <f t="shared" si="14"/>
        <v>29</v>
      </c>
      <c r="AO36" s="833">
        <f t="shared" si="14"/>
        <v>30</v>
      </c>
      <c r="AP36" s="834">
        <f t="shared" si="14"/>
        <v>0</v>
      </c>
      <c r="AQ36" s="588" t="s">
        <v>1</v>
      </c>
    </row>
    <row r="37" spans="1:45" ht="15" customHeight="1" x14ac:dyDescent="0.25">
      <c r="A37" s="26"/>
      <c r="B37" s="664">
        <f>Tabela6[[#This Row],[CLIENTE]]</f>
        <v>0</v>
      </c>
      <c r="C37" s="162">
        <f>SUM('HR - (VALDENOR) '!AH37,'STRADA - (FERDINAND) '!AH37,'EXTRA - (FERDINAND) '!AH37,'FÁBRICA '!AH37,'FOTON - (CLEUBERT) '!AH37,'EXTRA-02 '!AH37,'EXTRA-03 '!AH37)</f>
        <v>0</v>
      </c>
      <c r="D37" s="440">
        <f>SUM('HR - (VALDENOR) '!AJ37,'STRADA - (FERDINAND) '!AJ37,'EXTRA - (FERDINAND) '!AJ37,'FÁBRICA '!AJ37,'FOTON - (CLEUBERT) '!AJ37,'EXTRA-02 '!AJ37,'EXTRA-03 '!AJ37)</f>
        <v>0</v>
      </c>
      <c r="E37" s="447">
        <f>Tabela6[[#This Row],[ST ICMS]]</f>
        <v>0</v>
      </c>
      <c r="F37" s="448">
        <f t="shared" si="1"/>
        <v>0</v>
      </c>
      <c r="G37" s="449">
        <f>Tabela6[[#This Row],[DESCONTO]]</f>
        <v>0</v>
      </c>
      <c r="H37" s="450">
        <f t="shared" si="2"/>
        <v>0</v>
      </c>
      <c r="I37" s="454">
        <f t="shared" si="0"/>
        <v>0</v>
      </c>
      <c r="J37" s="1153" t="str">
        <f>J23</f>
        <v>VENDAS</v>
      </c>
      <c r="K37" s="424" t="s">
        <v>38</v>
      </c>
      <c r="L37" s="423">
        <f>'STRADA - (FERDINAND) '!C156</f>
        <v>0</v>
      </c>
      <c r="M37" s="423">
        <f>'STRADA - (FERDINAND) '!D156</f>
        <v>0</v>
      </c>
      <c r="N37" s="423">
        <f>'STRADA - (FERDINAND) '!E156</f>
        <v>0</v>
      </c>
      <c r="O37" s="423">
        <f>'STRADA - (FERDINAND) '!F156</f>
        <v>0</v>
      </c>
      <c r="P37" s="423">
        <f>'STRADA - (FERDINAND) '!G156</f>
        <v>0</v>
      </c>
      <c r="Q37" s="423">
        <f>'STRADA - (FERDINAND) '!H156</f>
        <v>0</v>
      </c>
      <c r="R37" s="423">
        <f>'STRADA - (FERDINAND) '!I156</f>
        <v>0</v>
      </c>
      <c r="S37" s="423">
        <f>'STRADA - (FERDINAND) '!J156</f>
        <v>0</v>
      </c>
      <c r="T37" s="423">
        <f>'STRADA - (FERDINAND) '!K156</f>
        <v>0</v>
      </c>
      <c r="U37" s="423">
        <f>'STRADA - (FERDINAND) '!L156</f>
        <v>0</v>
      </c>
      <c r="V37" s="423">
        <f>'STRADA - (FERDINAND) '!M156</f>
        <v>0</v>
      </c>
      <c r="W37" s="423">
        <f>'STRADA - (FERDINAND) '!N156</f>
        <v>0</v>
      </c>
      <c r="X37" s="423">
        <f>'STRADA - (FERDINAND) '!O156</f>
        <v>0</v>
      </c>
      <c r="Y37" s="423">
        <f>'STRADA - (FERDINAND) '!P156</f>
        <v>0</v>
      </c>
      <c r="Z37" s="423">
        <f>'STRADA - (FERDINAND) '!Q156</f>
        <v>0</v>
      </c>
      <c r="AA37" s="423">
        <f>'STRADA - (FERDINAND) '!R156</f>
        <v>0</v>
      </c>
      <c r="AB37" s="423">
        <f>'STRADA - (FERDINAND) '!S156</f>
        <v>0</v>
      </c>
      <c r="AC37" s="423">
        <f>'STRADA - (FERDINAND) '!T156</f>
        <v>0</v>
      </c>
      <c r="AD37" s="423">
        <f>'STRADA - (FERDINAND) '!U156</f>
        <v>0</v>
      </c>
      <c r="AE37" s="423">
        <f>'STRADA - (FERDINAND) '!V156</f>
        <v>0</v>
      </c>
      <c r="AF37" s="423">
        <f>'STRADA - (FERDINAND) '!W156</f>
        <v>0</v>
      </c>
      <c r="AG37" s="423">
        <f>'STRADA - (FERDINAND) '!X156</f>
        <v>0</v>
      </c>
      <c r="AH37" s="423">
        <f>'STRADA - (FERDINAND) '!Y156</f>
        <v>0</v>
      </c>
      <c r="AI37" s="423">
        <f>'STRADA - (FERDINAND) '!Z156</f>
        <v>0</v>
      </c>
      <c r="AJ37" s="423">
        <f>'STRADA - (FERDINAND) '!AA156</f>
        <v>0</v>
      </c>
      <c r="AK37" s="423">
        <f>'STRADA - (FERDINAND) '!AB156</f>
        <v>0</v>
      </c>
      <c r="AL37" s="423">
        <f>'STRADA - (FERDINAND) '!AC156</f>
        <v>0</v>
      </c>
      <c r="AM37" s="423">
        <f>'STRADA - (FERDINAND) '!AD156</f>
        <v>0</v>
      </c>
      <c r="AN37" s="423">
        <f>'STRADA - (FERDINAND) '!AE156</f>
        <v>0</v>
      </c>
      <c r="AO37" s="423">
        <f>'STRADA - (FERDINAND) '!AF156</f>
        <v>0</v>
      </c>
      <c r="AP37" s="423">
        <f>'STRADA - (FERDINAND) '!AG156</f>
        <v>0</v>
      </c>
      <c r="AQ37" s="588">
        <f>SUM(L37:AP37)</f>
        <v>0</v>
      </c>
    </row>
    <row r="38" spans="1:45" ht="15" customHeight="1" thickBot="1" x14ac:dyDescent="0.3">
      <c r="A38" s="26"/>
      <c r="B38" s="664">
        <f>Tabela6[[#This Row],[CLIENTE]]</f>
        <v>0</v>
      </c>
      <c r="C38" s="162">
        <f>SUM('HR - (VALDENOR) '!AH38,'STRADA - (FERDINAND) '!AH38,'EXTRA - (FERDINAND) '!AH38,'FÁBRICA '!AH38,'FOTON - (CLEUBERT) '!AH38,'EXTRA-02 '!AH38,'EXTRA-03 '!AH38)</f>
        <v>0</v>
      </c>
      <c r="D38" s="440">
        <f>SUM('HR - (VALDENOR) '!AJ38,'STRADA - (FERDINAND) '!AJ38,'EXTRA - (FERDINAND) '!AJ38,'FÁBRICA '!AJ38,'FOTON - (CLEUBERT) '!AJ38,'EXTRA-02 '!AJ38,'EXTRA-03 '!AJ38)</f>
        <v>0</v>
      </c>
      <c r="E38" s="447">
        <f>Tabela6[[#This Row],[ST ICMS]]</f>
        <v>0</v>
      </c>
      <c r="F38" s="448">
        <f t="shared" si="1"/>
        <v>0</v>
      </c>
      <c r="G38" s="449">
        <f>Tabela6[[#This Row],[DESCONTO]]</f>
        <v>0</v>
      </c>
      <c r="H38" s="450">
        <f t="shared" si="2"/>
        <v>0</v>
      </c>
      <c r="I38" s="454">
        <f t="shared" si="0"/>
        <v>0</v>
      </c>
      <c r="J38" s="1154"/>
      <c r="K38" s="423" t="s">
        <v>7</v>
      </c>
      <c r="L38" s="425"/>
      <c r="M38" s="425"/>
      <c r="N38" s="425"/>
      <c r="O38" s="425"/>
      <c r="P38" s="425"/>
      <c r="Q38" s="425"/>
      <c r="R38" s="425"/>
      <c r="S38" s="425"/>
      <c r="T38" s="425"/>
      <c r="U38" s="425"/>
      <c r="V38" s="425"/>
      <c r="W38" s="425"/>
      <c r="X38" s="425"/>
      <c r="Y38" s="425"/>
      <c r="Z38" s="425"/>
      <c r="AA38" s="425"/>
      <c r="AB38" s="425"/>
      <c r="AC38" s="425"/>
      <c r="AD38" s="425"/>
      <c r="AE38" s="425" t="s">
        <v>116</v>
      </c>
      <c r="AF38" s="425"/>
      <c r="AG38" s="425"/>
      <c r="AH38" s="425"/>
      <c r="AI38" s="425"/>
      <c r="AJ38" s="425"/>
      <c r="AK38" s="425"/>
      <c r="AL38" s="425"/>
      <c r="AM38" s="425"/>
      <c r="AN38" s="425"/>
      <c r="AO38" s="425"/>
      <c r="AP38" s="564"/>
      <c r="AQ38" s="589">
        <f>SUM(L38:AP38)</f>
        <v>0</v>
      </c>
    </row>
    <row r="39" spans="1:45" ht="15" customHeight="1" x14ac:dyDescent="0.25">
      <c r="A39" s="26"/>
      <c r="B39" s="664">
        <f>Tabela6[[#This Row],[CLIENTE]]</f>
        <v>0</v>
      </c>
      <c r="C39" s="162">
        <f>SUM('HR - (VALDENOR) '!AH39,'STRADA - (FERDINAND) '!AH39,'EXTRA - (FERDINAND) '!AH39,'FÁBRICA '!AH39,'FOTON - (CLEUBERT) '!AH39,'EXTRA-02 '!AH39,'EXTRA-03 '!AH39)</f>
        <v>0</v>
      </c>
      <c r="D39" s="440">
        <f>SUM('HR - (VALDENOR) '!AJ39,'STRADA - (FERDINAND) '!AJ39,'EXTRA - (FERDINAND) '!AJ39,'FÁBRICA '!AJ39,'FOTON - (CLEUBERT) '!AJ39,'EXTRA-02 '!AJ39,'EXTRA-03 '!AJ39)</f>
        <v>0</v>
      </c>
      <c r="E39" s="447">
        <f>Tabela6[[#This Row],[ST ICMS]]</f>
        <v>0</v>
      </c>
      <c r="F39" s="448">
        <f t="shared" si="1"/>
        <v>0</v>
      </c>
      <c r="G39" s="449">
        <f>Tabela6[[#This Row],[DESCONTO]]</f>
        <v>0</v>
      </c>
      <c r="H39" s="450">
        <f t="shared" si="2"/>
        <v>0</v>
      </c>
      <c r="I39" s="454">
        <f t="shared" si="0"/>
        <v>0</v>
      </c>
      <c r="J39" s="1113" t="s">
        <v>47</v>
      </c>
      <c r="K39" s="835" t="s">
        <v>40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10"/>
      <c r="AD39" s="10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41"/>
      <c r="AQ39" s="1116"/>
      <c r="AR39" s="575" t="s">
        <v>49</v>
      </c>
      <c r="AS39" s="426" t="e">
        <f>AQ45/AQ37</f>
        <v>#DIV/0!</v>
      </c>
    </row>
    <row r="40" spans="1:45" ht="15" customHeight="1" x14ac:dyDescent="0.25">
      <c r="A40" s="26"/>
      <c r="B40" s="664">
        <f>Tabela6[[#This Row],[CLIENTE]]</f>
        <v>0</v>
      </c>
      <c r="C40" s="162">
        <f>SUM('HR - (VALDENOR) '!AH40,'STRADA - (FERDINAND) '!AH40,'EXTRA - (FERDINAND) '!AH40,'FÁBRICA '!AH40,'FOTON - (CLEUBERT) '!AH40,'EXTRA-02 '!AH40,'EXTRA-03 '!AH40)</f>
        <v>0</v>
      </c>
      <c r="D40" s="440">
        <f>SUM('HR - (VALDENOR) '!AJ40,'STRADA - (FERDINAND) '!AJ40,'EXTRA - (FERDINAND) '!AJ40,'FÁBRICA '!AJ40,'FOTON - (CLEUBERT) '!AJ40,'EXTRA-02 '!AJ40,'EXTRA-03 '!AJ40)</f>
        <v>0</v>
      </c>
      <c r="E40" s="447">
        <f>Tabela6[[#This Row],[ST ICMS]]</f>
        <v>0</v>
      </c>
      <c r="F40" s="448">
        <f t="shared" si="1"/>
        <v>0</v>
      </c>
      <c r="G40" s="449">
        <f>Tabela6[[#This Row],[DESCONTO]]</f>
        <v>0</v>
      </c>
      <c r="H40" s="450">
        <f t="shared" si="2"/>
        <v>0</v>
      </c>
      <c r="I40" s="454">
        <f t="shared" si="0"/>
        <v>0</v>
      </c>
      <c r="J40" s="1114"/>
      <c r="K40" s="423" t="s">
        <v>41</v>
      </c>
      <c r="L40" s="157"/>
      <c r="M40" s="642"/>
      <c r="N40" s="642"/>
      <c r="O40" s="28"/>
      <c r="P40" s="642"/>
      <c r="Q40" s="28"/>
      <c r="R40" s="795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157"/>
      <c r="AD40" s="10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341"/>
      <c r="AQ40" s="1117"/>
      <c r="AR40" s="576" t="s">
        <v>50</v>
      </c>
      <c r="AS40" s="427" t="e">
        <f>AQ45/AQ46</f>
        <v>#DIV/0!</v>
      </c>
    </row>
    <row r="41" spans="1:45" ht="15" customHeight="1" x14ac:dyDescent="0.25">
      <c r="A41" s="26"/>
      <c r="B41" s="664">
        <f>Tabela6[[#This Row],[CLIENTE]]</f>
        <v>0</v>
      </c>
      <c r="C41" s="162">
        <f>SUM('HR - (VALDENOR) '!AH41,'STRADA - (FERDINAND) '!AH41,'EXTRA - (FERDINAND) '!AH41,'FÁBRICA '!AH41,'FOTON - (CLEUBERT) '!AH41,'EXTRA-02 '!AH41,'EXTRA-03 '!AH41)</f>
        <v>0</v>
      </c>
      <c r="D41" s="440">
        <f>SUM('HR - (VALDENOR) '!AJ41,'STRADA - (FERDINAND) '!AJ41,'EXTRA - (FERDINAND) '!AJ41,'FÁBRICA '!AJ41,'FOTON - (CLEUBERT) '!AJ41,'EXTRA-02 '!AJ41,'EXTRA-03 '!AJ41)</f>
        <v>0</v>
      </c>
      <c r="E41" s="447">
        <f>Tabela6[[#This Row],[ST ICMS]]</f>
        <v>0</v>
      </c>
      <c r="F41" s="448">
        <f t="shared" si="1"/>
        <v>0</v>
      </c>
      <c r="G41" s="449">
        <f>Tabela6[[#This Row],[DESCONTO]]</f>
        <v>0</v>
      </c>
      <c r="H41" s="450">
        <f t="shared" si="2"/>
        <v>0</v>
      </c>
      <c r="I41" s="454">
        <f t="shared" si="0"/>
        <v>0</v>
      </c>
      <c r="J41" s="1114"/>
      <c r="K41" s="423" t="str">
        <f>K27</f>
        <v>HORA SAIDA</v>
      </c>
      <c r="L41" s="636"/>
      <c r="M41" s="636"/>
      <c r="N41" s="636"/>
      <c r="O41" s="636"/>
      <c r="P41" s="636"/>
      <c r="Q41" s="636"/>
      <c r="R41" s="636"/>
      <c r="S41" s="636"/>
      <c r="T41" s="636"/>
      <c r="U41" s="636"/>
      <c r="V41" s="636"/>
      <c r="W41" s="636"/>
      <c r="X41" s="636"/>
      <c r="Y41" s="636"/>
      <c r="Z41" s="636"/>
      <c r="AA41" s="636"/>
      <c r="AB41" s="636"/>
      <c r="AC41" s="636"/>
      <c r="AD41" s="636"/>
      <c r="AE41" s="636"/>
      <c r="AF41" s="636"/>
      <c r="AG41" s="636"/>
      <c r="AH41" s="636"/>
      <c r="AI41" s="636"/>
      <c r="AJ41" s="636"/>
      <c r="AK41" s="636"/>
      <c r="AL41" s="636"/>
      <c r="AM41" s="636"/>
      <c r="AN41" s="636"/>
      <c r="AO41" s="636"/>
      <c r="AP41" s="641"/>
      <c r="AQ41" s="1117"/>
      <c r="AR41" s="576" t="s">
        <v>51</v>
      </c>
      <c r="AS41" s="428" t="e">
        <f>AQ44/AQ37</f>
        <v>#DIV/0!</v>
      </c>
    </row>
    <row r="42" spans="1:45" ht="15" customHeight="1" thickBot="1" x14ac:dyDescent="0.3">
      <c r="A42" s="26"/>
      <c r="B42" s="664">
        <f>Tabela6[[#This Row],[CLIENTE]]</f>
        <v>0</v>
      </c>
      <c r="C42" s="162">
        <f>SUM('HR - (VALDENOR) '!AH42,'STRADA - (FERDINAND) '!AH42,'EXTRA - (FERDINAND) '!AH42,'FÁBRICA '!AH42,'FOTON - (CLEUBERT) '!AH42,'EXTRA-02 '!AH42,'EXTRA-03 '!AH42)</f>
        <v>0</v>
      </c>
      <c r="D42" s="440">
        <f>SUM('HR - (VALDENOR) '!AJ42,'STRADA - (FERDINAND) '!AJ42,'EXTRA - (FERDINAND) '!AJ42,'FÁBRICA '!AJ42,'FOTON - (CLEUBERT) '!AJ42,'EXTRA-02 '!AJ42,'EXTRA-03 '!AJ42)</f>
        <v>0</v>
      </c>
      <c r="E42" s="447">
        <f>Tabela6[[#This Row],[ST ICMS]]</f>
        <v>0</v>
      </c>
      <c r="F42" s="448">
        <f t="shared" si="1"/>
        <v>0</v>
      </c>
      <c r="G42" s="449">
        <f>Tabela6[[#This Row],[DESCONTO]]</f>
        <v>0</v>
      </c>
      <c r="H42" s="450">
        <f t="shared" si="2"/>
        <v>0</v>
      </c>
      <c r="I42" s="454">
        <f t="shared" si="0"/>
        <v>0</v>
      </c>
      <c r="J42" s="1114"/>
      <c r="K42" s="423" t="s">
        <v>42</v>
      </c>
      <c r="L42" s="157"/>
      <c r="M42" s="154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642"/>
      <c r="AQ42" s="1117"/>
      <c r="AR42" s="577" t="s">
        <v>52</v>
      </c>
      <c r="AS42" s="550" t="e">
        <f>AQ38/AQ46</f>
        <v>#DIV/0!</v>
      </c>
    </row>
    <row r="43" spans="1:45" ht="15" customHeight="1" x14ac:dyDescent="0.25">
      <c r="A43" s="26"/>
      <c r="B43" s="664">
        <f>Tabela6[[#This Row],[CLIENTE]]</f>
        <v>0</v>
      </c>
      <c r="C43" s="162">
        <f>SUM('HR - (VALDENOR) '!AH43,'STRADA - (FERDINAND) '!AH43,'EXTRA - (FERDINAND) '!AH43,'FÁBRICA '!AH43,'FOTON - (CLEUBERT) '!AH43,'EXTRA-02 '!AH43,'EXTRA-03 '!AH43)</f>
        <v>0</v>
      </c>
      <c r="D43" s="440">
        <f>SUM('HR - (VALDENOR) '!AJ43,'STRADA - (FERDINAND) '!AJ43,'EXTRA - (FERDINAND) '!AJ43,'FÁBRICA '!AJ43,'FOTON - (CLEUBERT) '!AJ43,'EXTRA-02 '!AJ43,'EXTRA-03 '!AJ43)</f>
        <v>0</v>
      </c>
      <c r="E43" s="447">
        <f>Tabela6[[#This Row],[ST ICMS]]</f>
        <v>0</v>
      </c>
      <c r="F43" s="448">
        <f t="shared" si="1"/>
        <v>0</v>
      </c>
      <c r="G43" s="449">
        <f>Tabela6[[#This Row],[DESCONTO]]</f>
        <v>0</v>
      </c>
      <c r="H43" s="450">
        <f t="shared" si="2"/>
        <v>0</v>
      </c>
      <c r="I43" s="454">
        <f t="shared" si="0"/>
        <v>0</v>
      </c>
      <c r="J43" s="1114"/>
      <c r="K43" s="423" t="str">
        <f>K29</f>
        <v>HORA CHEGADA</v>
      </c>
      <c r="L43" s="636"/>
      <c r="M43" s="636"/>
      <c r="N43" s="636"/>
      <c r="O43" s="636"/>
      <c r="P43" s="636"/>
      <c r="Q43" s="636"/>
      <c r="R43" s="636"/>
      <c r="S43" s="636"/>
      <c r="T43" s="636"/>
      <c r="U43" s="636"/>
      <c r="V43" s="636"/>
      <c r="W43" s="668"/>
      <c r="X43" s="636"/>
      <c r="Y43" s="636"/>
      <c r="Z43" s="636"/>
      <c r="AA43" s="636"/>
      <c r="AB43" s="636"/>
      <c r="AC43" s="636"/>
      <c r="AD43" s="636"/>
      <c r="AE43" s="636"/>
      <c r="AF43" s="636"/>
      <c r="AG43" s="636"/>
      <c r="AH43" s="636"/>
      <c r="AI43" s="636"/>
      <c r="AJ43" s="636"/>
      <c r="AK43" s="636"/>
      <c r="AL43" s="636"/>
      <c r="AM43" s="636"/>
      <c r="AN43" s="636"/>
      <c r="AO43" s="636"/>
      <c r="AP43" s="641"/>
      <c r="AQ43" s="1117"/>
    </row>
    <row r="44" spans="1:45" ht="15" customHeight="1" x14ac:dyDescent="0.25">
      <c r="A44" s="26"/>
      <c r="B44" s="664">
        <f>Tabela6[[#This Row],[CLIENTE]]</f>
        <v>0</v>
      </c>
      <c r="C44" s="162">
        <f>SUM('HR - (VALDENOR) '!AH44,'STRADA - (FERDINAND) '!AH44,'EXTRA - (FERDINAND) '!AH44,'FÁBRICA '!AH44,'FOTON - (CLEUBERT) '!AH44,'EXTRA-02 '!AH44,'EXTRA-03 '!AH44)</f>
        <v>0</v>
      </c>
      <c r="D44" s="440">
        <f>SUM('HR - (VALDENOR) '!AJ44,'STRADA - (FERDINAND) '!AJ44,'EXTRA - (FERDINAND) '!AJ44,'FÁBRICA '!AJ44,'FOTON - (CLEUBERT) '!AJ44,'EXTRA-02 '!AJ44,'EXTRA-03 '!AJ44)</f>
        <v>0</v>
      </c>
      <c r="E44" s="447">
        <f>Tabela6[[#This Row],[ST ICMS]]</f>
        <v>0</v>
      </c>
      <c r="F44" s="448">
        <f t="shared" si="1"/>
        <v>0</v>
      </c>
      <c r="G44" s="449">
        <f>Tabela6[[#This Row],[DESCONTO]]</f>
        <v>0</v>
      </c>
      <c r="H44" s="450">
        <f t="shared" si="2"/>
        <v>0</v>
      </c>
      <c r="I44" s="454">
        <f t="shared" si="0"/>
        <v>0</v>
      </c>
      <c r="J44" s="1114"/>
      <c r="K44" s="423" t="s">
        <v>45</v>
      </c>
      <c r="L44" s="637">
        <f>L43-L41</f>
        <v>0</v>
      </c>
      <c r="M44" s="637">
        <f t="shared" ref="M44:AP44" si="15">M43-M41</f>
        <v>0</v>
      </c>
      <c r="N44" s="637">
        <f t="shared" si="15"/>
        <v>0</v>
      </c>
      <c r="O44" s="637">
        <f t="shared" si="15"/>
        <v>0</v>
      </c>
      <c r="P44" s="637">
        <f t="shared" si="15"/>
        <v>0</v>
      </c>
      <c r="Q44" s="637">
        <f t="shared" si="15"/>
        <v>0</v>
      </c>
      <c r="R44" s="637">
        <f t="shared" si="15"/>
        <v>0</v>
      </c>
      <c r="S44" s="637">
        <f t="shared" si="15"/>
        <v>0</v>
      </c>
      <c r="T44" s="637">
        <f t="shared" si="15"/>
        <v>0</v>
      </c>
      <c r="U44" s="637">
        <f t="shared" si="15"/>
        <v>0</v>
      </c>
      <c r="V44" s="637">
        <f t="shared" si="15"/>
        <v>0</v>
      </c>
      <c r="W44" s="637">
        <f t="shared" si="15"/>
        <v>0</v>
      </c>
      <c r="X44" s="637">
        <f t="shared" si="15"/>
        <v>0</v>
      </c>
      <c r="Y44" s="637">
        <f t="shared" si="15"/>
        <v>0</v>
      </c>
      <c r="Z44" s="637">
        <f t="shared" si="15"/>
        <v>0</v>
      </c>
      <c r="AA44" s="637">
        <f t="shared" si="15"/>
        <v>0</v>
      </c>
      <c r="AB44" s="637">
        <f t="shared" si="15"/>
        <v>0</v>
      </c>
      <c r="AC44" s="637">
        <f t="shared" si="15"/>
        <v>0</v>
      </c>
      <c r="AD44" s="637">
        <f t="shared" si="15"/>
        <v>0</v>
      </c>
      <c r="AE44" s="637">
        <f t="shared" si="15"/>
        <v>0</v>
      </c>
      <c r="AF44" s="637">
        <f t="shared" si="15"/>
        <v>0</v>
      </c>
      <c r="AG44" s="637">
        <f t="shared" si="15"/>
        <v>0</v>
      </c>
      <c r="AH44" s="637">
        <f t="shared" si="15"/>
        <v>0</v>
      </c>
      <c r="AI44" s="637">
        <f t="shared" si="15"/>
        <v>0</v>
      </c>
      <c r="AJ44" s="637">
        <f t="shared" si="15"/>
        <v>0</v>
      </c>
      <c r="AK44" s="637">
        <f t="shared" si="15"/>
        <v>0</v>
      </c>
      <c r="AL44" s="637">
        <f t="shared" si="15"/>
        <v>0</v>
      </c>
      <c r="AM44" s="637">
        <f t="shared" si="15"/>
        <v>0</v>
      </c>
      <c r="AN44" s="637">
        <f t="shared" si="15"/>
        <v>0</v>
      </c>
      <c r="AO44" s="637">
        <f t="shared" si="15"/>
        <v>0</v>
      </c>
      <c r="AP44" s="637">
        <f t="shared" si="15"/>
        <v>0</v>
      </c>
      <c r="AQ44" s="1118"/>
    </row>
    <row r="45" spans="1:45" ht="15" customHeight="1" x14ac:dyDescent="0.25">
      <c r="A45" s="26"/>
      <c r="B45" s="664">
        <f>Tabela6[[#This Row],[CLIENTE]]</f>
        <v>0</v>
      </c>
      <c r="C45" s="162">
        <f>SUM('HR - (VALDENOR) '!AH45,'STRADA - (FERDINAND) '!AH45,'EXTRA - (FERDINAND) '!AH45,'FÁBRICA '!AH45,'FOTON - (CLEUBERT) '!AH45,'EXTRA-02 '!AH45,'EXTRA-03 '!AH45)</f>
        <v>0</v>
      </c>
      <c r="D45" s="440">
        <f>SUM('HR - (VALDENOR) '!AJ45,'STRADA - (FERDINAND) '!AJ45,'EXTRA - (FERDINAND) '!AJ45,'FÁBRICA '!AJ45,'FOTON - (CLEUBERT) '!AJ45,'EXTRA-02 '!AJ45,'EXTRA-03 '!AJ45)</f>
        <v>0</v>
      </c>
      <c r="E45" s="447">
        <f>Tabela6[[#This Row],[ST ICMS]]</f>
        <v>0</v>
      </c>
      <c r="F45" s="448">
        <f t="shared" si="1"/>
        <v>0</v>
      </c>
      <c r="G45" s="449">
        <f>Tabela6[[#This Row],[DESCONTO]]</f>
        <v>0</v>
      </c>
      <c r="H45" s="450">
        <f t="shared" si="2"/>
        <v>0</v>
      </c>
      <c r="I45" s="454">
        <f t="shared" si="0"/>
        <v>0</v>
      </c>
      <c r="J45" s="1115"/>
      <c r="K45" s="423" t="s">
        <v>43</v>
      </c>
      <c r="L45" s="638">
        <f>L42-L40</f>
        <v>0</v>
      </c>
      <c r="M45" s="423">
        <f t="shared" ref="M45:AP45" si="16">M42-M40</f>
        <v>0</v>
      </c>
      <c r="N45" s="423">
        <f t="shared" si="16"/>
        <v>0</v>
      </c>
      <c r="O45" s="423">
        <f t="shared" si="16"/>
        <v>0</v>
      </c>
      <c r="P45" s="423">
        <f t="shared" si="16"/>
        <v>0</v>
      </c>
      <c r="Q45" s="423">
        <f t="shared" si="16"/>
        <v>0</v>
      </c>
      <c r="R45" s="423">
        <f t="shared" si="16"/>
        <v>0</v>
      </c>
      <c r="S45" s="423">
        <f t="shared" si="16"/>
        <v>0</v>
      </c>
      <c r="T45" s="423">
        <f t="shared" si="16"/>
        <v>0</v>
      </c>
      <c r="U45" s="423">
        <f t="shared" si="16"/>
        <v>0</v>
      </c>
      <c r="V45" s="423">
        <f t="shared" si="16"/>
        <v>0</v>
      </c>
      <c r="W45" s="423">
        <f t="shared" si="16"/>
        <v>0</v>
      </c>
      <c r="X45" s="423">
        <f t="shared" si="16"/>
        <v>0</v>
      </c>
      <c r="Y45" s="423">
        <f t="shared" si="16"/>
        <v>0</v>
      </c>
      <c r="Z45" s="423">
        <f t="shared" si="16"/>
        <v>0</v>
      </c>
      <c r="AA45" s="423">
        <f t="shared" si="16"/>
        <v>0</v>
      </c>
      <c r="AB45" s="423">
        <f t="shared" si="16"/>
        <v>0</v>
      </c>
      <c r="AC45" s="423">
        <f t="shared" si="16"/>
        <v>0</v>
      </c>
      <c r="AD45" s="423">
        <f t="shared" si="16"/>
        <v>0</v>
      </c>
      <c r="AE45" s="423">
        <f t="shared" si="16"/>
        <v>0</v>
      </c>
      <c r="AF45" s="423">
        <f t="shared" si="16"/>
        <v>0</v>
      </c>
      <c r="AG45" s="423">
        <f t="shared" si="16"/>
        <v>0</v>
      </c>
      <c r="AH45" s="423">
        <f t="shared" si="16"/>
        <v>0</v>
      </c>
      <c r="AI45" s="423">
        <f t="shared" si="16"/>
        <v>0</v>
      </c>
      <c r="AJ45" s="423">
        <f t="shared" si="16"/>
        <v>0</v>
      </c>
      <c r="AK45" s="423">
        <f t="shared" si="16"/>
        <v>0</v>
      </c>
      <c r="AL45" s="423">
        <f t="shared" si="16"/>
        <v>0</v>
      </c>
      <c r="AM45" s="423">
        <f t="shared" si="16"/>
        <v>0</v>
      </c>
      <c r="AN45" s="423">
        <f t="shared" si="16"/>
        <v>0</v>
      </c>
      <c r="AO45" s="423">
        <f t="shared" si="16"/>
        <v>0</v>
      </c>
      <c r="AP45" s="563">
        <f t="shared" si="16"/>
        <v>0</v>
      </c>
      <c r="AQ45" s="590">
        <f>SUM(L45:AP45)</f>
        <v>0</v>
      </c>
    </row>
    <row r="46" spans="1:45" ht="15" customHeight="1" x14ac:dyDescent="0.25">
      <c r="A46" s="26"/>
      <c r="B46" s="664">
        <f>Tabela6[[#This Row],[CLIENTE]]</f>
        <v>0</v>
      </c>
      <c r="C46" s="162">
        <f>SUM('HR - (VALDENOR) '!AH46,'STRADA - (FERDINAND) '!AH46,'EXTRA - (FERDINAND) '!AH46,'FÁBRICA '!AH46,'FOTON - (CLEUBERT) '!AH46,'EXTRA-02 '!AH46,'EXTRA-03 '!AH46)</f>
        <v>0</v>
      </c>
      <c r="D46" s="440">
        <f>SUM('HR - (VALDENOR) '!AJ46,'STRADA - (FERDINAND) '!AJ46,'EXTRA - (FERDINAND) '!AJ46,'FÁBRICA '!AJ46,'FOTON - (CLEUBERT) '!AJ46,'EXTRA-02 '!AJ46,'EXTRA-03 '!AJ46)</f>
        <v>0</v>
      </c>
      <c r="E46" s="447">
        <f>Tabela6[[#This Row],[ST ICMS]]</f>
        <v>0</v>
      </c>
      <c r="F46" s="448">
        <f t="shared" si="1"/>
        <v>0</v>
      </c>
      <c r="G46" s="449">
        <f>Tabela6[[#This Row],[DESCONTO]]</f>
        <v>0</v>
      </c>
      <c r="H46" s="450">
        <f t="shared" si="2"/>
        <v>0</v>
      </c>
      <c r="I46" s="454">
        <f t="shared" si="0"/>
        <v>0</v>
      </c>
      <c r="J46" s="1113" t="s">
        <v>39</v>
      </c>
      <c r="K46" s="423" t="s">
        <v>46</v>
      </c>
      <c r="L46" s="866"/>
      <c r="M46" s="229"/>
      <c r="N46" s="229"/>
      <c r="O46" s="229"/>
      <c r="P46" s="229"/>
      <c r="Q46" s="681"/>
      <c r="R46" s="681"/>
      <c r="S46" s="229"/>
      <c r="T46" s="229"/>
      <c r="U46" s="229"/>
      <c r="V46" s="229"/>
      <c r="W46" s="681"/>
      <c r="X46" s="229"/>
      <c r="Y46" s="229"/>
      <c r="Z46" s="681"/>
      <c r="AA46" s="681"/>
      <c r="AB46" s="229"/>
      <c r="AC46" s="681"/>
      <c r="AD46" s="229"/>
      <c r="AE46" s="229"/>
      <c r="AF46" s="681"/>
      <c r="AG46" s="229"/>
      <c r="AH46" s="229"/>
      <c r="AI46" s="681"/>
      <c r="AJ46" s="229"/>
      <c r="AK46" s="229"/>
      <c r="AL46" s="229"/>
      <c r="AM46" s="229"/>
      <c r="AN46" s="229"/>
      <c r="AO46" s="681"/>
      <c r="AP46" s="561"/>
      <c r="AQ46" s="590">
        <f>SUM(L46:AP46)</f>
        <v>0</v>
      </c>
    </row>
    <row r="47" spans="1:45" ht="15" customHeight="1" thickBot="1" x14ac:dyDescent="0.3">
      <c r="A47" s="26"/>
      <c r="B47" s="664">
        <f>Tabela6[[#This Row],[CLIENTE]]</f>
        <v>0</v>
      </c>
      <c r="C47" s="162">
        <f>SUM('HR - (VALDENOR) '!AH47,'STRADA - (FERDINAND) '!AH47,'EXTRA - (FERDINAND) '!AH47,'FÁBRICA '!AH47,'FOTON - (CLEUBERT) '!AH47,'EXTRA-02 '!AH47,'EXTRA-03 '!AH47)</f>
        <v>0</v>
      </c>
      <c r="D47" s="440">
        <f>SUM('HR - (VALDENOR) '!AJ47,'STRADA - (FERDINAND) '!AJ47,'EXTRA - (FERDINAND) '!AJ47,'FÁBRICA '!AJ47,'FOTON - (CLEUBERT) '!AJ47,'EXTRA-02 '!AJ47,'EXTRA-03 '!AJ47)</f>
        <v>0</v>
      </c>
      <c r="E47" s="447">
        <f>Tabela6[[#This Row],[ST ICMS]]</f>
        <v>0</v>
      </c>
      <c r="F47" s="448">
        <f t="shared" si="1"/>
        <v>0</v>
      </c>
      <c r="G47" s="449">
        <f>Tabela6[[#This Row],[DESCONTO]]</f>
        <v>0</v>
      </c>
      <c r="H47" s="450">
        <f t="shared" si="2"/>
        <v>0</v>
      </c>
      <c r="I47" s="454">
        <f t="shared" si="0"/>
        <v>0</v>
      </c>
      <c r="J47" s="1140"/>
      <c r="K47" s="836" t="s">
        <v>7</v>
      </c>
      <c r="L47" s="485"/>
      <c r="M47" s="485"/>
      <c r="N47" s="485"/>
      <c r="O47" s="485"/>
      <c r="P47" s="485"/>
      <c r="Q47" s="485"/>
      <c r="R47" s="485"/>
      <c r="S47" s="485"/>
      <c r="T47" s="485"/>
      <c r="U47" s="485"/>
      <c r="V47" s="485"/>
      <c r="W47" s="485"/>
      <c r="X47" s="485"/>
      <c r="Y47" s="485"/>
      <c r="Z47" s="485"/>
      <c r="AA47" s="485"/>
      <c r="AB47" s="485"/>
      <c r="AC47" s="485"/>
      <c r="AD47" s="485"/>
      <c r="AE47" s="485"/>
      <c r="AF47" s="485"/>
      <c r="AG47" s="485"/>
      <c r="AH47" s="485"/>
      <c r="AI47" s="485"/>
      <c r="AJ47" s="485"/>
      <c r="AK47" s="485"/>
      <c r="AL47" s="485"/>
      <c r="AM47" s="485"/>
      <c r="AN47" s="485"/>
      <c r="AO47" s="485"/>
      <c r="AP47" s="562"/>
      <c r="AQ47" s="837">
        <f>SUM(L47:AP47)</f>
        <v>0</v>
      </c>
    </row>
    <row r="48" spans="1:45" ht="15" customHeight="1" x14ac:dyDescent="0.25">
      <c r="A48" s="26"/>
      <c r="B48" s="664">
        <f>Tabela6[[#This Row],[CLIENTE]]</f>
        <v>0</v>
      </c>
      <c r="C48" s="162">
        <f>SUM('HR - (VALDENOR) '!AH48,'STRADA - (FERDINAND) '!AH48,'EXTRA - (FERDINAND) '!AH48,'FÁBRICA '!AH48,'FOTON - (CLEUBERT) '!AH48,'EXTRA-02 '!AH48,'EXTRA-03 '!AH48)</f>
        <v>0</v>
      </c>
      <c r="D48" s="440">
        <f>SUM('HR - (VALDENOR) '!AJ48,'STRADA - (FERDINAND) '!AJ48,'EXTRA - (FERDINAND) '!AJ48,'FÁBRICA '!AJ48,'FOTON - (CLEUBERT) '!AJ48,'EXTRA-02 '!AJ48,'EXTRA-03 '!AJ48)</f>
        <v>0</v>
      </c>
      <c r="E48" s="447">
        <f>Tabela6[[#This Row],[ST ICMS]]</f>
        <v>0</v>
      </c>
      <c r="F48" s="448">
        <f t="shared" si="1"/>
        <v>0</v>
      </c>
      <c r="G48" s="449">
        <f>Tabela6[[#This Row],[DESCONTO]]</f>
        <v>0</v>
      </c>
      <c r="H48" s="450">
        <f t="shared" si="2"/>
        <v>0</v>
      </c>
      <c r="I48" s="454">
        <f t="shared" si="0"/>
        <v>0</v>
      </c>
      <c r="J48" s="445"/>
      <c r="K48" s="429"/>
      <c r="L48" s="430" t="str">
        <f>L2</f>
        <v>SEX</v>
      </c>
      <c r="M48" s="430" t="str">
        <f t="shared" ref="M48:AP48" si="17">M2</f>
        <v>SÁB</v>
      </c>
      <c r="N48" s="430" t="str">
        <f t="shared" si="17"/>
        <v>DOM</v>
      </c>
      <c r="O48" s="430" t="str">
        <f t="shared" si="17"/>
        <v>SEG</v>
      </c>
      <c r="P48" s="430" t="str">
        <f t="shared" si="17"/>
        <v>TER</v>
      </c>
      <c r="Q48" s="430" t="str">
        <f t="shared" si="17"/>
        <v>QUA</v>
      </c>
      <c r="R48" s="430" t="str">
        <f t="shared" si="17"/>
        <v>QUI</v>
      </c>
      <c r="S48" s="430" t="str">
        <f t="shared" si="17"/>
        <v>SEX</v>
      </c>
      <c r="T48" s="430" t="str">
        <f t="shared" si="17"/>
        <v>SÁB</v>
      </c>
      <c r="U48" s="430" t="str">
        <f t="shared" si="17"/>
        <v>DOM</v>
      </c>
      <c r="V48" s="430" t="str">
        <f t="shared" si="17"/>
        <v>SEG</v>
      </c>
      <c r="W48" s="430" t="str">
        <f t="shared" si="17"/>
        <v>TER</v>
      </c>
      <c r="X48" s="430" t="str">
        <f t="shared" si="17"/>
        <v>QUA</v>
      </c>
      <c r="Y48" s="430" t="str">
        <f t="shared" si="17"/>
        <v>QUI</v>
      </c>
      <c r="Z48" s="430" t="str">
        <f t="shared" si="17"/>
        <v>SEX</v>
      </c>
      <c r="AA48" s="430" t="str">
        <f t="shared" si="17"/>
        <v>SÁB</v>
      </c>
      <c r="AB48" s="430" t="str">
        <f t="shared" si="17"/>
        <v>DOM</v>
      </c>
      <c r="AC48" s="430" t="str">
        <f t="shared" si="17"/>
        <v>SEG</v>
      </c>
      <c r="AD48" s="430" t="str">
        <f t="shared" si="17"/>
        <v>TER</v>
      </c>
      <c r="AE48" s="430" t="str">
        <f t="shared" si="17"/>
        <v>QUA</v>
      </c>
      <c r="AF48" s="430" t="str">
        <f t="shared" si="17"/>
        <v>QUI</v>
      </c>
      <c r="AG48" s="430" t="str">
        <f t="shared" si="17"/>
        <v>SEX</v>
      </c>
      <c r="AH48" s="430" t="str">
        <f t="shared" si="17"/>
        <v>SÁB</v>
      </c>
      <c r="AI48" s="430" t="str">
        <f t="shared" si="17"/>
        <v>DOM</v>
      </c>
      <c r="AJ48" s="430" t="str">
        <f t="shared" si="17"/>
        <v>SEG</v>
      </c>
      <c r="AK48" s="430" t="str">
        <f t="shared" si="17"/>
        <v>TER</v>
      </c>
      <c r="AL48" s="430" t="str">
        <f t="shared" si="17"/>
        <v>QUA</v>
      </c>
      <c r="AM48" s="430" t="str">
        <f t="shared" si="17"/>
        <v>QUI</v>
      </c>
      <c r="AN48" s="430" t="str">
        <f t="shared" si="17"/>
        <v>SEX</v>
      </c>
      <c r="AO48" s="430" t="str">
        <f t="shared" si="17"/>
        <v>SÁB</v>
      </c>
      <c r="AP48" s="430">
        <f t="shared" si="17"/>
        <v>0</v>
      </c>
      <c r="AQ48" s="596"/>
    </row>
    <row r="49" spans="1:45" ht="15" customHeight="1" x14ac:dyDescent="0.25">
      <c r="A49" s="26"/>
      <c r="B49" s="664">
        <f>Tabela6[[#This Row],[CLIENTE]]</f>
        <v>0</v>
      </c>
      <c r="C49" s="162">
        <f>SUM('HR - (VALDENOR) '!AH49,'STRADA - (FERDINAND) '!AH49,'EXTRA - (FERDINAND) '!AH49,'FÁBRICA '!AH49,'FOTON - (CLEUBERT) '!AH49,'EXTRA-02 '!AH49,'EXTRA-03 '!AH49)</f>
        <v>0</v>
      </c>
      <c r="D49" s="440">
        <f>SUM('HR - (VALDENOR) '!AJ49,'STRADA - (FERDINAND) '!AJ49,'EXTRA - (FERDINAND) '!AJ49,'FÁBRICA '!AJ49,'FOTON - (CLEUBERT) '!AJ49,'EXTRA-02 '!AJ49,'EXTRA-03 '!AJ49)</f>
        <v>0</v>
      </c>
      <c r="E49" s="447">
        <f>Tabela6[[#This Row],[ST ICMS]]</f>
        <v>0</v>
      </c>
      <c r="F49" s="448">
        <f t="shared" si="1"/>
        <v>0</v>
      </c>
      <c r="G49" s="449">
        <f>Tabela6[[#This Row],[DESCONTO]]</f>
        <v>0</v>
      </c>
      <c r="H49" s="450">
        <f t="shared" si="2"/>
        <v>0</v>
      </c>
      <c r="I49" s="454">
        <f t="shared" si="0"/>
        <v>0</v>
      </c>
      <c r="J49" s="431" t="str">
        <f>J35</f>
        <v>VENDEDOR:</v>
      </c>
      <c r="K49" s="1142" t="str">
        <f>'FÁBRICA '!B1</f>
        <v>FÁBRICA</v>
      </c>
      <c r="L49" s="1142"/>
      <c r="M49" s="431" t="str">
        <f>M35</f>
        <v>RECEITA DIÁRIA POR VENDEDOR - CUSTO COMBUSTÍVEL</v>
      </c>
      <c r="N49" s="431"/>
      <c r="O49" s="431"/>
      <c r="P49" s="431"/>
      <c r="Q49" s="432"/>
      <c r="R49" s="432"/>
      <c r="S49" s="432"/>
      <c r="T49" s="432"/>
      <c r="U49" s="432"/>
      <c r="V49" s="432"/>
      <c r="W49" s="432"/>
      <c r="X49" s="432"/>
      <c r="Y49" s="432"/>
      <c r="Z49" s="432"/>
      <c r="AA49" s="432"/>
      <c r="AB49" s="432"/>
      <c r="AC49" s="432"/>
      <c r="AD49" s="432"/>
      <c r="AE49" s="432"/>
      <c r="AF49" s="432"/>
      <c r="AG49" s="432"/>
      <c r="AH49" s="432"/>
      <c r="AI49" s="432"/>
      <c r="AJ49" s="432"/>
      <c r="AK49" s="432"/>
      <c r="AL49" s="432"/>
      <c r="AM49" s="432"/>
      <c r="AN49" s="432"/>
      <c r="AO49" s="432"/>
      <c r="AP49" s="432"/>
      <c r="AQ49" s="597"/>
    </row>
    <row r="50" spans="1:45" ht="15" customHeight="1" x14ac:dyDescent="0.25">
      <c r="A50" s="26"/>
      <c r="B50" s="664">
        <f>Tabela6[[#This Row],[CLIENTE]]</f>
        <v>0</v>
      </c>
      <c r="C50" s="162">
        <f>SUM('HR - (VALDENOR) '!AH50,'STRADA - (FERDINAND) '!AH50,'EXTRA - (FERDINAND) '!AH50,'FÁBRICA '!AH50,'FOTON - (CLEUBERT) '!AH50,'EXTRA-02 '!AH50,'EXTRA-03 '!AH50)</f>
        <v>0</v>
      </c>
      <c r="D50" s="440">
        <f>SUM('HR - (VALDENOR) '!AJ50,'STRADA - (FERDINAND) '!AJ50,'EXTRA - (FERDINAND) '!AJ50,'FÁBRICA '!AJ50,'FOTON - (CLEUBERT) '!AJ50,'EXTRA-02 '!AJ50,'EXTRA-03 '!AJ50)</f>
        <v>0</v>
      </c>
      <c r="E50" s="447">
        <f>Tabela6[[#This Row],[ST ICMS]]</f>
        <v>0</v>
      </c>
      <c r="F50" s="448">
        <f t="shared" si="1"/>
        <v>0</v>
      </c>
      <c r="G50" s="449">
        <f>Tabela6[[#This Row],[DESCONTO]]</f>
        <v>0</v>
      </c>
      <c r="H50" s="450">
        <f t="shared" si="2"/>
        <v>0</v>
      </c>
      <c r="I50" s="454">
        <f t="shared" si="0"/>
        <v>0</v>
      </c>
      <c r="J50" s="1155" t="str">
        <f>J36</f>
        <v>DIA</v>
      </c>
      <c r="K50" s="1156"/>
      <c r="L50" s="433">
        <f>L3</f>
        <v>1</v>
      </c>
      <c r="M50" s="433">
        <f t="shared" ref="M50:AP50" si="18">M36</f>
        <v>2</v>
      </c>
      <c r="N50" s="433">
        <f t="shared" si="18"/>
        <v>3</v>
      </c>
      <c r="O50" s="433">
        <f t="shared" si="18"/>
        <v>4</v>
      </c>
      <c r="P50" s="433">
        <f t="shared" si="18"/>
        <v>5</v>
      </c>
      <c r="Q50" s="433">
        <f t="shared" si="18"/>
        <v>6</v>
      </c>
      <c r="R50" s="433">
        <f t="shared" si="18"/>
        <v>7</v>
      </c>
      <c r="S50" s="433">
        <f t="shared" si="18"/>
        <v>8</v>
      </c>
      <c r="T50" s="433">
        <f t="shared" si="18"/>
        <v>9</v>
      </c>
      <c r="U50" s="433">
        <f t="shared" si="18"/>
        <v>10</v>
      </c>
      <c r="V50" s="433">
        <f t="shared" si="18"/>
        <v>11</v>
      </c>
      <c r="W50" s="433">
        <f t="shared" si="18"/>
        <v>12</v>
      </c>
      <c r="X50" s="433">
        <f t="shared" si="18"/>
        <v>13</v>
      </c>
      <c r="Y50" s="433">
        <f t="shared" si="18"/>
        <v>14</v>
      </c>
      <c r="Z50" s="433">
        <f t="shared" si="18"/>
        <v>15</v>
      </c>
      <c r="AA50" s="433">
        <f t="shared" si="18"/>
        <v>16</v>
      </c>
      <c r="AB50" s="433">
        <f t="shared" si="18"/>
        <v>17</v>
      </c>
      <c r="AC50" s="433">
        <f t="shared" si="18"/>
        <v>18</v>
      </c>
      <c r="AD50" s="433">
        <f t="shared" si="18"/>
        <v>19</v>
      </c>
      <c r="AE50" s="433">
        <f t="shared" si="18"/>
        <v>20</v>
      </c>
      <c r="AF50" s="433">
        <f t="shared" si="18"/>
        <v>21</v>
      </c>
      <c r="AG50" s="433">
        <f t="shared" si="18"/>
        <v>22</v>
      </c>
      <c r="AH50" s="433">
        <f t="shared" si="18"/>
        <v>23</v>
      </c>
      <c r="AI50" s="433">
        <f t="shared" si="18"/>
        <v>24</v>
      </c>
      <c r="AJ50" s="433">
        <f t="shared" si="18"/>
        <v>25</v>
      </c>
      <c r="AK50" s="433">
        <f t="shared" si="18"/>
        <v>26</v>
      </c>
      <c r="AL50" s="433">
        <f t="shared" si="18"/>
        <v>27</v>
      </c>
      <c r="AM50" s="433">
        <f t="shared" si="18"/>
        <v>28</v>
      </c>
      <c r="AN50" s="433">
        <f t="shared" si="18"/>
        <v>29</v>
      </c>
      <c r="AO50" s="433">
        <f t="shared" si="18"/>
        <v>30</v>
      </c>
      <c r="AP50" s="568">
        <f t="shared" si="18"/>
        <v>0</v>
      </c>
      <c r="AQ50" s="598" t="s">
        <v>1</v>
      </c>
    </row>
    <row r="51" spans="1:45" ht="15" customHeight="1" x14ac:dyDescent="0.25">
      <c r="A51" s="26"/>
      <c r="B51" s="664">
        <f>Tabela6[[#This Row],[CLIENTE]]</f>
        <v>0</v>
      </c>
      <c r="C51" s="162">
        <f>SUM('HR - (VALDENOR) '!AH51,'STRADA - (FERDINAND) '!AH51,'EXTRA - (FERDINAND) '!AH51,'FÁBRICA '!AH51,'FOTON - (CLEUBERT) '!AH51,'EXTRA-02 '!AH51,'EXTRA-03 '!AH51)</f>
        <v>0</v>
      </c>
      <c r="D51" s="440">
        <f>SUM('HR - (VALDENOR) '!AJ51,'STRADA - (FERDINAND) '!AJ51,'EXTRA - (FERDINAND) '!AJ51,'FÁBRICA '!AJ51,'FOTON - (CLEUBERT) '!AJ51,'EXTRA-02 '!AJ51,'EXTRA-03 '!AJ51)</f>
        <v>0</v>
      </c>
      <c r="E51" s="447">
        <f>Tabela6[[#This Row],[ST ICMS]]</f>
        <v>0</v>
      </c>
      <c r="F51" s="448">
        <f t="shared" si="1"/>
        <v>0</v>
      </c>
      <c r="G51" s="449">
        <f>Tabela6[[#This Row],[DESCONTO]]</f>
        <v>0</v>
      </c>
      <c r="H51" s="450">
        <f t="shared" si="2"/>
        <v>0</v>
      </c>
      <c r="I51" s="454">
        <f t="shared" si="0"/>
        <v>0</v>
      </c>
      <c r="J51" s="1149" t="str">
        <f>J37</f>
        <v>VENDAS</v>
      </c>
      <c r="K51" s="105" t="s">
        <v>38</v>
      </c>
      <c r="L51" s="80">
        <f>'FÁBRICA '!C156</f>
        <v>0</v>
      </c>
      <c r="M51" s="80">
        <f>'FÁBRICA '!D156</f>
        <v>6</v>
      </c>
      <c r="N51" s="80">
        <f>'FÁBRICA '!E156</f>
        <v>0</v>
      </c>
      <c r="O51" s="80">
        <f>'FÁBRICA '!F156</f>
        <v>0</v>
      </c>
      <c r="P51" s="80">
        <f>'FÁBRICA '!G156</f>
        <v>0</v>
      </c>
      <c r="Q51" s="80">
        <f>'FÁBRICA '!H156</f>
        <v>0</v>
      </c>
      <c r="R51" s="80">
        <f>'FÁBRICA '!I156</f>
        <v>0</v>
      </c>
      <c r="S51" s="80">
        <f>'FÁBRICA '!J156</f>
        <v>0</v>
      </c>
      <c r="T51" s="80">
        <f>'FÁBRICA '!K156</f>
        <v>0</v>
      </c>
      <c r="U51" s="80">
        <f>'FÁBRICA '!L156</f>
        <v>0</v>
      </c>
      <c r="V51" s="80">
        <f>'FÁBRICA '!M156</f>
        <v>0</v>
      </c>
      <c r="W51" s="80">
        <f>'FÁBRICA '!N156</f>
        <v>0</v>
      </c>
      <c r="X51" s="80">
        <f>'FÁBRICA '!O156</f>
        <v>0</v>
      </c>
      <c r="Y51" s="80">
        <f>'FÁBRICA '!P156</f>
        <v>0</v>
      </c>
      <c r="Z51" s="80">
        <f>'FÁBRICA '!Q156</f>
        <v>0</v>
      </c>
      <c r="AA51" s="80">
        <f>'FÁBRICA '!R156</f>
        <v>0</v>
      </c>
      <c r="AB51" s="80">
        <f>'FÁBRICA '!S156</f>
        <v>0</v>
      </c>
      <c r="AC51" s="80">
        <f>'FÁBRICA '!T156</f>
        <v>0</v>
      </c>
      <c r="AD51" s="80">
        <f>'FÁBRICA '!U156</f>
        <v>0</v>
      </c>
      <c r="AE51" s="80">
        <f>'FÁBRICA '!V156</f>
        <v>0</v>
      </c>
      <c r="AF51" s="80">
        <f>'FÁBRICA '!W156</f>
        <v>0</v>
      </c>
      <c r="AG51" s="80">
        <f>'FÁBRICA '!X156</f>
        <v>0</v>
      </c>
      <c r="AH51" s="80">
        <f>'FÁBRICA '!Y156</f>
        <v>0</v>
      </c>
      <c r="AI51" s="80">
        <f>'FÁBRICA '!Z156</f>
        <v>0</v>
      </c>
      <c r="AJ51" s="80">
        <f>'FÁBRICA '!AA156</f>
        <v>0</v>
      </c>
      <c r="AK51" s="80">
        <f>'FÁBRICA '!AB156</f>
        <v>0</v>
      </c>
      <c r="AL51" s="80">
        <f>'FÁBRICA '!AC156</f>
        <v>0</v>
      </c>
      <c r="AM51" s="80">
        <f>'FÁBRICA '!AD156</f>
        <v>0</v>
      </c>
      <c r="AN51" s="80">
        <f>'FÁBRICA '!AE156</f>
        <v>0</v>
      </c>
      <c r="AO51" s="80">
        <f>'FÁBRICA '!AF156</f>
        <v>0</v>
      </c>
      <c r="AP51" s="80">
        <f>'FÁBRICA '!AG156</f>
        <v>0</v>
      </c>
      <c r="AQ51" s="598">
        <f>SUM(L51:AP51)</f>
        <v>6</v>
      </c>
    </row>
    <row r="52" spans="1:45" ht="15" customHeight="1" thickBot="1" x14ac:dyDescent="0.3">
      <c r="A52" s="26"/>
      <c r="B52" s="664">
        <f>Tabela6[[#This Row],[CLIENTE]]</f>
        <v>0</v>
      </c>
      <c r="C52" s="162">
        <f>SUM('HR - (VALDENOR) '!AH52,'STRADA - (FERDINAND) '!AH52,'EXTRA - (FERDINAND) '!AH52,'FÁBRICA '!AH52,'FOTON - (CLEUBERT) '!AH52,'EXTRA-02 '!AH52,'EXTRA-03 '!AH52)</f>
        <v>0</v>
      </c>
      <c r="D52" s="440">
        <f>SUM('HR - (VALDENOR) '!AJ52,'STRADA - (FERDINAND) '!AJ52,'EXTRA - (FERDINAND) '!AJ52,'FÁBRICA '!AJ52,'FOTON - (CLEUBERT) '!AJ52,'EXTRA-02 '!AJ52,'EXTRA-03 '!AJ52)</f>
        <v>0</v>
      </c>
      <c r="E52" s="447">
        <f>Tabela6[[#This Row],[ST ICMS]]</f>
        <v>0</v>
      </c>
      <c r="F52" s="448">
        <f t="shared" si="1"/>
        <v>0</v>
      </c>
      <c r="G52" s="449">
        <f>Tabela6[[#This Row],[DESCONTO]]</f>
        <v>0</v>
      </c>
      <c r="H52" s="450">
        <f t="shared" si="2"/>
        <v>0</v>
      </c>
      <c r="I52" s="454">
        <f t="shared" si="0"/>
        <v>0</v>
      </c>
      <c r="J52" s="1150"/>
      <c r="K52" s="80" t="s">
        <v>7</v>
      </c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569"/>
      <c r="AQ52" s="599">
        <f>SUM(L52:AP52)</f>
        <v>0</v>
      </c>
    </row>
    <row r="53" spans="1:45" ht="15" customHeight="1" x14ac:dyDescent="0.25">
      <c r="A53" s="26"/>
      <c r="B53" s="664">
        <f>Tabela6[[#This Row],[CLIENTE]]</f>
        <v>0</v>
      </c>
      <c r="C53" s="162">
        <f>SUM('HR - (VALDENOR) '!AH53,'STRADA - (FERDINAND) '!AH53,'EXTRA - (FERDINAND) '!AH53,'FÁBRICA '!AH53,'FOTON - (CLEUBERT) '!AH53,'EXTRA-02 '!AH53,'EXTRA-03 '!AH53)</f>
        <v>0</v>
      </c>
      <c r="D53" s="440">
        <f>SUM('HR - (VALDENOR) '!AJ53,'STRADA - (FERDINAND) '!AJ53,'EXTRA - (FERDINAND) '!AJ53,'FÁBRICA '!AJ53,'FOTON - (CLEUBERT) '!AJ53,'EXTRA-02 '!AJ53,'EXTRA-03 '!AJ53)</f>
        <v>0</v>
      </c>
      <c r="E53" s="447">
        <f>Tabela6[[#This Row],[ST ICMS]]</f>
        <v>0</v>
      </c>
      <c r="F53" s="448">
        <f t="shared" si="1"/>
        <v>0</v>
      </c>
      <c r="G53" s="449">
        <f>Tabela6[[#This Row],[DESCONTO]]</f>
        <v>0</v>
      </c>
      <c r="H53" s="450">
        <f t="shared" si="2"/>
        <v>0</v>
      </c>
      <c r="I53" s="454">
        <f t="shared" si="0"/>
        <v>0</v>
      </c>
      <c r="J53" s="1143" t="s">
        <v>47</v>
      </c>
      <c r="K53" s="434" t="s">
        <v>40</v>
      </c>
      <c r="L53" s="10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10"/>
      <c r="AD53" s="10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341"/>
      <c r="AQ53" s="1146"/>
      <c r="AR53" s="436" t="s">
        <v>49</v>
      </c>
      <c r="AS53" s="118">
        <f>AQ59/AQ51</f>
        <v>0</v>
      </c>
    </row>
    <row r="54" spans="1:45" ht="15" customHeight="1" x14ac:dyDescent="0.25">
      <c r="A54" s="26"/>
      <c r="B54" s="664">
        <f>Tabela6[[#This Row],[CLIENTE]]</f>
        <v>0</v>
      </c>
      <c r="C54" s="162">
        <f>SUM('HR - (VALDENOR) '!AH54,'STRADA - (FERDINAND) '!AH54,'EXTRA - (FERDINAND) '!AH54,'FÁBRICA '!AH54,'FOTON - (CLEUBERT) '!AH54,'EXTRA-02 '!AH54,'EXTRA-03 '!AH54)</f>
        <v>0</v>
      </c>
      <c r="D54" s="440">
        <f>SUM('HR - (VALDENOR) '!AJ54,'STRADA - (FERDINAND) '!AJ54,'EXTRA - (FERDINAND) '!AJ54,'FÁBRICA '!AJ54,'FOTON - (CLEUBERT) '!AJ54,'EXTRA-02 '!AJ54,'EXTRA-03 '!AJ54)</f>
        <v>0</v>
      </c>
      <c r="E54" s="447">
        <f>Tabela6[[#This Row],[ST ICMS]]</f>
        <v>0</v>
      </c>
      <c r="F54" s="448">
        <f t="shared" si="1"/>
        <v>0</v>
      </c>
      <c r="G54" s="449">
        <f>Tabela6[[#This Row],[DESCONTO]]</f>
        <v>0</v>
      </c>
      <c r="H54" s="450">
        <f t="shared" si="2"/>
        <v>0</v>
      </c>
      <c r="I54" s="454">
        <f t="shared" si="0"/>
        <v>0</v>
      </c>
      <c r="J54" s="1144"/>
      <c r="K54" s="80" t="s">
        <v>41</v>
      </c>
      <c r="L54" s="642"/>
      <c r="M54" s="157"/>
      <c r="N54" s="155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10"/>
      <c r="AD54" s="10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341"/>
      <c r="AQ54" s="1147"/>
      <c r="AR54" s="437" t="s">
        <v>50</v>
      </c>
      <c r="AS54" s="119" t="e">
        <f>AQ59/AQ60</f>
        <v>#DIV/0!</v>
      </c>
    </row>
    <row r="55" spans="1:45" ht="15" customHeight="1" x14ac:dyDescent="0.25">
      <c r="A55" s="26"/>
      <c r="B55" s="664">
        <f>Tabela6[[#This Row],[CLIENTE]]</f>
        <v>0</v>
      </c>
      <c r="C55" s="162">
        <f>SUM('HR - (VALDENOR) '!AH55,'STRADA - (FERDINAND) '!AH55,'EXTRA - (FERDINAND) '!AH55,'FÁBRICA '!AH55,'FOTON - (CLEUBERT) '!AH55,'EXTRA-02 '!AH55,'EXTRA-03 '!AH55)</f>
        <v>0</v>
      </c>
      <c r="D55" s="440">
        <f>SUM('HR - (VALDENOR) '!AJ55,'STRADA - (FERDINAND) '!AJ55,'EXTRA - (FERDINAND) '!AJ55,'FÁBRICA '!AJ55,'FOTON - (CLEUBERT) '!AJ55,'EXTRA-02 '!AJ55,'EXTRA-03 '!AJ55)</f>
        <v>0</v>
      </c>
      <c r="E55" s="447">
        <f>Tabela6[[#This Row],[ST ICMS]]</f>
        <v>0</v>
      </c>
      <c r="F55" s="448">
        <f t="shared" si="1"/>
        <v>0</v>
      </c>
      <c r="G55" s="449">
        <f>Tabela6[[#This Row],[DESCONTO]]</f>
        <v>0</v>
      </c>
      <c r="H55" s="450">
        <f t="shared" si="2"/>
        <v>0</v>
      </c>
      <c r="I55" s="454">
        <f t="shared" si="0"/>
        <v>0</v>
      </c>
      <c r="J55" s="1144"/>
      <c r="K55" s="80" t="str">
        <f>K41</f>
        <v>HORA SAIDA</v>
      </c>
      <c r="L55" s="636"/>
      <c r="M55" s="636"/>
      <c r="N55" s="636"/>
      <c r="O55" s="636"/>
      <c r="P55" s="636"/>
      <c r="Q55" s="636"/>
      <c r="R55" s="636"/>
      <c r="S55" s="636"/>
      <c r="T55" s="636"/>
      <c r="U55" s="636"/>
      <c r="V55" s="636"/>
      <c r="W55" s="636"/>
      <c r="X55" s="636"/>
      <c r="Y55" s="636"/>
      <c r="Z55" s="636"/>
      <c r="AA55" s="636"/>
      <c r="AB55" s="636"/>
      <c r="AC55" s="636"/>
      <c r="AD55" s="636"/>
      <c r="AE55" s="636"/>
      <c r="AF55" s="636"/>
      <c r="AG55" s="636"/>
      <c r="AH55" s="636"/>
      <c r="AI55" s="636"/>
      <c r="AJ55" s="636"/>
      <c r="AK55" s="636"/>
      <c r="AL55" s="636"/>
      <c r="AM55" s="636"/>
      <c r="AN55" s="636"/>
      <c r="AO55" s="636"/>
      <c r="AP55" s="641"/>
      <c r="AQ55" s="1147"/>
      <c r="AR55" s="437" t="s">
        <v>51</v>
      </c>
      <c r="AS55" s="120">
        <f>AQ58/AQ51</f>
        <v>0</v>
      </c>
    </row>
    <row r="56" spans="1:45" ht="15" customHeight="1" thickBot="1" x14ac:dyDescent="0.3">
      <c r="A56" s="26"/>
      <c r="B56" s="664">
        <f>Tabela6[[#This Row],[CLIENTE]]</f>
        <v>0</v>
      </c>
      <c r="C56" s="162">
        <f>SUM('HR - (VALDENOR) '!AH56,'STRADA - (FERDINAND) '!AH56,'EXTRA - (FERDINAND) '!AH56,'FÁBRICA '!AH56,'FOTON - (CLEUBERT) '!AH56,'EXTRA-02 '!AH56,'EXTRA-03 '!AH56)</f>
        <v>0</v>
      </c>
      <c r="D56" s="440">
        <f>SUM('HR - (VALDENOR) '!AJ56,'STRADA - (FERDINAND) '!AJ56,'EXTRA - (FERDINAND) '!AJ56,'FÁBRICA '!AJ56,'FOTON - (CLEUBERT) '!AJ56,'EXTRA-02 '!AJ56,'EXTRA-03 '!AJ56)</f>
        <v>0</v>
      </c>
      <c r="E56" s="447">
        <f>Tabela6[[#This Row],[ST ICMS]]</f>
        <v>0</v>
      </c>
      <c r="F56" s="448">
        <f t="shared" si="1"/>
        <v>0</v>
      </c>
      <c r="G56" s="449">
        <f>Tabela6[[#This Row],[DESCONTO]]</f>
        <v>0</v>
      </c>
      <c r="H56" s="450">
        <f t="shared" si="2"/>
        <v>0</v>
      </c>
      <c r="I56" s="454">
        <f t="shared" si="0"/>
        <v>0</v>
      </c>
      <c r="J56" s="1144"/>
      <c r="K56" s="80" t="s">
        <v>42</v>
      </c>
      <c r="L56" s="157"/>
      <c r="M56" s="157"/>
      <c r="N56" s="156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642"/>
      <c r="AQ56" s="1147"/>
      <c r="AR56" s="438" t="s">
        <v>52</v>
      </c>
      <c r="AS56" s="551" t="e">
        <f>AQ52/AQ60</f>
        <v>#DIV/0!</v>
      </c>
    </row>
    <row r="57" spans="1:45" ht="15" customHeight="1" x14ac:dyDescent="0.25">
      <c r="A57" s="26"/>
      <c r="B57" s="664">
        <f>Tabela6[[#This Row],[CLIENTE]]</f>
        <v>0</v>
      </c>
      <c r="C57" s="162">
        <f>SUM('HR - (VALDENOR) '!AH57,'STRADA - (FERDINAND) '!AH57,'EXTRA - (FERDINAND) '!AH57,'FÁBRICA '!AH57,'FOTON - (CLEUBERT) '!AH57,'EXTRA-02 '!AH57,'EXTRA-03 '!AH57)</f>
        <v>0</v>
      </c>
      <c r="D57" s="440">
        <f>SUM('HR - (VALDENOR) '!AJ57,'STRADA - (FERDINAND) '!AJ57,'EXTRA - (FERDINAND) '!AJ57,'FÁBRICA '!AJ57,'FOTON - (CLEUBERT) '!AJ57,'EXTRA-02 '!AJ57,'EXTRA-03 '!AJ57)</f>
        <v>0</v>
      </c>
      <c r="E57" s="447">
        <f>Tabela6[[#This Row],[ST ICMS]]</f>
        <v>0</v>
      </c>
      <c r="F57" s="448">
        <f t="shared" si="1"/>
        <v>0</v>
      </c>
      <c r="G57" s="449">
        <f>Tabela6[[#This Row],[DESCONTO]]</f>
        <v>0</v>
      </c>
      <c r="H57" s="450">
        <f t="shared" si="2"/>
        <v>0</v>
      </c>
      <c r="I57" s="454">
        <f t="shared" si="0"/>
        <v>0</v>
      </c>
      <c r="J57" s="1144"/>
      <c r="K57" s="80" t="str">
        <f>K43</f>
        <v>HORA CHEGADA</v>
      </c>
      <c r="L57" s="636"/>
      <c r="M57" s="636"/>
      <c r="N57" s="636"/>
      <c r="O57" s="636"/>
      <c r="P57" s="636"/>
      <c r="Q57" s="636"/>
      <c r="R57" s="636"/>
      <c r="S57" s="636"/>
      <c r="T57" s="636"/>
      <c r="U57" s="636"/>
      <c r="V57" s="636"/>
      <c r="W57" s="636"/>
      <c r="X57" s="636"/>
      <c r="Y57" s="636"/>
      <c r="Z57" s="636"/>
      <c r="AA57" s="636"/>
      <c r="AB57" s="636"/>
      <c r="AC57" s="636"/>
      <c r="AD57" s="636"/>
      <c r="AE57" s="636"/>
      <c r="AF57" s="636"/>
      <c r="AG57" s="636"/>
      <c r="AH57" s="636"/>
      <c r="AI57" s="636"/>
      <c r="AJ57" s="636"/>
      <c r="AK57" s="636"/>
      <c r="AL57" s="636"/>
      <c r="AM57" s="636"/>
      <c r="AN57" s="636"/>
      <c r="AO57" s="636"/>
      <c r="AP57" s="641"/>
      <c r="AQ57" s="1147"/>
    </row>
    <row r="58" spans="1:45" ht="15" customHeight="1" x14ac:dyDescent="0.25">
      <c r="A58" s="26"/>
      <c r="B58" s="664">
        <f>Tabela6[[#This Row],[CLIENTE]]</f>
        <v>0</v>
      </c>
      <c r="C58" s="162">
        <f>SUM('HR - (VALDENOR) '!AH58,'STRADA - (FERDINAND) '!AH58,'EXTRA - (FERDINAND) '!AH58,'FÁBRICA '!AH58,'FOTON - (CLEUBERT) '!AH58,'EXTRA-02 '!AH58,'EXTRA-03 '!AH58)</f>
        <v>0</v>
      </c>
      <c r="D58" s="440">
        <f>SUM('HR - (VALDENOR) '!AJ58,'STRADA - (FERDINAND) '!AJ58,'EXTRA - (FERDINAND) '!AJ58,'FÁBRICA '!AJ58,'FOTON - (CLEUBERT) '!AJ58,'EXTRA-02 '!AJ58,'EXTRA-03 '!AJ58)</f>
        <v>0</v>
      </c>
      <c r="E58" s="447">
        <f>Tabela6[[#This Row],[ST ICMS]]</f>
        <v>0</v>
      </c>
      <c r="F58" s="448">
        <f t="shared" si="1"/>
        <v>0</v>
      </c>
      <c r="G58" s="449">
        <f>Tabela6[[#This Row],[DESCONTO]]</f>
        <v>0</v>
      </c>
      <c r="H58" s="450">
        <f t="shared" si="2"/>
        <v>0</v>
      </c>
      <c r="I58" s="454">
        <f t="shared" si="0"/>
        <v>0</v>
      </c>
      <c r="J58" s="1144"/>
      <c r="K58" s="80" t="s">
        <v>45</v>
      </c>
      <c r="L58" s="644">
        <f>L57-L55</f>
        <v>0</v>
      </c>
      <c r="M58" s="644">
        <f>M57-M55</f>
        <v>0</v>
      </c>
      <c r="N58" s="644">
        <f t="shared" ref="N58:AP58" si="19">N57-N55</f>
        <v>0</v>
      </c>
      <c r="O58" s="644">
        <f t="shared" si="19"/>
        <v>0</v>
      </c>
      <c r="P58" s="644">
        <f t="shared" si="19"/>
        <v>0</v>
      </c>
      <c r="Q58" s="644">
        <f t="shared" si="19"/>
        <v>0</v>
      </c>
      <c r="R58" s="644">
        <f t="shared" si="19"/>
        <v>0</v>
      </c>
      <c r="S58" s="644">
        <f t="shared" si="19"/>
        <v>0</v>
      </c>
      <c r="T58" s="644">
        <f t="shared" si="19"/>
        <v>0</v>
      </c>
      <c r="U58" s="644">
        <f t="shared" si="19"/>
        <v>0</v>
      </c>
      <c r="V58" s="644">
        <f t="shared" si="19"/>
        <v>0</v>
      </c>
      <c r="W58" s="644">
        <f t="shared" si="19"/>
        <v>0</v>
      </c>
      <c r="X58" s="644">
        <f t="shared" si="19"/>
        <v>0</v>
      </c>
      <c r="Y58" s="644">
        <f t="shared" si="19"/>
        <v>0</v>
      </c>
      <c r="Z58" s="644">
        <f t="shared" si="19"/>
        <v>0</v>
      </c>
      <c r="AA58" s="644">
        <f t="shared" si="19"/>
        <v>0</v>
      </c>
      <c r="AB58" s="644">
        <f t="shared" si="19"/>
        <v>0</v>
      </c>
      <c r="AC58" s="644">
        <f t="shared" si="19"/>
        <v>0</v>
      </c>
      <c r="AD58" s="644">
        <f t="shared" si="19"/>
        <v>0</v>
      </c>
      <c r="AE58" s="644">
        <f t="shared" si="19"/>
        <v>0</v>
      </c>
      <c r="AF58" s="644">
        <f t="shared" si="19"/>
        <v>0</v>
      </c>
      <c r="AG58" s="644">
        <f t="shared" si="19"/>
        <v>0</v>
      </c>
      <c r="AH58" s="644">
        <f t="shared" si="19"/>
        <v>0</v>
      </c>
      <c r="AI58" s="644">
        <f t="shared" si="19"/>
        <v>0</v>
      </c>
      <c r="AJ58" s="644">
        <f t="shared" si="19"/>
        <v>0</v>
      </c>
      <c r="AK58" s="644">
        <f t="shared" si="19"/>
        <v>0</v>
      </c>
      <c r="AL58" s="644">
        <f t="shared" si="19"/>
        <v>0</v>
      </c>
      <c r="AM58" s="644">
        <f t="shared" si="19"/>
        <v>0</v>
      </c>
      <c r="AN58" s="644">
        <f t="shared" si="19"/>
        <v>0</v>
      </c>
      <c r="AO58" s="644">
        <f t="shared" si="19"/>
        <v>0</v>
      </c>
      <c r="AP58" s="644">
        <f t="shared" si="19"/>
        <v>0</v>
      </c>
      <c r="AQ58" s="1148"/>
    </row>
    <row r="59" spans="1:45" ht="15" customHeight="1" x14ac:dyDescent="0.25">
      <c r="A59" s="26"/>
      <c r="B59" s="664">
        <f>Tabela6[[#This Row],[CLIENTE]]</f>
        <v>0</v>
      </c>
      <c r="C59" s="162">
        <f>SUM('HR - (VALDENOR) '!AH59,'STRADA - (FERDINAND) '!AH59,'EXTRA - (FERDINAND) '!AH59,'FÁBRICA '!AH59,'FOTON - (CLEUBERT) '!AH59,'EXTRA-02 '!AH59,'EXTRA-03 '!AH59)</f>
        <v>0</v>
      </c>
      <c r="D59" s="440">
        <f>SUM('HR - (VALDENOR) '!AJ59,'STRADA - (FERDINAND) '!AJ59,'EXTRA - (FERDINAND) '!AJ59,'FÁBRICA '!AJ59,'FOTON - (CLEUBERT) '!AJ59,'EXTRA-02 '!AJ59,'EXTRA-03 '!AJ59)</f>
        <v>0</v>
      </c>
      <c r="E59" s="447">
        <f>Tabela6[[#This Row],[ST ICMS]]</f>
        <v>0</v>
      </c>
      <c r="F59" s="448">
        <f t="shared" si="1"/>
        <v>0</v>
      </c>
      <c r="G59" s="449">
        <f>Tabela6[[#This Row],[DESCONTO]]</f>
        <v>0</v>
      </c>
      <c r="H59" s="450">
        <f t="shared" si="2"/>
        <v>0</v>
      </c>
      <c r="I59" s="454">
        <f t="shared" si="0"/>
        <v>0</v>
      </c>
      <c r="J59" s="1145"/>
      <c r="K59" s="80" t="s">
        <v>43</v>
      </c>
      <c r="L59" s="645">
        <f>L56-L54</f>
        <v>0</v>
      </c>
      <c r="M59" s="645">
        <f t="shared" ref="M59:AP59" si="20">M56-M54</f>
        <v>0</v>
      </c>
      <c r="N59" s="645">
        <f t="shared" si="20"/>
        <v>0</v>
      </c>
      <c r="O59" s="645">
        <f t="shared" si="20"/>
        <v>0</v>
      </c>
      <c r="P59" s="645">
        <f t="shared" si="20"/>
        <v>0</v>
      </c>
      <c r="Q59" s="645">
        <f t="shared" si="20"/>
        <v>0</v>
      </c>
      <c r="R59" s="645">
        <f t="shared" si="20"/>
        <v>0</v>
      </c>
      <c r="S59" s="645">
        <f t="shared" si="20"/>
        <v>0</v>
      </c>
      <c r="T59" s="645">
        <f t="shared" si="20"/>
        <v>0</v>
      </c>
      <c r="U59" s="645">
        <f t="shared" si="20"/>
        <v>0</v>
      </c>
      <c r="V59" s="645">
        <f t="shared" si="20"/>
        <v>0</v>
      </c>
      <c r="W59" s="645">
        <f t="shared" si="20"/>
        <v>0</v>
      </c>
      <c r="X59" s="645">
        <f t="shared" si="20"/>
        <v>0</v>
      </c>
      <c r="Y59" s="645">
        <f t="shared" si="20"/>
        <v>0</v>
      </c>
      <c r="Z59" s="645">
        <f t="shared" si="20"/>
        <v>0</v>
      </c>
      <c r="AA59" s="645">
        <f t="shared" si="20"/>
        <v>0</v>
      </c>
      <c r="AB59" s="645">
        <f t="shared" si="20"/>
        <v>0</v>
      </c>
      <c r="AC59" s="645">
        <f t="shared" si="20"/>
        <v>0</v>
      </c>
      <c r="AD59" s="645">
        <f t="shared" si="20"/>
        <v>0</v>
      </c>
      <c r="AE59" s="645">
        <f t="shared" si="20"/>
        <v>0</v>
      </c>
      <c r="AF59" s="645">
        <f t="shared" si="20"/>
        <v>0</v>
      </c>
      <c r="AG59" s="645">
        <f t="shared" si="20"/>
        <v>0</v>
      </c>
      <c r="AH59" s="645">
        <f t="shared" si="20"/>
        <v>0</v>
      </c>
      <c r="AI59" s="645">
        <f t="shared" si="20"/>
        <v>0</v>
      </c>
      <c r="AJ59" s="645">
        <f t="shared" si="20"/>
        <v>0</v>
      </c>
      <c r="AK59" s="645">
        <f t="shared" si="20"/>
        <v>0</v>
      </c>
      <c r="AL59" s="645">
        <f t="shared" si="20"/>
        <v>0</v>
      </c>
      <c r="AM59" s="645">
        <f t="shared" si="20"/>
        <v>0</v>
      </c>
      <c r="AN59" s="645">
        <f t="shared" si="20"/>
        <v>0</v>
      </c>
      <c r="AO59" s="645">
        <f t="shared" si="20"/>
        <v>0</v>
      </c>
      <c r="AP59" s="645">
        <f t="shared" si="20"/>
        <v>0</v>
      </c>
      <c r="AQ59" s="600">
        <f>SUM(L59:AP59)</f>
        <v>0</v>
      </c>
    </row>
    <row r="60" spans="1:45" ht="15" customHeight="1" x14ac:dyDescent="0.25">
      <c r="A60" s="26"/>
      <c r="B60" s="664">
        <f>Tabela6[[#This Row],[CLIENTE]]</f>
        <v>0</v>
      </c>
      <c r="C60" s="162">
        <f>SUM('HR - (VALDENOR) '!AH60,'STRADA - (FERDINAND) '!AH60,'EXTRA - (FERDINAND) '!AH60,'FÁBRICA '!AH60,'FOTON - (CLEUBERT) '!AH60,'EXTRA-02 '!AH60,'EXTRA-03 '!AH60)</f>
        <v>0</v>
      </c>
      <c r="D60" s="440">
        <f>SUM('HR - (VALDENOR) '!AJ60,'STRADA - (FERDINAND) '!AJ60,'EXTRA - (FERDINAND) '!AJ60,'FÁBRICA '!AJ60,'FOTON - (CLEUBERT) '!AJ60,'EXTRA-02 '!AJ60,'EXTRA-03 '!AJ60)</f>
        <v>0</v>
      </c>
      <c r="E60" s="447">
        <f>Tabela6[[#This Row],[ST ICMS]]</f>
        <v>0</v>
      </c>
      <c r="F60" s="448">
        <f t="shared" si="1"/>
        <v>0</v>
      </c>
      <c r="G60" s="449">
        <f>Tabela6[[#This Row],[DESCONTO]]</f>
        <v>0</v>
      </c>
      <c r="H60" s="450">
        <f t="shared" si="2"/>
        <v>0</v>
      </c>
      <c r="I60" s="454">
        <f t="shared" si="0"/>
        <v>0</v>
      </c>
      <c r="J60" s="1143" t="s">
        <v>39</v>
      </c>
      <c r="K60" s="80" t="s">
        <v>46</v>
      </c>
      <c r="L60" s="681"/>
      <c r="M60" s="229"/>
      <c r="N60" s="229"/>
      <c r="O60" s="229"/>
      <c r="P60" s="681"/>
      <c r="Q60" s="229"/>
      <c r="R60" s="229"/>
      <c r="S60" s="229"/>
      <c r="T60" s="681"/>
      <c r="U60" s="229"/>
      <c r="V60" s="229"/>
      <c r="W60" s="229"/>
      <c r="X60" s="229"/>
      <c r="Y60" s="229"/>
      <c r="Z60" s="229"/>
      <c r="AA60" s="229"/>
      <c r="AB60" s="229"/>
      <c r="AC60" s="229"/>
      <c r="AD60" s="229"/>
      <c r="AE60" s="229"/>
      <c r="AF60" s="229"/>
      <c r="AG60" s="229"/>
      <c r="AH60" s="681"/>
      <c r="AI60" s="229"/>
      <c r="AJ60" s="229"/>
      <c r="AK60" s="229"/>
      <c r="AL60" s="229"/>
      <c r="AM60" s="738"/>
      <c r="AN60" s="229"/>
      <c r="AO60" s="229"/>
      <c r="AP60" s="796"/>
      <c r="AQ60" s="600">
        <f>SUM(L60:AP60)</f>
        <v>0</v>
      </c>
    </row>
    <row r="61" spans="1:45" ht="15" customHeight="1" thickBot="1" x14ac:dyDescent="0.3">
      <c r="A61" s="27"/>
      <c r="B61" s="664">
        <f>Tabela6[[#This Row],[CLIENTE]]</f>
        <v>0</v>
      </c>
      <c r="C61" s="162">
        <f>SUM('HR - (VALDENOR) '!AH61,'STRADA - (FERDINAND) '!AH61,'EXTRA - (FERDINAND) '!AH61,'FÁBRICA '!AH61,'FOTON - (CLEUBERT) '!AH61,'EXTRA-02 '!AH61,'EXTRA-03 '!AH61)</f>
        <v>0</v>
      </c>
      <c r="D61" s="440">
        <f>SUM('HR - (VALDENOR) '!AJ61,'STRADA - (FERDINAND) '!AJ61,'EXTRA - (FERDINAND) '!AJ61,'FÁBRICA '!AJ61,'FOTON - (CLEUBERT) '!AJ61,'EXTRA-02 '!AJ61,'EXTRA-03 '!AJ61)</f>
        <v>0</v>
      </c>
      <c r="E61" s="447">
        <f>Tabela6[[#This Row],[ST ICMS]]</f>
        <v>0</v>
      </c>
      <c r="F61" s="448">
        <f t="shared" si="1"/>
        <v>0</v>
      </c>
      <c r="G61" s="449">
        <f>Tabela6[[#This Row],[DESCONTO]]</f>
        <v>0</v>
      </c>
      <c r="H61" s="450">
        <f t="shared" si="2"/>
        <v>0</v>
      </c>
      <c r="I61" s="454">
        <f t="shared" si="0"/>
        <v>0</v>
      </c>
      <c r="J61" s="1157"/>
      <c r="K61" s="435" t="s">
        <v>7</v>
      </c>
      <c r="L61" s="345"/>
      <c r="M61" s="345"/>
      <c r="N61" s="485"/>
      <c r="O61" s="345"/>
      <c r="P61" s="345"/>
      <c r="Q61" s="345"/>
      <c r="R61" s="345"/>
      <c r="S61" s="345"/>
      <c r="T61" s="345"/>
      <c r="U61" s="345"/>
      <c r="V61" s="345"/>
      <c r="W61" s="345"/>
      <c r="X61" s="345"/>
      <c r="Y61" s="345"/>
      <c r="Z61" s="485"/>
      <c r="AA61" s="345"/>
      <c r="AB61" s="345"/>
      <c r="AC61" s="345"/>
      <c r="AD61" s="345"/>
      <c r="AE61" s="485"/>
      <c r="AF61" s="345"/>
      <c r="AG61" s="345"/>
      <c r="AH61" s="345"/>
      <c r="AI61" s="345"/>
      <c r="AJ61" s="345"/>
      <c r="AK61" s="345"/>
      <c r="AL61" s="345"/>
      <c r="AM61" s="345"/>
      <c r="AN61" s="345"/>
      <c r="AO61" s="345"/>
      <c r="AP61" s="570"/>
      <c r="AQ61" s="601">
        <f>SUM(L61:AP61)</f>
        <v>0</v>
      </c>
    </row>
    <row r="62" spans="1:45" ht="15" customHeight="1" x14ac:dyDescent="0.25">
      <c r="A62" s="27"/>
      <c r="B62" s="664">
        <f>Tabela6[[#This Row],[CLIENTE]]</f>
        <v>0</v>
      </c>
      <c r="C62" s="162">
        <f>SUM('HR - (VALDENOR) '!AH62,'STRADA - (FERDINAND) '!AH62,'EXTRA - (FERDINAND) '!AH62,'FÁBRICA '!AH62,'FOTON - (CLEUBERT) '!AH62,'EXTRA-02 '!AH62,'EXTRA-03 '!AH62)</f>
        <v>0</v>
      </c>
      <c r="D62" s="440">
        <f>SUM('HR - (VALDENOR) '!AJ62,'STRADA - (FERDINAND) '!AJ62,'EXTRA - (FERDINAND) '!AJ62,'FÁBRICA '!AJ62,'FOTON - (CLEUBERT) '!AJ62,'EXTRA-02 '!AJ62,'EXTRA-03 '!AJ62)</f>
        <v>0</v>
      </c>
      <c r="E62" s="447">
        <f>Tabela6[[#This Row],[ST ICMS]]</f>
        <v>0</v>
      </c>
      <c r="F62" s="448">
        <f t="shared" si="1"/>
        <v>0</v>
      </c>
      <c r="G62" s="449">
        <f>Tabela6[[#This Row],[DESCONTO]]</f>
        <v>0</v>
      </c>
      <c r="H62" s="450">
        <f t="shared" si="2"/>
        <v>0</v>
      </c>
      <c r="I62" s="454">
        <f t="shared" si="0"/>
        <v>0</v>
      </c>
      <c r="J62" s="838"/>
      <c r="K62" s="839"/>
      <c r="L62" s="285" t="str">
        <f>L2</f>
        <v>SEX</v>
      </c>
      <c r="M62" s="285" t="str">
        <f t="shared" ref="M62:AP62" si="21">M2</f>
        <v>SÁB</v>
      </c>
      <c r="N62" s="285" t="str">
        <f t="shared" si="21"/>
        <v>DOM</v>
      </c>
      <c r="O62" s="285" t="str">
        <f t="shared" si="21"/>
        <v>SEG</v>
      </c>
      <c r="P62" s="285" t="str">
        <f t="shared" si="21"/>
        <v>TER</v>
      </c>
      <c r="Q62" s="285" t="str">
        <f t="shared" si="21"/>
        <v>QUA</v>
      </c>
      <c r="R62" s="285" t="str">
        <f t="shared" si="21"/>
        <v>QUI</v>
      </c>
      <c r="S62" s="285" t="str">
        <f t="shared" si="21"/>
        <v>SEX</v>
      </c>
      <c r="T62" s="285" t="str">
        <f t="shared" si="21"/>
        <v>SÁB</v>
      </c>
      <c r="U62" s="285" t="str">
        <f t="shared" si="21"/>
        <v>DOM</v>
      </c>
      <c r="V62" s="285" t="str">
        <f t="shared" si="21"/>
        <v>SEG</v>
      </c>
      <c r="W62" s="285" t="str">
        <f t="shared" si="21"/>
        <v>TER</v>
      </c>
      <c r="X62" s="285" t="str">
        <f t="shared" si="21"/>
        <v>QUA</v>
      </c>
      <c r="Y62" s="285" t="str">
        <f t="shared" si="21"/>
        <v>QUI</v>
      </c>
      <c r="Z62" s="285" t="str">
        <f t="shared" si="21"/>
        <v>SEX</v>
      </c>
      <c r="AA62" s="285" t="str">
        <f t="shared" si="21"/>
        <v>SÁB</v>
      </c>
      <c r="AB62" s="285" t="str">
        <f t="shared" si="21"/>
        <v>DOM</v>
      </c>
      <c r="AC62" s="285" t="str">
        <f t="shared" si="21"/>
        <v>SEG</v>
      </c>
      <c r="AD62" s="285" t="str">
        <f t="shared" si="21"/>
        <v>TER</v>
      </c>
      <c r="AE62" s="285" t="str">
        <f t="shared" si="21"/>
        <v>QUA</v>
      </c>
      <c r="AF62" s="285" t="str">
        <f t="shared" si="21"/>
        <v>QUI</v>
      </c>
      <c r="AG62" s="285" t="str">
        <f t="shared" si="21"/>
        <v>SEX</v>
      </c>
      <c r="AH62" s="285" t="str">
        <f t="shared" si="21"/>
        <v>SÁB</v>
      </c>
      <c r="AI62" s="285" t="str">
        <f t="shared" si="21"/>
        <v>DOM</v>
      </c>
      <c r="AJ62" s="285" t="str">
        <f t="shared" si="21"/>
        <v>SEG</v>
      </c>
      <c r="AK62" s="285" t="str">
        <f t="shared" si="21"/>
        <v>TER</v>
      </c>
      <c r="AL62" s="285" t="str">
        <f t="shared" si="21"/>
        <v>QUA</v>
      </c>
      <c r="AM62" s="285" t="str">
        <f t="shared" si="21"/>
        <v>QUI</v>
      </c>
      <c r="AN62" s="285" t="str">
        <f t="shared" si="21"/>
        <v>SEX</v>
      </c>
      <c r="AO62" s="285" t="str">
        <f t="shared" si="21"/>
        <v>SÁB</v>
      </c>
      <c r="AP62" s="285">
        <f t="shared" si="21"/>
        <v>0</v>
      </c>
      <c r="AQ62" s="591"/>
    </row>
    <row r="63" spans="1:45" ht="15" customHeight="1" x14ac:dyDescent="0.25">
      <c r="A63" s="27"/>
      <c r="B63" s="664">
        <f>Tabela6[[#This Row],[CLIENTE]]</f>
        <v>0</v>
      </c>
      <c r="C63" s="162">
        <f>SUM('HR - (VALDENOR) '!AH63,'STRADA - (FERDINAND) '!AH63,'EXTRA - (FERDINAND) '!AH63,'FÁBRICA '!AH63,'FOTON - (CLEUBERT) '!AH63,'EXTRA-02 '!AH63,'EXTRA-03 '!AH63)</f>
        <v>0</v>
      </c>
      <c r="D63" s="440">
        <f>SUM('HR - (VALDENOR) '!AJ63,'STRADA - (FERDINAND) '!AJ63,'EXTRA - (FERDINAND) '!AJ63,'FÁBRICA '!AJ63,'FOTON - (CLEUBERT) '!AJ63,'EXTRA-02 '!AJ63,'EXTRA-03 '!AJ63)</f>
        <v>0</v>
      </c>
      <c r="E63" s="447">
        <f>Tabela6[[#This Row],[ST ICMS]]</f>
        <v>0</v>
      </c>
      <c r="F63" s="448">
        <f t="shared" si="1"/>
        <v>0</v>
      </c>
      <c r="G63" s="449">
        <f>Tabela6[[#This Row],[DESCONTO]]</f>
        <v>0</v>
      </c>
      <c r="H63" s="450">
        <f t="shared" si="2"/>
        <v>0</v>
      </c>
      <c r="I63" s="454">
        <f t="shared" si="0"/>
        <v>0</v>
      </c>
      <c r="J63" s="109" t="str">
        <f>J49</f>
        <v>VENDEDOR:</v>
      </c>
      <c r="K63" s="1165" t="str">
        <f>'EXTRA - (FERDINAND) '!B1</f>
        <v xml:space="preserve">EXTRA - (FERDINAND) </v>
      </c>
      <c r="L63" s="1165"/>
      <c r="M63" s="109" t="str">
        <f>M49</f>
        <v>RECEITA DIÁRIA POR VENDEDOR - CUSTO COMBUSTÍVEL</v>
      </c>
      <c r="N63" s="109"/>
      <c r="O63" s="109"/>
      <c r="P63" s="109"/>
      <c r="Q63" s="109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592"/>
    </row>
    <row r="64" spans="1:45" ht="15" customHeight="1" x14ac:dyDescent="0.25">
      <c r="A64" s="27"/>
      <c r="B64" s="664">
        <f>Tabela6[[#This Row],[CLIENTE]]</f>
        <v>0</v>
      </c>
      <c r="C64" s="162">
        <f>SUM('HR - (VALDENOR) '!AH64,'STRADA - (FERDINAND) '!AH64,'EXTRA - (FERDINAND) '!AH64,'FÁBRICA '!AH64,'FOTON - (CLEUBERT) '!AH64,'EXTRA-02 '!AH64,'EXTRA-03 '!AH64)</f>
        <v>0</v>
      </c>
      <c r="D64" s="440">
        <f>SUM('HR - (VALDENOR) '!AJ64,'STRADA - (FERDINAND) '!AJ64,'EXTRA - (FERDINAND) '!AJ64,'FÁBRICA '!AJ64,'FOTON - (CLEUBERT) '!AJ64,'EXTRA-02 '!AJ64,'EXTRA-03 '!AJ64)</f>
        <v>0</v>
      </c>
      <c r="E64" s="447">
        <f>Tabela6[[#This Row],[ST ICMS]]</f>
        <v>0</v>
      </c>
      <c r="F64" s="448">
        <f t="shared" si="1"/>
        <v>0</v>
      </c>
      <c r="G64" s="449">
        <f>Tabela6[[#This Row],[DESCONTO]]</f>
        <v>0</v>
      </c>
      <c r="H64" s="450">
        <f t="shared" si="2"/>
        <v>0</v>
      </c>
      <c r="I64" s="454">
        <f t="shared" si="0"/>
        <v>0</v>
      </c>
      <c r="J64" s="1166" t="str">
        <f>J50</f>
        <v>DIA</v>
      </c>
      <c r="K64" s="1167"/>
      <c r="L64" s="82">
        <f>L3</f>
        <v>1</v>
      </c>
      <c r="M64" s="82">
        <f t="shared" ref="M64:AP64" si="22">M50</f>
        <v>2</v>
      </c>
      <c r="N64" s="82">
        <f t="shared" si="22"/>
        <v>3</v>
      </c>
      <c r="O64" s="82">
        <f t="shared" si="22"/>
        <v>4</v>
      </c>
      <c r="P64" s="82">
        <f t="shared" si="22"/>
        <v>5</v>
      </c>
      <c r="Q64" s="82">
        <f t="shared" si="22"/>
        <v>6</v>
      </c>
      <c r="R64" s="82">
        <f t="shared" si="22"/>
        <v>7</v>
      </c>
      <c r="S64" s="82">
        <f t="shared" si="22"/>
        <v>8</v>
      </c>
      <c r="T64" s="82">
        <f t="shared" si="22"/>
        <v>9</v>
      </c>
      <c r="U64" s="82">
        <f t="shared" si="22"/>
        <v>10</v>
      </c>
      <c r="V64" s="82">
        <f t="shared" si="22"/>
        <v>11</v>
      </c>
      <c r="W64" s="82">
        <f t="shared" si="22"/>
        <v>12</v>
      </c>
      <c r="X64" s="82">
        <f t="shared" si="22"/>
        <v>13</v>
      </c>
      <c r="Y64" s="82">
        <f t="shared" si="22"/>
        <v>14</v>
      </c>
      <c r="Z64" s="82">
        <f t="shared" si="22"/>
        <v>15</v>
      </c>
      <c r="AA64" s="82">
        <f t="shared" si="22"/>
        <v>16</v>
      </c>
      <c r="AB64" s="82">
        <f t="shared" si="22"/>
        <v>17</v>
      </c>
      <c r="AC64" s="82">
        <f t="shared" si="22"/>
        <v>18</v>
      </c>
      <c r="AD64" s="82">
        <f t="shared" si="22"/>
        <v>19</v>
      </c>
      <c r="AE64" s="82">
        <f t="shared" si="22"/>
        <v>20</v>
      </c>
      <c r="AF64" s="82">
        <f t="shared" si="22"/>
        <v>21</v>
      </c>
      <c r="AG64" s="82">
        <f t="shared" si="22"/>
        <v>22</v>
      </c>
      <c r="AH64" s="82">
        <f t="shared" si="22"/>
        <v>23</v>
      </c>
      <c r="AI64" s="82">
        <f t="shared" si="22"/>
        <v>24</v>
      </c>
      <c r="AJ64" s="82">
        <f t="shared" si="22"/>
        <v>25</v>
      </c>
      <c r="AK64" s="82">
        <f t="shared" si="22"/>
        <v>26</v>
      </c>
      <c r="AL64" s="82">
        <f t="shared" si="22"/>
        <v>27</v>
      </c>
      <c r="AM64" s="82">
        <f t="shared" si="22"/>
        <v>28</v>
      </c>
      <c r="AN64" s="82">
        <f t="shared" si="22"/>
        <v>29</v>
      </c>
      <c r="AO64" s="82">
        <f t="shared" si="22"/>
        <v>30</v>
      </c>
      <c r="AP64" s="565">
        <f t="shared" si="22"/>
        <v>0</v>
      </c>
      <c r="AQ64" s="593" t="s">
        <v>1</v>
      </c>
    </row>
    <row r="65" spans="1:45" ht="15" customHeight="1" x14ac:dyDescent="0.25">
      <c r="A65" s="27"/>
      <c r="B65" s="664">
        <f>Tabela6[[#This Row],[CLIENTE]]</f>
        <v>0</v>
      </c>
      <c r="C65" s="162">
        <f>SUM('HR - (VALDENOR) '!AH65,'STRADA - (FERDINAND) '!AH65,'EXTRA - (FERDINAND) '!AH65,'FÁBRICA '!AH65,'FOTON - (CLEUBERT) '!AH65,'EXTRA-02 '!AH65,'EXTRA-03 '!AH65)</f>
        <v>0</v>
      </c>
      <c r="D65" s="440">
        <f>SUM('HR - (VALDENOR) '!AJ65,'STRADA - (FERDINAND) '!AJ65,'EXTRA - (FERDINAND) '!AJ65,'FÁBRICA '!AJ65,'FOTON - (CLEUBERT) '!AJ65,'EXTRA-02 '!AJ65,'EXTRA-03 '!AJ65)</f>
        <v>0</v>
      </c>
      <c r="E65" s="447">
        <f>Tabela6[[#This Row],[ST ICMS]]</f>
        <v>0</v>
      </c>
      <c r="F65" s="448">
        <f t="shared" si="1"/>
        <v>0</v>
      </c>
      <c r="G65" s="449">
        <f>Tabela6[[#This Row],[DESCONTO]]</f>
        <v>0</v>
      </c>
      <c r="H65" s="450">
        <f t="shared" si="2"/>
        <v>0</v>
      </c>
      <c r="I65" s="454">
        <f t="shared" si="0"/>
        <v>0</v>
      </c>
      <c r="J65" s="1168" t="str">
        <f>J51</f>
        <v>VENDAS</v>
      </c>
      <c r="K65" s="110" t="s">
        <v>38</v>
      </c>
      <c r="L65" s="83">
        <f>'EXTRA - (FERDINAND) '!C156</f>
        <v>0</v>
      </c>
      <c r="M65" s="83">
        <f>'EXTRA - (FERDINAND) '!D156</f>
        <v>0</v>
      </c>
      <c r="N65" s="83">
        <f>'EXTRA - (FERDINAND) '!E156</f>
        <v>0</v>
      </c>
      <c r="O65" s="83">
        <f>'EXTRA - (FERDINAND) '!F156</f>
        <v>0</v>
      </c>
      <c r="P65" s="83">
        <f>'EXTRA - (FERDINAND) '!G156</f>
        <v>0</v>
      </c>
      <c r="Q65" s="83">
        <f>'EXTRA - (FERDINAND) '!H156</f>
        <v>0</v>
      </c>
      <c r="R65" s="83">
        <f>'EXTRA - (FERDINAND) '!I156</f>
        <v>0</v>
      </c>
      <c r="S65" s="83">
        <f>'EXTRA - (FERDINAND) '!J156</f>
        <v>0</v>
      </c>
      <c r="T65" s="83">
        <f>'EXTRA - (FERDINAND) '!K156</f>
        <v>0</v>
      </c>
      <c r="U65" s="83">
        <f>'EXTRA - (FERDINAND) '!L156</f>
        <v>0</v>
      </c>
      <c r="V65" s="83">
        <f>'EXTRA - (FERDINAND) '!M156</f>
        <v>0</v>
      </c>
      <c r="W65" s="83">
        <f>'EXTRA - (FERDINAND) '!N156</f>
        <v>0</v>
      </c>
      <c r="X65" s="83">
        <f>'EXTRA - (FERDINAND) '!O156</f>
        <v>0</v>
      </c>
      <c r="Y65" s="83">
        <f>'EXTRA - (FERDINAND) '!P156</f>
        <v>0</v>
      </c>
      <c r="Z65" s="83">
        <f>'EXTRA - (FERDINAND) '!Q156</f>
        <v>0</v>
      </c>
      <c r="AA65" s="83">
        <f>'EXTRA - (FERDINAND) '!R156</f>
        <v>0</v>
      </c>
      <c r="AB65" s="83">
        <f>'EXTRA - (FERDINAND) '!S156</f>
        <v>0</v>
      </c>
      <c r="AC65" s="83">
        <f>'EXTRA - (FERDINAND) '!T156</f>
        <v>0</v>
      </c>
      <c r="AD65" s="83">
        <f>'EXTRA - (FERDINAND) '!U156</f>
        <v>0</v>
      </c>
      <c r="AE65" s="83">
        <f>'EXTRA - (FERDINAND) '!V156</f>
        <v>0</v>
      </c>
      <c r="AF65" s="83">
        <f>'EXTRA - (FERDINAND) '!W156</f>
        <v>0</v>
      </c>
      <c r="AG65" s="83">
        <f>'EXTRA - (FERDINAND) '!X156</f>
        <v>0</v>
      </c>
      <c r="AH65" s="83">
        <f>'EXTRA - (FERDINAND) '!Y156</f>
        <v>0</v>
      </c>
      <c r="AI65" s="83">
        <f>'EXTRA - (FERDINAND) '!Z156</f>
        <v>0</v>
      </c>
      <c r="AJ65" s="83">
        <f>'EXTRA - (FERDINAND) '!AA156</f>
        <v>0</v>
      </c>
      <c r="AK65" s="83">
        <f>'EXTRA - (FERDINAND) '!AB156</f>
        <v>0</v>
      </c>
      <c r="AL65" s="83">
        <f>'EXTRA - (FERDINAND) '!AC156</f>
        <v>0</v>
      </c>
      <c r="AM65" s="83">
        <f>'EXTRA - (FERDINAND) '!AD156</f>
        <v>0</v>
      </c>
      <c r="AN65" s="83">
        <f>'EXTRA - (FERDINAND) '!AE156</f>
        <v>0</v>
      </c>
      <c r="AO65" s="83">
        <f>'EXTRA - (FERDINAND) '!AF156</f>
        <v>0</v>
      </c>
      <c r="AP65" s="83">
        <f>'EXTRA - (FERDINAND) '!AG156</f>
        <v>0</v>
      </c>
      <c r="AQ65" s="593">
        <f>SUM(L65:AP65)</f>
        <v>0</v>
      </c>
    </row>
    <row r="66" spans="1:45" ht="15" customHeight="1" thickBot="1" x14ac:dyDescent="0.3">
      <c r="A66" s="27"/>
      <c r="B66" s="664">
        <f>Tabela6[[#This Row],[CLIENTE]]</f>
        <v>0</v>
      </c>
      <c r="C66" s="162">
        <f>SUM('HR - (VALDENOR) '!AH66,'STRADA - (FERDINAND) '!AH66,'EXTRA - (FERDINAND) '!AH66,'FÁBRICA '!AH66,'FOTON - (CLEUBERT) '!AH66,'EXTRA-02 '!AH66,'EXTRA-03 '!AH66)</f>
        <v>0</v>
      </c>
      <c r="D66" s="440">
        <f>SUM('HR - (VALDENOR) '!AJ66,'STRADA - (FERDINAND) '!AJ66,'EXTRA - (FERDINAND) '!AJ66,'FÁBRICA '!AJ66,'FOTON - (CLEUBERT) '!AJ66,'EXTRA-02 '!AJ66,'EXTRA-03 '!AJ66)</f>
        <v>0</v>
      </c>
      <c r="E66" s="447">
        <f>Tabela6[[#This Row],[ST ICMS]]</f>
        <v>0</v>
      </c>
      <c r="F66" s="448">
        <f t="shared" si="1"/>
        <v>0</v>
      </c>
      <c r="G66" s="449">
        <f>Tabela6[[#This Row],[DESCONTO]]</f>
        <v>0</v>
      </c>
      <c r="H66" s="450">
        <f t="shared" si="2"/>
        <v>0</v>
      </c>
      <c r="I66" s="454">
        <f t="shared" si="0"/>
        <v>0</v>
      </c>
      <c r="J66" s="1169"/>
      <c r="K66" s="83" t="s">
        <v>7</v>
      </c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  <c r="AK66" s="111"/>
      <c r="AL66" s="111"/>
      <c r="AM66" s="111"/>
      <c r="AN66" s="111"/>
      <c r="AO66" s="111"/>
      <c r="AP66" s="567"/>
      <c r="AQ66" s="594">
        <f>SUM(L66:AP66)</f>
        <v>0</v>
      </c>
    </row>
    <row r="67" spans="1:45" ht="15" customHeight="1" x14ac:dyDescent="0.25">
      <c r="A67" s="27"/>
      <c r="B67" s="664">
        <f>Tabela6[[#This Row],[CLIENTE]]</f>
        <v>0</v>
      </c>
      <c r="C67" s="162">
        <f>SUM('HR - (VALDENOR) '!AH67,'STRADA - (FERDINAND) '!AH67,'EXTRA - (FERDINAND) '!AH67,'FÁBRICA '!AH67,'FOTON - (CLEUBERT) '!AH67,'EXTRA-02 '!AH67,'EXTRA-03 '!AH67)</f>
        <v>0</v>
      </c>
      <c r="D67" s="440">
        <f>SUM('HR - (VALDENOR) '!AJ67,'STRADA - (FERDINAND) '!AJ67,'EXTRA - (FERDINAND) '!AJ67,'FÁBRICA '!AJ67,'FOTON - (CLEUBERT) '!AJ67,'EXTRA-02 '!AJ67,'EXTRA-03 '!AJ67)</f>
        <v>0</v>
      </c>
      <c r="E67" s="447">
        <f>Tabela6[[#This Row],[ST ICMS]]</f>
        <v>0</v>
      </c>
      <c r="F67" s="448">
        <f t="shared" si="1"/>
        <v>0</v>
      </c>
      <c r="G67" s="449">
        <f>Tabela6[[#This Row],[DESCONTO]]</f>
        <v>0</v>
      </c>
      <c r="H67" s="450">
        <f t="shared" si="2"/>
        <v>0</v>
      </c>
      <c r="I67" s="454">
        <f t="shared" ref="I67:I130" si="23">(D67+F67)-H67</f>
        <v>0</v>
      </c>
      <c r="J67" s="1158" t="s">
        <v>47</v>
      </c>
      <c r="K67" s="286" t="s">
        <v>40</v>
      </c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10"/>
      <c r="AD67" s="10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341"/>
      <c r="AQ67" s="1161"/>
      <c r="AR67" s="282" t="s">
        <v>49</v>
      </c>
      <c r="AS67" s="121" t="e">
        <f>AQ73/AQ65</f>
        <v>#DIV/0!</v>
      </c>
    </row>
    <row r="68" spans="1:45" ht="15" customHeight="1" x14ac:dyDescent="0.25">
      <c r="A68" s="27"/>
      <c r="B68" s="664">
        <f>Tabela6[[#This Row],[CLIENTE]]</f>
        <v>0</v>
      </c>
      <c r="C68" s="162">
        <f>SUM('HR - (VALDENOR) '!AH68,'STRADA - (FERDINAND) '!AH68,'EXTRA - (FERDINAND) '!AH68,'FÁBRICA '!AH68,'FOTON - (CLEUBERT) '!AH68,'EXTRA-02 '!AH68,'EXTRA-03 '!AH68)</f>
        <v>0</v>
      </c>
      <c r="D68" s="440">
        <f>SUM('HR - (VALDENOR) '!AJ68,'STRADA - (FERDINAND) '!AJ68,'EXTRA - (FERDINAND) '!AJ68,'FÁBRICA '!AJ68,'FOTON - (CLEUBERT) '!AJ68,'EXTRA-02 '!AJ68,'EXTRA-03 '!AJ68)</f>
        <v>0</v>
      </c>
      <c r="E68" s="447">
        <f>Tabela6[[#This Row],[ST ICMS]]</f>
        <v>0</v>
      </c>
      <c r="F68" s="448">
        <f t="shared" ref="F68:F131" si="24">D68*E68</f>
        <v>0</v>
      </c>
      <c r="G68" s="449">
        <f>Tabela6[[#This Row],[DESCONTO]]</f>
        <v>0</v>
      </c>
      <c r="H68" s="450">
        <f t="shared" ref="H68:H131" si="25">(D68+F68)*G68</f>
        <v>0</v>
      </c>
      <c r="I68" s="454">
        <f t="shared" si="23"/>
        <v>0</v>
      </c>
      <c r="J68" s="1159"/>
      <c r="K68" s="83" t="s">
        <v>41</v>
      </c>
      <c r="L68" s="157"/>
      <c r="M68" s="28">
        <v>85651</v>
      </c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10"/>
      <c r="AD68" s="10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341"/>
      <c r="AQ68" s="1162"/>
      <c r="AR68" s="283" t="s">
        <v>50</v>
      </c>
      <c r="AS68" s="122" t="e">
        <f>AQ73/AQ74</f>
        <v>#DIV/0!</v>
      </c>
    </row>
    <row r="69" spans="1:45" ht="15" customHeight="1" x14ac:dyDescent="0.25">
      <c r="A69" s="27"/>
      <c r="B69" s="664">
        <f>Tabela6[[#This Row],[CLIENTE]]</f>
        <v>0</v>
      </c>
      <c r="C69" s="162">
        <f>SUM('HR - (VALDENOR) '!AH69,'STRADA - (FERDINAND) '!AH69,'EXTRA - (FERDINAND) '!AH69,'FÁBRICA '!AH69,'FOTON - (CLEUBERT) '!AH69,'EXTRA-02 '!AH69,'EXTRA-03 '!AH69)</f>
        <v>0</v>
      </c>
      <c r="D69" s="440">
        <f>SUM('HR - (VALDENOR) '!AJ69,'STRADA - (FERDINAND) '!AJ69,'EXTRA - (FERDINAND) '!AJ69,'FÁBRICA '!AJ69,'FOTON - (CLEUBERT) '!AJ69,'EXTRA-02 '!AJ69,'EXTRA-03 '!AJ69)</f>
        <v>0</v>
      </c>
      <c r="E69" s="447">
        <f>Tabela6[[#This Row],[ST ICMS]]</f>
        <v>0</v>
      </c>
      <c r="F69" s="448">
        <f t="shared" si="24"/>
        <v>0</v>
      </c>
      <c r="G69" s="449">
        <f>Tabela6[[#This Row],[DESCONTO]]</f>
        <v>0</v>
      </c>
      <c r="H69" s="450">
        <f t="shared" si="25"/>
        <v>0</v>
      </c>
      <c r="I69" s="454">
        <f t="shared" si="23"/>
        <v>0</v>
      </c>
      <c r="J69" s="1159"/>
      <c r="K69" s="83" t="str">
        <f>K55</f>
        <v>HORA SAIDA</v>
      </c>
      <c r="L69" s="636"/>
      <c r="M69" s="636">
        <v>0.37222222222222223</v>
      </c>
      <c r="N69" s="636"/>
      <c r="O69" s="636"/>
      <c r="P69" s="636"/>
      <c r="Q69" s="636"/>
      <c r="R69" s="636"/>
      <c r="S69" s="636"/>
      <c r="T69" s="636"/>
      <c r="U69" s="636"/>
      <c r="V69" s="636"/>
      <c r="W69" s="636"/>
      <c r="X69" s="636"/>
      <c r="Y69" s="636"/>
      <c r="Z69" s="636"/>
      <c r="AA69" s="636"/>
      <c r="AB69" s="636"/>
      <c r="AC69" s="636"/>
      <c r="AD69" s="636"/>
      <c r="AE69" s="636"/>
      <c r="AF69" s="636"/>
      <c r="AG69" s="636"/>
      <c r="AH69" s="636"/>
      <c r="AI69" s="636"/>
      <c r="AJ69" s="636"/>
      <c r="AK69" s="636"/>
      <c r="AL69" s="636"/>
      <c r="AM69" s="636"/>
      <c r="AN69" s="636"/>
      <c r="AO69" s="636"/>
      <c r="AP69" s="641"/>
      <c r="AQ69" s="1162"/>
      <c r="AR69" s="283" t="s">
        <v>51</v>
      </c>
      <c r="AS69" s="123" t="e">
        <f>AQ72/AQ65</f>
        <v>#DIV/0!</v>
      </c>
    </row>
    <row r="70" spans="1:45" ht="15" customHeight="1" thickBot="1" x14ac:dyDescent="0.3">
      <c r="A70" s="27"/>
      <c r="B70" s="664">
        <f>Tabela6[[#This Row],[CLIENTE]]</f>
        <v>0</v>
      </c>
      <c r="C70" s="162">
        <f>SUM('HR - (VALDENOR) '!AH70,'STRADA - (FERDINAND) '!AH70,'EXTRA - (FERDINAND) '!AH70,'FÁBRICA '!AH70,'FOTON - (CLEUBERT) '!AH70,'EXTRA-02 '!AH70,'EXTRA-03 '!AH70)</f>
        <v>0</v>
      </c>
      <c r="D70" s="440">
        <f>SUM('HR - (VALDENOR) '!AJ70,'STRADA - (FERDINAND) '!AJ70,'EXTRA - (FERDINAND) '!AJ70,'FÁBRICA '!AJ70,'FOTON - (CLEUBERT) '!AJ70,'EXTRA-02 '!AJ70,'EXTRA-03 '!AJ70)</f>
        <v>0</v>
      </c>
      <c r="E70" s="447">
        <f>Tabela6[[#This Row],[ST ICMS]]</f>
        <v>0</v>
      </c>
      <c r="F70" s="448">
        <f t="shared" si="24"/>
        <v>0</v>
      </c>
      <c r="G70" s="449">
        <f>Tabela6[[#This Row],[DESCONTO]]</f>
        <v>0</v>
      </c>
      <c r="H70" s="450">
        <f t="shared" si="25"/>
        <v>0</v>
      </c>
      <c r="I70" s="454">
        <f t="shared" si="23"/>
        <v>0</v>
      </c>
      <c r="J70" s="1159"/>
      <c r="K70" s="83" t="s">
        <v>42</v>
      </c>
      <c r="L70" s="157"/>
      <c r="M70" s="157">
        <v>85754</v>
      </c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  <c r="AD70" s="157"/>
      <c r="AE70" s="157"/>
      <c r="AF70" s="157"/>
      <c r="AG70" s="157"/>
      <c r="AH70" s="157"/>
      <c r="AI70" s="157"/>
      <c r="AJ70" s="157"/>
      <c r="AK70" s="157"/>
      <c r="AL70" s="157"/>
      <c r="AM70" s="157"/>
      <c r="AN70" s="157"/>
      <c r="AO70" s="157"/>
      <c r="AP70" s="642"/>
      <c r="AQ70" s="1162"/>
      <c r="AR70" s="284" t="s">
        <v>52</v>
      </c>
      <c r="AS70" s="841" t="e">
        <f>AQ66/AQ74</f>
        <v>#DIV/0!</v>
      </c>
    </row>
    <row r="71" spans="1:45" ht="15" customHeight="1" x14ac:dyDescent="0.25">
      <c r="A71" s="27"/>
      <c r="B71" s="664">
        <f>Tabela6[[#This Row],[CLIENTE]]</f>
        <v>0</v>
      </c>
      <c r="C71" s="162">
        <f>SUM('HR - (VALDENOR) '!AH71,'STRADA - (FERDINAND) '!AH71,'EXTRA - (FERDINAND) '!AH71,'FÁBRICA '!AH71,'FOTON - (CLEUBERT) '!AH71,'EXTRA-02 '!AH71,'EXTRA-03 '!AH71)</f>
        <v>0</v>
      </c>
      <c r="D71" s="440">
        <f>SUM('HR - (VALDENOR) '!AJ71,'STRADA - (FERDINAND) '!AJ71,'EXTRA - (FERDINAND) '!AJ71,'FÁBRICA '!AJ71,'FOTON - (CLEUBERT) '!AJ71,'EXTRA-02 '!AJ71,'EXTRA-03 '!AJ71)</f>
        <v>0</v>
      </c>
      <c r="E71" s="447">
        <f>Tabela6[[#This Row],[ST ICMS]]</f>
        <v>0</v>
      </c>
      <c r="F71" s="448">
        <f t="shared" si="24"/>
        <v>0</v>
      </c>
      <c r="G71" s="449">
        <f>Tabela6[[#This Row],[DESCONTO]]</f>
        <v>0</v>
      </c>
      <c r="H71" s="450">
        <f t="shared" si="25"/>
        <v>0</v>
      </c>
      <c r="I71" s="454">
        <f t="shared" si="23"/>
        <v>0</v>
      </c>
      <c r="J71" s="1159"/>
      <c r="K71" s="83" t="str">
        <f>K57</f>
        <v>HORA CHEGADA</v>
      </c>
      <c r="L71" s="636"/>
      <c r="M71" s="636">
        <v>0.60416666666666663</v>
      </c>
      <c r="N71" s="636"/>
      <c r="O71" s="636"/>
      <c r="P71" s="636"/>
      <c r="Q71" s="636"/>
      <c r="R71" s="636"/>
      <c r="S71" s="636"/>
      <c r="T71" s="636"/>
      <c r="U71" s="636"/>
      <c r="V71" s="636"/>
      <c r="W71" s="636"/>
      <c r="X71" s="636"/>
      <c r="Y71" s="636"/>
      <c r="Z71" s="636"/>
      <c r="AA71" s="636"/>
      <c r="AB71" s="636"/>
      <c r="AC71" s="636"/>
      <c r="AD71" s="636"/>
      <c r="AE71" s="636"/>
      <c r="AF71" s="636"/>
      <c r="AG71" s="636"/>
      <c r="AH71" s="636"/>
      <c r="AI71" s="636"/>
      <c r="AJ71" s="636"/>
      <c r="AK71" s="636"/>
      <c r="AL71" s="636"/>
      <c r="AM71" s="636"/>
      <c r="AN71" s="636"/>
      <c r="AO71" s="636"/>
      <c r="AP71" s="641"/>
      <c r="AQ71" s="1162"/>
    </row>
    <row r="72" spans="1:45" ht="15" customHeight="1" x14ac:dyDescent="0.25">
      <c r="A72" s="27"/>
      <c r="B72" s="664">
        <f>Tabela6[[#This Row],[CLIENTE]]</f>
        <v>0</v>
      </c>
      <c r="C72" s="162">
        <f>SUM('HR - (VALDENOR) '!AH72,'STRADA - (FERDINAND) '!AH72,'EXTRA - (FERDINAND) '!AH72,'FÁBRICA '!AH72,'FOTON - (CLEUBERT) '!AH72,'EXTRA-02 '!AH72,'EXTRA-03 '!AH72)</f>
        <v>0</v>
      </c>
      <c r="D72" s="440">
        <f>SUM('HR - (VALDENOR) '!AJ72,'STRADA - (FERDINAND) '!AJ72,'EXTRA - (FERDINAND) '!AJ72,'FÁBRICA '!AJ72,'FOTON - (CLEUBERT) '!AJ72,'EXTRA-02 '!AJ72,'EXTRA-03 '!AJ72)</f>
        <v>0</v>
      </c>
      <c r="E72" s="447">
        <f>Tabela6[[#This Row],[ST ICMS]]</f>
        <v>0</v>
      </c>
      <c r="F72" s="448">
        <f t="shared" si="24"/>
        <v>0</v>
      </c>
      <c r="G72" s="449">
        <f>Tabela6[[#This Row],[DESCONTO]]</f>
        <v>0</v>
      </c>
      <c r="H72" s="450">
        <f t="shared" si="25"/>
        <v>0</v>
      </c>
      <c r="I72" s="454">
        <f t="shared" si="23"/>
        <v>0</v>
      </c>
      <c r="J72" s="1159"/>
      <c r="K72" s="83" t="s">
        <v>45</v>
      </c>
      <c r="L72" s="646">
        <f>L71-L69</f>
        <v>0</v>
      </c>
      <c r="M72" s="646">
        <f t="shared" ref="M72:AP72" si="26">M71-M69</f>
        <v>0.2319444444444444</v>
      </c>
      <c r="N72" s="646">
        <f t="shared" si="26"/>
        <v>0</v>
      </c>
      <c r="O72" s="646">
        <f t="shared" si="26"/>
        <v>0</v>
      </c>
      <c r="P72" s="646">
        <f t="shared" si="26"/>
        <v>0</v>
      </c>
      <c r="Q72" s="646">
        <f t="shared" si="26"/>
        <v>0</v>
      </c>
      <c r="R72" s="646">
        <f t="shared" si="26"/>
        <v>0</v>
      </c>
      <c r="S72" s="646">
        <f t="shared" si="26"/>
        <v>0</v>
      </c>
      <c r="T72" s="646">
        <f t="shared" si="26"/>
        <v>0</v>
      </c>
      <c r="U72" s="646">
        <f t="shared" si="26"/>
        <v>0</v>
      </c>
      <c r="V72" s="646">
        <f t="shared" si="26"/>
        <v>0</v>
      </c>
      <c r="W72" s="646">
        <f t="shared" si="26"/>
        <v>0</v>
      </c>
      <c r="X72" s="646">
        <f t="shared" si="26"/>
        <v>0</v>
      </c>
      <c r="Y72" s="646">
        <f t="shared" si="26"/>
        <v>0</v>
      </c>
      <c r="Z72" s="646">
        <f t="shared" si="26"/>
        <v>0</v>
      </c>
      <c r="AA72" s="646">
        <f t="shared" si="26"/>
        <v>0</v>
      </c>
      <c r="AB72" s="646">
        <f t="shared" si="26"/>
        <v>0</v>
      </c>
      <c r="AC72" s="646">
        <f t="shared" si="26"/>
        <v>0</v>
      </c>
      <c r="AD72" s="646">
        <f t="shared" si="26"/>
        <v>0</v>
      </c>
      <c r="AE72" s="646">
        <f t="shared" si="26"/>
        <v>0</v>
      </c>
      <c r="AF72" s="646">
        <f t="shared" si="26"/>
        <v>0</v>
      </c>
      <c r="AG72" s="646">
        <f t="shared" si="26"/>
        <v>0</v>
      </c>
      <c r="AH72" s="646">
        <f t="shared" si="26"/>
        <v>0</v>
      </c>
      <c r="AI72" s="646">
        <f t="shared" si="26"/>
        <v>0</v>
      </c>
      <c r="AJ72" s="646">
        <f t="shared" si="26"/>
        <v>0</v>
      </c>
      <c r="AK72" s="646">
        <f t="shared" si="26"/>
        <v>0</v>
      </c>
      <c r="AL72" s="646">
        <f t="shared" si="26"/>
        <v>0</v>
      </c>
      <c r="AM72" s="646">
        <f t="shared" si="26"/>
        <v>0</v>
      </c>
      <c r="AN72" s="646">
        <f t="shared" si="26"/>
        <v>0</v>
      </c>
      <c r="AO72" s="646">
        <f t="shared" si="26"/>
        <v>0</v>
      </c>
      <c r="AP72" s="646">
        <f t="shared" si="26"/>
        <v>0</v>
      </c>
      <c r="AQ72" s="1163"/>
    </row>
    <row r="73" spans="1:45" ht="15" customHeight="1" x14ac:dyDescent="0.25">
      <c r="A73" s="27"/>
      <c r="B73" s="664">
        <f>Tabela6[[#This Row],[CLIENTE]]</f>
        <v>0</v>
      </c>
      <c r="C73" s="162">
        <f>SUM('HR - (VALDENOR) '!AH73,'STRADA - (FERDINAND) '!AH73,'EXTRA - (FERDINAND) '!AH73,'FÁBRICA '!AH73,'FOTON - (CLEUBERT) '!AH73,'EXTRA-02 '!AH73,'EXTRA-03 '!AH73)</f>
        <v>0</v>
      </c>
      <c r="D73" s="440">
        <f>SUM('HR - (VALDENOR) '!AJ73,'STRADA - (FERDINAND) '!AJ73,'EXTRA - (FERDINAND) '!AJ73,'FÁBRICA '!AJ73,'FOTON - (CLEUBERT) '!AJ73,'EXTRA-02 '!AJ73,'EXTRA-03 '!AJ73)</f>
        <v>0</v>
      </c>
      <c r="E73" s="447">
        <f>Tabela6[[#This Row],[ST ICMS]]</f>
        <v>0</v>
      </c>
      <c r="F73" s="448">
        <f t="shared" si="24"/>
        <v>0</v>
      </c>
      <c r="G73" s="449">
        <f>Tabela6[[#This Row],[DESCONTO]]</f>
        <v>0</v>
      </c>
      <c r="H73" s="450">
        <f t="shared" si="25"/>
        <v>0</v>
      </c>
      <c r="I73" s="454">
        <f t="shared" si="23"/>
        <v>0</v>
      </c>
      <c r="J73" s="1160"/>
      <c r="K73" s="83" t="s">
        <v>43</v>
      </c>
      <c r="L73" s="647">
        <f>L70-L68</f>
        <v>0</v>
      </c>
      <c r="M73" s="83">
        <f t="shared" ref="M73:AP73" si="27">M70-M68</f>
        <v>103</v>
      </c>
      <c r="N73" s="83">
        <f t="shared" si="27"/>
        <v>0</v>
      </c>
      <c r="O73" s="83">
        <f t="shared" si="27"/>
        <v>0</v>
      </c>
      <c r="P73" s="83">
        <f t="shared" si="27"/>
        <v>0</v>
      </c>
      <c r="Q73" s="83">
        <f t="shared" si="27"/>
        <v>0</v>
      </c>
      <c r="R73" s="83">
        <f t="shared" si="27"/>
        <v>0</v>
      </c>
      <c r="S73" s="83">
        <f t="shared" si="27"/>
        <v>0</v>
      </c>
      <c r="T73" s="83">
        <f t="shared" si="27"/>
        <v>0</v>
      </c>
      <c r="U73" s="83">
        <f t="shared" si="27"/>
        <v>0</v>
      </c>
      <c r="V73" s="83">
        <f t="shared" si="27"/>
        <v>0</v>
      </c>
      <c r="W73" s="83">
        <f t="shared" si="27"/>
        <v>0</v>
      </c>
      <c r="X73" s="83">
        <f t="shared" si="27"/>
        <v>0</v>
      </c>
      <c r="Y73" s="83">
        <f t="shared" si="27"/>
        <v>0</v>
      </c>
      <c r="Z73" s="83">
        <f t="shared" si="27"/>
        <v>0</v>
      </c>
      <c r="AA73" s="83">
        <f t="shared" si="27"/>
        <v>0</v>
      </c>
      <c r="AB73" s="83">
        <f t="shared" si="27"/>
        <v>0</v>
      </c>
      <c r="AC73" s="83">
        <f t="shared" si="27"/>
        <v>0</v>
      </c>
      <c r="AD73" s="83">
        <f t="shared" si="27"/>
        <v>0</v>
      </c>
      <c r="AE73" s="83">
        <f t="shared" si="27"/>
        <v>0</v>
      </c>
      <c r="AF73" s="83">
        <f t="shared" si="27"/>
        <v>0</v>
      </c>
      <c r="AG73" s="83">
        <f t="shared" si="27"/>
        <v>0</v>
      </c>
      <c r="AH73" s="83">
        <f t="shared" si="27"/>
        <v>0</v>
      </c>
      <c r="AI73" s="83">
        <f t="shared" si="27"/>
        <v>0</v>
      </c>
      <c r="AJ73" s="83">
        <f t="shared" si="27"/>
        <v>0</v>
      </c>
      <c r="AK73" s="83">
        <f t="shared" si="27"/>
        <v>0</v>
      </c>
      <c r="AL73" s="83">
        <f t="shared" si="27"/>
        <v>0</v>
      </c>
      <c r="AM73" s="83">
        <f t="shared" si="27"/>
        <v>0</v>
      </c>
      <c r="AN73" s="83">
        <f t="shared" si="27"/>
        <v>0</v>
      </c>
      <c r="AO73" s="83">
        <f t="shared" si="27"/>
        <v>0</v>
      </c>
      <c r="AP73" s="566">
        <f t="shared" si="27"/>
        <v>0</v>
      </c>
      <c r="AQ73" s="595">
        <f>SUM(L73:AP73)</f>
        <v>103</v>
      </c>
    </row>
    <row r="74" spans="1:45" ht="15" customHeight="1" x14ac:dyDescent="0.25">
      <c r="A74" s="27"/>
      <c r="B74" s="664">
        <f>Tabela6[[#This Row],[CLIENTE]]</f>
        <v>0</v>
      </c>
      <c r="C74" s="162">
        <f>SUM('HR - (VALDENOR) '!AH74,'STRADA - (FERDINAND) '!AH74,'EXTRA - (FERDINAND) '!AH74,'FÁBRICA '!AH74,'FOTON - (CLEUBERT) '!AH74,'EXTRA-02 '!AH74,'EXTRA-03 '!AH74)</f>
        <v>0</v>
      </c>
      <c r="D74" s="440">
        <f>SUM('HR - (VALDENOR) '!AJ74,'STRADA - (FERDINAND) '!AJ74,'EXTRA - (FERDINAND) '!AJ74,'FÁBRICA '!AJ74,'FOTON - (CLEUBERT) '!AJ74,'EXTRA-02 '!AJ74,'EXTRA-03 '!AJ74)</f>
        <v>0</v>
      </c>
      <c r="E74" s="447">
        <f>Tabela6[[#This Row],[ST ICMS]]</f>
        <v>0</v>
      </c>
      <c r="F74" s="448">
        <f t="shared" si="24"/>
        <v>0</v>
      </c>
      <c r="G74" s="449">
        <f>Tabela6[[#This Row],[DESCONTO]]</f>
        <v>0</v>
      </c>
      <c r="H74" s="450">
        <f t="shared" si="25"/>
        <v>0</v>
      </c>
      <c r="I74" s="454">
        <f t="shared" si="23"/>
        <v>0</v>
      </c>
      <c r="J74" s="1158" t="s">
        <v>39</v>
      </c>
      <c r="K74" s="83" t="s">
        <v>46</v>
      </c>
      <c r="L74" s="681"/>
      <c r="M74" s="229"/>
      <c r="N74" s="681"/>
      <c r="O74" s="229"/>
      <c r="P74" s="681"/>
      <c r="Q74" s="229"/>
      <c r="R74" s="229"/>
      <c r="S74" s="229"/>
      <c r="T74" s="681"/>
      <c r="U74" s="229"/>
      <c r="V74" s="229"/>
      <c r="W74" s="229"/>
      <c r="X74" s="229"/>
      <c r="Y74" s="229"/>
      <c r="Z74" s="681"/>
      <c r="AA74" s="229"/>
      <c r="AB74" s="229"/>
      <c r="AC74" s="229"/>
      <c r="AD74" s="229"/>
      <c r="AE74" s="229"/>
      <c r="AF74" s="229"/>
      <c r="AG74" s="681"/>
      <c r="AH74" s="229"/>
      <c r="AI74" s="229"/>
      <c r="AJ74" s="229"/>
      <c r="AK74" s="229"/>
      <c r="AL74" s="229"/>
      <c r="AM74" s="229"/>
      <c r="AN74" s="229"/>
      <c r="AO74" s="229"/>
      <c r="AP74" s="561"/>
      <c r="AQ74" s="595">
        <f>SUM(L74:AP74)</f>
        <v>0</v>
      </c>
    </row>
    <row r="75" spans="1:45" ht="15" customHeight="1" thickBot="1" x14ac:dyDescent="0.3">
      <c r="A75" s="27"/>
      <c r="B75" s="664">
        <f>Tabela6[[#This Row],[CLIENTE]]</f>
        <v>0</v>
      </c>
      <c r="C75" s="162">
        <f>SUM('HR - (VALDENOR) '!AH75,'STRADA - (FERDINAND) '!AH75,'EXTRA - (FERDINAND) '!AH75,'FÁBRICA '!AH75,'FOTON - (CLEUBERT) '!AH75,'EXTRA-02 '!AH75,'EXTRA-03 '!AH75)</f>
        <v>0</v>
      </c>
      <c r="D75" s="440">
        <f>SUM('HR - (VALDENOR) '!AJ75,'STRADA - (FERDINAND) '!AJ75,'EXTRA - (FERDINAND) '!AJ75,'FÁBRICA '!AJ75,'FOTON - (CLEUBERT) '!AJ75,'EXTRA-02 '!AJ75,'EXTRA-03 '!AJ75)</f>
        <v>0</v>
      </c>
      <c r="E75" s="447">
        <f>Tabela6[[#This Row],[ST ICMS]]</f>
        <v>0</v>
      </c>
      <c r="F75" s="448">
        <f t="shared" si="24"/>
        <v>0</v>
      </c>
      <c r="G75" s="449">
        <f>Tabela6[[#This Row],[DESCONTO]]</f>
        <v>0</v>
      </c>
      <c r="H75" s="450">
        <f t="shared" si="25"/>
        <v>0</v>
      </c>
      <c r="I75" s="454">
        <f t="shared" si="23"/>
        <v>0</v>
      </c>
      <c r="J75" s="1164"/>
      <c r="K75" s="287" t="s">
        <v>7</v>
      </c>
      <c r="L75" s="521"/>
      <c r="M75" s="521"/>
      <c r="N75" s="521"/>
      <c r="O75" s="521"/>
      <c r="P75" s="521"/>
      <c r="Q75" s="521"/>
      <c r="R75" s="521"/>
      <c r="S75" s="521"/>
      <c r="T75" s="521"/>
      <c r="U75" s="521"/>
      <c r="V75" s="521"/>
      <c r="W75" s="521"/>
      <c r="X75" s="521"/>
      <c r="Y75" s="522"/>
      <c r="Z75" s="521"/>
      <c r="AA75" s="521"/>
      <c r="AB75" s="521"/>
      <c r="AC75" s="521"/>
      <c r="AD75" s="521"/>
      <c r="AE75" s="521"/>
      <c r="AF75" s="521"/>
      <c r="AG75" s="521"/>
      <c r="AH75" s="521"/>
      <c r="AI75" s="521"/>
      <c r="AJ75" s="521"/>
      <c r="AK75" s="521"/>
      <c r="AL75" s="521"/>
      <c r="AM75" s="521"/>
      <c r="AN75" s="521"/>
      <c r="AO75" s="522"/>
      <c r="AP75" s="571"/>
      <c r="AQ75" s="840">
        <f>SUM(L75:AP75)</f>
        <v>0</v>
      </c>
    </row>
    <row r="76" spans="1:45" ht="15" customHeight="1" x14ac:dyDescent="0.25">
      <c r="A76" s="27"/>
      <c r="B76" s="664">
        <f>Tabela6[[#This Row],[CLIENTE]]</f>
        <v>0</v>
      </c>
      <c r="C76" s="162">
        <f>SUM('HR - (VALDENOR) '!AH76,'STRADA - (FERDINAND) '!AH76,'EXTRA - (FERDINAND) '!AH76,'FÁBRICA '!AH76,'FOTON - (CLEUBERT) '!AH76,'EXTRA-02 '!AH76,'EXTRA-03 '!AH76)</f>
        <v>0</v>
      </c>
      <c r="D76" s="440">
        <f>SUM('HR - (VALDENOR) '!AJ76,'STRADA - (FERDINAND) '!AJ76,'EXTRA - (FERDINAND) '!AJ76,'FÁBRICA '!AJ76,'FOTON - (CLEUBERT) '!AJ76,'EXTRA-02 '!AJ76,'EXTRA-03 '!AJ76)</f>
        <v>0</v>
      </c>
      <c r="E76" s="447">
        <f>Tabela6[[#This Row],[ST ICMS]]</f>
        <v>0</v>
      </c>
      <c r="F76" s="448">
        <f t="shared" si="24"/>
        <v>0</v>
      </c>
      <c r="G76" s="449">
        <f>Tabela6[[#This Row],[DESCONTO]]</f>
        <v>0</v>
      </c>
      <c r="H76" s="450">
        <f t="shared" si="25"/>
        <v>0</v>
      </c>
      <c r="I76" s="454">
        <f t="shared" si="23"/>
        <v>0</v>
      </c>
      <c r="J76" s="741"/>
      <c r="K76" s="742"/>
      <c r="L76" s="743" t="str">
        <f>L2</f>
        <v>SEX</v>
      </c>
      <c r="M76" s="743" t="str">
        <f t="shared" ref="M76:AP76" si="28">M2</f>
        <v>SÁB</v>
      </c>
      <c r="N76" s="743" t="str">
        <f t="shared" si="28"/>
        <v>DOM</v>
      </c>
      <c r="O76" s="743" t="str">
        <f t="shared" si="28"/>
        <v>SEG</v>
      </c>
      <c r="P76" s="743" t="str">
        <f t="shared" si="28"/>
        <v>TER</v>
      </c>
      <c r="Q76" s="743" t="str">
        <f t="shared" si="28"/>
        <v>QUA</v>
      </c>
      <c r="R76" s="743" t="str">
        <f t="shared" si="28"/>
        <v>QUI</v>
      </c>
      <c r="S76" s="743" t="str">
        <f t="shared" si="28"/>
        <v>SEX</v>
      </c>
      <c r="T76" s="743" t="str">
        <f t="shared" si="28"/>
        <v>SÁB</v>
      </c>
      <c r="U76" s="743" t="str">
        <f t="shared" si="28"/>
        <v>DOM</v>
      </c>
      <c r="V76" s="743" t="str">
        <f t="shared" si="28"/>
        <v>SEG</v>
      </c>
      <c r="W76" s="743" t="str">
        <f t="shared" si="28"/>
        <v>TER</v>
      </c>
      <c r="X76" s="743" t="str">
        <f t="shared" si="28"/>
        <v>QUA</v>
      </c>
      <c r="Y76" s="743" t="str">
        <f t="shared" si="28"/>
        <v>QUI</v>
      </c>
      <c r="Z76" s="743" t="str">
        <f t="shared" si="28"/>
        <v>SEX</v>
      </c>
      <c r="AA76" s="743" t="str">
        <f t="shared" si="28"/>
        <v>SÁB</v>
      </c>
      <c r="AB76" s="743" t="str">
        <f t="shared" si="28"/>
        <v>DOM</v>
      </c>
      <c r="AC76" s="743" t="str">
        <f t="shared" si="28"/>
        <v>SEG</v>
      </c>
      <c r="AD76" s="743" t="str">
        <f t="shared" si="28"/>
        <v>TER</v>
      </c>
      <c r="AE76" s="743" t="str">
        <f t="shared" si="28"/>
        <v>QUA</v>
      </c>
      <c r="AF76" s="743" t="str">
        <f t="shared" si="28"/>
        <v>QUI</v>
      </c>
      <c r="AG76" s="743" t="str">
        <f t="shared" si="28"/>
        <v>SEX</v>
      </c>
      <c r="AH76" s="743" t="str">
        <f t="shared" si="28"/>
        <v>SÁB</v>
      </c>
      <c r="AI76" s="743" t="str">
        <f t="shared" si="28"/>
        <v>DOM</v>
      </c>
      <c r="AJ76" s="743" t="str">
        <f t="shared" si="28"/>
        <v>SEG</v>
      </c>
      <c r="AK76" s="743" t="str">
        <f t="shared" si="28"/>
        <v>TER</v>
      </c>
      <c r="AL76" s="743" t="str">
        <f t="shared" si="28"/>
        <v>QUA</v>
      </c>
      <c r="AM76" s="743" t="str">
        <f t="shared" si="28"/>
        <v>QUI</v>
      </c>
      <c r="AN76" s="743" t="str">
        <f t="shared" si="28"/>
        <v>SEX</v>
      </c>
      <c r="AO76" s="743" t="str">
        <f t="shared" si="28"/>
        <v>SÁB</v>
      </c>
      <c r="AP76" s="743">
        <f t="shared" si="28"/>
        <v>0</v>
      </c>
      <c r="AQ76" s="744"/>
    </row>
    <row r="77" spans="1:45" ht="15" customHeight="1" x14ac:dyDescent="0.25">
      <c r="A77" s="27"/>
      <c r="B77" s="664">
        <f>Tabela6[[#This Row],[CLIENTE]]</f>
        <v>0</v>
      </c>
      <c r="C77" s="162">
        <f>SUM('HR - (VALDENOR) '!AH77,'STRADA - (FERDINAND) '!AH77,'EXTRA - (FERDINAND) '!AH77,'FÁBRICA '!AH77,'FOTON - (CLEUBERT) '!AH77,'EXTRA-02 '!AH77,'EXTRA-03 '!AH77)</f>
        <v>0</v>
      </c>
      <c r="D77" s="440">
        <f>SUM('HR - (VALDENOR) '!AJ77,'STRADA - (FERDINAND) '!AJ77,'EXTRA - (FERDINAND) '!AJ77,'FÁBRICA '!AJ77,'FOTON - (CLEUBERT) '!AJ77,'EXTRA-02 '!AJ77,'EXTRA-03 '!AJ77)</f>
        <v>0</v>
      </c>
      <c r="E77" s="447">
        <f>Tabela6[[#This Row],[ST ICMS]]</f>
        <v>0</v>
      </c>
      <c r="F77" s="448">
        <f t="shared" si="24"/>
        <v>0</v>
      </c>
      <c r="G77" s="449">
        <f>Tabela6[[#This Row],[DESCONTO]]</f>
        <v>0</v>
      </c>
      <c r="H77" s="450">
        <f t="shared" si="25"/>
        <v>0</v>
      </c>
      <c r="I77" s="454">
        <f t="shared" si="23"/>
        <v>0</v>
      </c>
      <c r="J77" s="745" t="str">
        <f>J63</f>
        <v>VENDEDOR:</v>
      </c>
      <c r="K77" s="1180" t="str">
        <f>'EXTRA-02 '!B1</f>
        <v>EXTRA-02</v>
      </c>
      <c r="L77" s="1180"/>
      <c r="M77" s="745" t="str">
        <f>M63</f>
        <v>RECEITA DIÁRIA POR VENDEDOR - CUSTO COMBUSTÍVEL</v>
      </c>
      <c r="N77" s="745"/>
      <c r="O77" s="745"/>
      <c r="P77" s="745"/>
      <c r="Q77" s="746"/>
      <c r="R77" s="746"/>
      <c r="S77" s="746"/>
      <c r="T77" s="746"/>
      <c r="U77" s="746"/>
      <c r="V77" s="746"/>
      <c r="W77" s="746"/>
      <c r="X77" s="746"/>
      <c r="Y77" s="746"/>
      <c r="Z77" s="746"/>
      <c r="AA77" s="746"/>
      <c r="AB77" s="746"/>
      <c r="AC77" s="746"/>
      <c r="AD77" s="746"/>
      <c r="AE77" s="746"/>
      <c r="AF77" s="746"/>
      <c r="AG77" s="746"/>
      <c r="AH77" s="746"/>
      <c r="AI77" s="746"/>
      <c r="AJ77" s="746"/>
      <c r="AK77" s="746"/>
      <c r="AL77" s="746"/>
      <c r="AM77" s="746"/>
      <c r="AN77" s="746"/>
      <c r="AO77" s="746"/>
      <c r="AP77" s="746"/>
      <c r="AQ77" s="747"/>
    </row>
    <row r="78" spans="1:45" ht="15" customHeight="1" x14ac:dyDescent="0.25">
      <c r="A78" s="27"/>
      <c r="B78" s="664">
        <f>Tabela6[[#This Row],[CLIENTE]]</f>
        <v>0</v>
      </c>
      <c r="C78" s="162">
        <f>SUM('HR - (VALDENOR) '!AH78,'STRADA - (FERDINAND) '!AH78,'EXTRA - (FERDINAND) '!AH78,'FÁBRICA '!AH78,'FOTON - (CLEUBERT) '!AH78,'EXTRA-02 '!AH78,'EXTRA-03 '!AH78)</f>
        <v>0</v>
      </c>
      <c r="D78" s="440">
        <f>SUM('HR - (VALDENOR) '!AJ78,'STRADA - (FERDINAND) '!AJ78,'EXTRA - (FERDINAND) '!AJ78,'FÁBRICA '!AJ78,'FOTON - (CLEUBERT) '!AJ78,'EXTRA-02 '!AJ78,'EXTRA-03 '!AJ78)</f>
        <v>0</v>
      </c>
      <c r="E78" s="447">
        <f>Tabela6[[#This Row],[ST ICMS]]</f>
        <v>0</v>
      </c>
      <c r="F78" s="448">
        <f t="shared" si="24"/>
        <v>0</v>
      </c>
      <c r="G78" s="449">
        <f>Tabela6[[#This Row],[DESCONTO]]</f>
        <v>0</v>
      </c>
      <c r="H78" s="450">
        <f t="shared" si="25"/>
        <v>0</v>
      </c>
      <c r="I78" s="454">
        <f t="shared" si="23"/>
        <v>0</v>
      </c>
      <c r="J78" s="1181" t="str">
        <f>J64</f>
        <v>DIA</v>
      </c>
      <c r="K78" s="1182"/>
      <c r="L78" s="748">
        <f>L3</f>
        <v>1</v>
      </c>
      <c r="M78" s="748">
        <f t="shared" ref="M78:AP78" si="29">M64</f>
        <v>2</v>
      </c>
      <c r="N78" s="748">
        <f t="shared" si="29"/>
        <v>3</v>
      </c>
      <c r="O78" s="748">
        <f t="shared" si="29"/>
        <v>4</v>
      </c>
      <c r="P78" s="748">
        <f t="shared" si="29"/>
        <v>5</v>
      </c>
      <c r="Q78" s="748">
        <f t="shared" si="29"/>
        <v>6</v>
      </c>
      <c r="R78" s="748">
        <f t="shared" si="29"/>
        <v>7</v>
      </c>
      <c r="S78" s="748">
        <f t="shared" si="29"/>
        <v>8</v>
      </c>
      <c r="T78" s="748">
        <f t="shared" si="29"/>
        <v>9</v>
      </c>
      <c r="U78" s="748">
        <f t="shared" si="29"/>
        <v>10</v>
      </c>
      <c r="V78" s="748">
        <f t="shared" si="29"/>
        <v>11</v>
      </c>
      <c r="W78" s="748">
        <f t="shared" si="29"/>
        <v>12</v>
      </c>
      <c r="X78" s="748">
        <f t="shared" si="29"/>
        <v>13</v>
      </c>
      <c r="Y78" s="748">
        <f t="shared" si="29"/>
        <v>14</v>
      </c>
      <c r="Z78" s="748">
        <f t="shared" si="29"/>
        <v>15</v>
      </c>
      <c r="AA78" s="748">
        <f t="shared" si="29"/>
        <v>16</v>
      </c>
      <c r="AB78" s="748">
        <f t="shared" si="29"/>
        <v>17</v>
      </c>
      <c r="AC78" s="748">
        <f t="shared" si="29"/>
        <v>18</v>
      </c>
      <c r="AD78" s="748">
        <f t="shared" si="29"/>
        <v>19</v>
      </c>
      <c r="AE78" s="748">
        <f t="shared" si="29"/>
        <v>20</v>
      </c>
      <c r="AF78" s="748">
        <f t="shared" si="29"/>
        <v>21</v>
      </c>
      <c r="AG78" s="748">
        <f t="shared" si="29"/>
        <v>22</v>
      </c>
      <c r="AH78" s="748">
        <f t="shared" si="29"/>
        <v>23</v>
      </c>
      <c r="AI78" s="748">
        <f t="shared" si="29"/>
        <v>24</v>
      </c>
      <c r="AJ78" s="748">
        <f t="shared" si="29"/>
        <v>25</v>
      </c>
      <c r="AK78" s="748">
        <f t="shared" si="29"/>
        <v>26</v>
      </c>
      <c r="AL78" s="748">
        <f t="shared" si="29"/>
        <v>27</v>
      </c>
      <c r="AM78" s="748">
        <f t="shared" si="29"/>
        <v>28</v>
      </c>
      <c r="AN78" s="748">
        <f t="shared" si="29"/>
        <v>29</v>
      </c>
      <c r="AO78" s="748">
        <f t="shared" si="29"/>
        <v>30</v>
      </c>
      <c r="AP78" s="846">
        <f t="shared" si="29"/>
        <v>0</v>
      </c>
      <c r="AQ78" s="749" t="s">
        <v>1</v>
      </c>
    </row>
    <row r="79" spans="1:45" ht="15" customHeight="1" x14ac:dyDescent="0.25">
      <c r="A79" s="27"/>
      <c r="B79" s="664">
        <f>Tabela6[[#This Row],[CLIENTE]]</f>
        <v>0</v>
      </c>
      <c r="C79" s="162">
        <f>SUM('HR - (VALDENOR) '!AH79,'STRADA - (FERDINAND) '!AH79,'EXTRA - (FERDINAND) '!AH79,'FÁBRICA '!AH79,'FOTON - (CLEUBERT) '!AH79,'EXTRA-02 '!AH79,'EXTRA-03 '!AH79)</f>
        <v>0</v>
      </c>
      <c r="D79" s="440">
        <f>SUM('HR - (VALDENOR) '!AJ79,'STRADA - (FERDINAND) '!AJ79,'EXTRA - (FERDINAND) '!AJ79,'FÁBRICA '!AJ79,'FOTON - (CLEUBERT) '!AJ79,'EXTRA-02 '!AJ79,'EXTRA-03 '!AJ79)</f>
        <v>0</v>
      </c>
      <c r="E79" s="447">
        <f>Tabela6[[#This Row],[ST ICMS]]</f>
        <v>0</v>
      </c>
      <c r="F79" s="448">
        <f t="shared" si="24"/>
        <v>0</v>
      </c>
      <c r="G79" s="449">
        <f>Tabela6[[#This Row],[DESCONTO]]</f>
        <v>0</v>
      </c>
      <c r="H79" s="450">
        <f t="shared" si="25"/>
        <v>0</v>
      </c>
      <c r="I79" s="454">
        <f t="shared" si="23"/>
        <v>0</v>
      </c>
      <c r="J79" s="1183" t="str">
        <f>J65</f>
        <v>VENDAS</v>
      </c>
      <c r="K79" s="750" t="s">
        <v>38</v>
      </c>
      <c r="L79" s="748">
        <f>'EXTRA-02 '!C156</f>
        <v>0</v>
      </c>
      <c r="M79" s="748">
        <f>'EXTRA-02 '!D156</f>
        <v>0</v>
      </c>
      <c r="N79" s="748">
        <f>'EXTRA-02 '!E156</f>
        <v>0</v>
      </c>
      <c r="O79" s="748">
        <f>'EXTRA-02 '!F156</f>
        <v>0</v>
      </c>
      <c r="P79" s="748">
        <f>'EXTRA-02 '!G156</f>
        <v>0</v>
      </c>
      <c r="Q79" s="748">
        <f>'EXTRA-02 '!H156</f>
        <v>0</v>
      </c>
      <c r="R79" s="748">
        <f>'EXTRA-02 '!I156</f>
        <v>0</v>
      </c>
      <c r="S79" s="748">
        <f>'EXTRA-02 '!J156</f>
        <v>0</v>
      </c>
      <c r="T79" s="748">
        <f>'EXTRA-02 '!K156</f>
        <v>0</v>
      </c>
      <c r="U79" s="748">
        <f>'EXTRA-02 '!L156</f>
        <v>0</v>
      </c>
      <c r="V79" s="748">
        <f>'EXTRA-02 '!M156</f>
        <v>0</v>
      </c>
      <c r="W79" s="748">
        <f>'EXTRA-02 '!N156</f>
        <v>0</v>
      </c>
      <c r="X79" s="748">
        <f>'EXTRA-02 '!O156</f>
        <v>0</v>
      </c>
      <c r="Y79" s="748">
        <f>'EXTRA-02 '!P156</f>
        <v>0</v>
      </c>
      <c r="Z79" s="748">
        <f>'EXTRA-02 '!Q156</f>
        <v>0</v>
      </c>
      <c r="AA79" s="748">
        <f>'EXTRA-02 '!R156</f>
        <v>0</v>
      </c>
      <c r="AB79" s="748">
        <f>'EXTRA-02 '!S156</f>
        <v>0</v>
      </c>
      <c r="AC79" s="748">
        <f>'EXTRA-02 '!T156</f>
        <v>0</v>
      </c>
      <c r="AD79" s="748">
        <f>'EXTRA-02 '!U156</f>
        <v>0</v>
      </c>
      <c r="AE79" s="748">
        <f>'EXTRA-02 '!V156</f>
        <v>0</v>
      </c>
      <c r="AF79" s="748">
        <f>'EXTRA-02 '!W156</f>
        <v>0</v>
      </c>
      <c r="AG79" s="748">
        <f>'EXTRA-02 '!X156</f>
        <v>0</v>
      </c>
      <c r="AH79" s="748">
        <f>'EXTRA-02 '!Y156</f>
        <v>0</v>
      </c>
      <c r="AI79" s="748">
        <f>'EXTRA-02 '!Z156</f>
        <v>0</v>
      </c>
      <c r="AJ79" s="748">
        <f>'EXTRA-02 '!AA156</f>
        <v>0</v>
      </c>
      <c r="AK79" s="748">
        <f>'EXTRA-02 '!AB156</f>
        <v>0</v>
      </c>
      <c r="AL79" s="748">
        <f>'EXTRA-02 '!AC156</f>
        <v>0</v>
      </c>
      <c r="AM79" s="748">
        <f>'EXTRA-02 '!AD156</f>
        <v>0</v>
      </c>
      <c r="AN79" s="748">
        <f>'EXTRA-02 '!AE156</f>
        <v>0</v>
      </c>
      <c r="AO79" s="748">
        <f>'EXTRA-02 '!AF156</f>
        <v>0</v>
      </c>
      <c r="AP79" s="748">
        <f>'EXTRA-02 '!AG156</f>
        <v>0</v>
      </c>
      <c r="AQ79" s="749">
        <f>SUM(L79:AP79)</f>
        <v>0</v>
      </c>
    </row>
    <row r="80" spans="1:45" ht="15" customHeight="1" thickBot="1" x14ac:dyDescent="0.3">
      <c r="A80" s="27"/>
      <c r="B80" s="664">
        <f>Tabela6[[#This Row],[CLIENTE]]</f>
        <v>0</v>
      </c>
      <c r="C80" s="162">
        <f>SUM('HR - (VALDENOR) '!AH80,'STRADA - (FERDINAND) '!AH80,'EXTRA - (FERDINAND) '!AH80,'FÁBRICA '!AH80,'FOTON - (CLEUBERT) '!AH80,'EXTRA-02 '!AH80,'EXTRA-03 '!AH80)</f>
        <v>0</v>
      </c>
      <c r="D80" s="440">
        <f>SUM('HR - (VALDENOR) '!AJ80,'STRADA - (FERDINAND) '!AJ80,'EXTRA - (FERDINAND) '!AJ80,'FÁBRICA '!AJ80,'FOTON - (CLEUBERT) '!AJ80,'EXTRA-02 '!AJ80,'EXTRA-03 '!AJ80)</f>
        <v>0</v>
      </c>
      <c r="E80" s="447">
        <f>Tabela6[[#This Row],[ST ICMS]]</f>
        <v>0</v>
      </c>
      <c r="F80" s="448">
        <f t="shared" si="24"/>
        <v>0</v>
      </c>
      <c r="G80" s="449">
        <f>Tabela6[[#This Row],[DESCONTO]]</f>
        <v>0</v>
      </c>
      <c r="H80" s="450">
        <f t="shared" si="25"/>
        <v>0</v>
      </c>
      <c r="I80" s="454">
        <f t="shared" si="23"/>
        <v>0</v>
      </c>
      <c r="J80" s="1184"/>
      <c r="K80" s="751" t="s">
        <v>7</v>
      </c>
      <c r="L80" s="752"/>
      <c r="M80" s="752"/>
      <c r="N80" s="752"/>
      <c r="O80" s="752"/>
      <c r="P80" s="752"/>
      <c r="Q80" s="752"/>
      <c r="R80" s="752"/>
      <c r="S80" s="752"/>
      <c r="T80" s="752"/>
      <c r="U80" s="752"/>
      <c r="V80" s="752"/>
      <c r="W80" s="752"/>
      <c r="X80" s="752"/>
      <c r="Y80" s="752"/>
      <c r="Z80" s="752"/>
      <c r="AA80" s="752"/>
      <c r="AB80" s="752"/>
      <c r="AC80" s="752"/>
      <c r="AD80" s="752"/>
      <c r="AE80" s="752"/>
      <c r="AF80" s="752"/>
      <c r="AG80" s="752"/>
      <c r="AH80" s="752"/>
      <c r="AI80" s="752"/>
      <c r="AJ80" s="752"/>
      <c r="AK80" s="752"/>
      <c r="AL80" s="752"/>
      <c r="AM80" s="752"/>
      <c r="AN80" s="752"/>
      <c r="AO80" s="752"/>
      <c r="AP80" s="753"/>
      <c r="AQ80" s="754">
        <f>SUM(L80:AP80)</f>
        <v>0</v>
      </c>
    </row>
    <row r="81" spans="1:45" ht="15" customHeight="1" x14ac:dyDescent="0.25">
      <c r="A81" s="27"/>
      <c r="B81" s="664">
        <f>Tabela6[[#This Row],[CLIENTE]]</f>
        <v>0</v>
      </c>
      <c r="C81" s="162">
        <f>SUM('HR - (VALDENOR) '!AH81,'STRADA - (FERDINAND) '!AH81,'EXTRA - (FERDINAND) '!AH81,'FÁBRICA '!AH81,'FOTON - (CLEUBERT) '!AH81,'EXTRA-02 '!AH81,'EXTRA-03 '!AH81)</f>
        <v>0</v>
      </c>
      <c r="D81" s="440">
        <f>SUM('HR - (VALDENOR) '!AJ81,'STRADA - (FERDINAND) '!AJ81,'EXTRA - (FERDINAND) '!AJ81,'FÁBRICA '!AJ81,'FOTON - (CLEUBERT) '!AJ81,'EXTRA-02 '!AJ81,'EXTRA-03 '!AJ81)</f>
        <v>0</v>
      </c>
      <c r="E81" s="447">
        <f>Tabela6[[#This Row],[ST ICMS]]</f>
        <v>0</v>
      </c>
      <c r="F81" s="448">
        <f t="shared" si="24"/>
        <v>0</v>
      </c>
      <c r="G81" s="449">
        <f>Tabela6[[#This Row],[DESCONTO]]</f>
        <v>0</v>
      </c>
      <c r="H81" s="450">
        <f t="shared" si="25"/>
        <v>0</v>
      </c>
      <c r="I81" s="454">
        <f t="shared" si="23"/>
        <v>0</v>
      </c>
      <c r="J81" s="1173" t="s">
        <v>47</v>
      </c>
      <c r="K81" s="755" t="s">
        <v>40</v>
      </c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10"/>
      <c r="AD81" s="10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341"/>
      <c r="AQ81" s="1176"/>
      <c r="AR81" s="756" t="s">
        <v>49</v>
      </c>
      <c r="AS81" s="757" t="e">
        <f>AQ87/AQ79</f>
        <v>#DIV/0!</v>
      </c>
    </row>
    <row r="82" spans="1:45" ht="15" customHeight="1" x14ac:dyDescent="0.25">
      <c r="A82" s="27"/>
      <c r="B82" s="664">
        <f>Tabela6[[#This Row],[CLIENTE]]</f>
        <v>0</v>
      </c>
      <c r="C82" s="162">
        <f>SUM('HR - (VALDENOR) '!AH82,'STRADA - (FERDINAND) '!AH82,'EXTRA - (FERDINAND) '!AH82,'FÁBRICA '!AH82,'FOTON - (CLEUBERT) '!AH82,'EXTRA-02 '!AH82,'EXTRA-03 '!AH82)</f>
        <v>0</v>
      </c>
      <c r="D82" s="440">
        <f>SUM('HR - (VALDENOR) '!AJ82,'STRADA - (FERDINAND) '!AJ82,'EXTRA - (FERDINAND) '!AJ82,'FÁBRICA '!AJ82,'FOTON - (CLEUBERT) '!AJ82,'EXTRA-02 '!AJ82,'EXTRA-03 '!AJ82)</f>
        <v>0</v>
      </c>
      <c r="E82" s="447">
        <f>Tabela6[[#This Row],[ST ICMS]]</f>
        <v>0</v>
      </c>
      <c r="F82" s="448">
        <f t="shared" si="24"/>
        <v>0</v>
      </c>
      <c r="G82" s="449">
        <f>Tabela6[[#This Row],[DESCONTO]]</f>
        <v>0</v>
      </c>
      <c r="H82" s="450">
        <f t="shared" si="25"/>
        <v>0</v>
      </c>
      <c r="I82" s="454">
        <f t="shared" si="23"/>
        <v>0</v>
      </c>
      <c r="J82" s="1174"/>
      <c r="K82" s="751" t="s">
        <v>41</v>
      </c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10"/>
      <c r="AD82" s="10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341"/>
      <c r="AQ82" s="1177"/>
      <c r="AR82" s="758" t="s">
        <v>50</v>
      </c>
      <c r="AS82" s="759" t="e">
        <f>AQ87/AQ88</f>
        <v>#DIV/0!</v>
      </c>
    </row>
    <row r="83" spans="1:45" ht="15" customHeight="1" x14ac:dyDescent="0.25">
      <c r="A83" s="27"/>
      <c r="B83" s="664">
        <f>Tabela6[[#This Row],[CLIENTE]]</f>
        <v>0</v>
      </c>
      <c r="C83" s="162">
        <f>SUM('HR - (VALDENOR) '!AH83,'STRADA - (FERDINAND) '!AH83,'EXTRA - (FERDINAND) '!AH83,'FÁBRICA '!AH83,'FOTON - (CLEUBERT) '!AH83,'EXTRA-02 '!AH83,'EXTRA-03 '!AH83)</f>
        <v>0</v>
      </c>
      <c r="D83" s="440">
        <f>SUM('HR - (VALDENOR) '!AJ83,'STRADA - (FERDINAND) '!AJ83,'EXTRA - (FERDINAND) '!AJ83,'FÁBRICA '!AJ83,'FOTON - (CLEUBERT) '!AJ83,'EXTRA-02 '!AJ83,'EXTRA-03 '!AJ83)</f>
        <v>0</v>
      </c>
      <c r="E83" s="447">
        <f>Tabela6[[#This Row],[ST ICMS]]</f>
        <v>0</v>
      </c>
      <c r="F83" s="448">
        <f t="shared" si="24"/>
        <v>0</v>
      </c>
      <c r="G83" s="449">
        <f>Tabela6[[#This Row],[DESCONTO]]</f>
        <v>0</v>
      </c>
      <c r="H83" s="450">
        <f t="shared" si="25"/>
        <v>0</v>
      </c>
      <c r="I83" s="454">
        <f t="shared" si="23"/>
        <v>0</v>
      </c>
      <c r="J83" s="1174"/>
      <c r="K83" s="751" t="str">
        <f>K69</f>
        <v>HORA SAIDA</v>
      </c>
      <c r="L83" s="636"/>
      <c r="M83" s="636"/>
      <c r="N83" s="636"/>
      <c r="O83" s="636"/>
      <c r="P83" s="636"/>
      <c r="Q83" s="636"/>
      <c r="R83" s="636"/>
      <c r="S83" s="636"/>
      <c r="T83" s="636"/>
      <c r="U83" s="636"/>
      <c r="V83" s="636"/>
      <c r="W83" s="636"/>
      <c r="X83" s="636"/>
      <c r="Y83" s="636"/>
      <c r="Z83" s="636"/>
      <c r="AA83" s="636"/>
      <c r="AB83" s="636"/>
      <c r="AC83" s="636"/>
      <c r="AD83" s="636"/>
      <c r="AE83" s="636"/>
      <c r="AF83" s="636"/>
      <c r="AG83" s="636"/>
      <c r="AH83" s="636"/>
      <c r="AI83" s="636"/>
      <c r="AJ83" s="636"/>
      <c r="AK83" s="636"/>
      <c r="AL83" s="636"/>
      <c r="AM83" s="636"/>
      <c r="AN83" s="636"/>
      <c r="AO83" s="636"/>
      <c r="AP83" s="641"/>
      <c r="AQ83" s="1177"/>
      <c r="AR83" s="758" t="s">
        <v>51</v>
      </c>
      <c r="AS83" s="760" t="e">
        <f>AQ86/AQ79</f>
        <v>#DIV/0!</v>
      </c>
    </row>
    <row r="84" spans="1:45" ht="15" customHeight="1" thickBot="1" x14ac:dyDescent="0.3">
      <c r="A84" s="27"/>
      <c r="B84" s="664">
        <f>Tabela6[[#This Row],[CLIENTE]]</f>
        <v>0</v>
      </c>
      <c r="C84" s="162">
        <f>SUM('HR - (VALDENOR) '!AH84,'STRADA - (FERDINAND) '!AH84,'EXTRA - (FERDINAND) '!AH84,'FÁBRICA '!AH84,'FOTON - (CLEUBERT) '!AH84,'EXTRA-02 '!AH84,'EXTRA-03 '!AH84)</f>
        <v>0</v>
      </c>
      <c r="D84" s="440">
        <f>SUM('HR - (VALDENOR) '!AJ84,'STRADA - (FERDINAND) '!AJ84,'EXTRA - (FERDINAND) '!AJ84,'FÁBRICA '!AJ84,'FOTON - (CLEUBERT) '!AJ84,'EXTRA-02 '!AJ84,'EXTRA-03 '!AJ84)</f>
        <v>0</v>
      </c>
      <c r="E84" s="447">
        <f>Tabela6[[#This Row],[ST ICMS]]</f>
        <v>0</v>
      </c>
      <c r="F84" s="448">
        <f t="shared" si="24"/>
        <v>0</v>
      </c>
      <c r="G84" s="449">
        <f>Tabela6[[#This Row],[DESCONTO]]</f>
        <v>0</v>
      </c>
      <c r="H84" s="450">
        <f t="shared" si="25"/>
        <v>0</v>
      </c>
      <c r="I84" s="454">
        <f t="shared" si="23"/>
        <v>0</v>
      </c>
      <c r="J84" s="1174"/>
      <c r="K84" s="751" t="s">
        <v>42</v>
      </c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  <c r="AH84" s="157"/>
      <c r="AI84" s="157"/>
      <c r="AJ84" s="157"/>
      <c r="AK84" s="157"/>
      <c r="AL84" s="157"/>
      <c r="AM84" s="157"/>
      <c r="AN84" s="157"/>
      <c r="AO84" s="157"/>
      <c r="AP84" s="642"/>
      <c r="AQ84" s="1177"/>
      <c r="AR84" s="761" t="s">
        <v>52</v>
      </c>
      <c r="AS84" s="762" t="e">
        <f>AQ80/AQ88</f>
        <v>#DIV/0!</v>
      </c>
    </row>
    <row r="85" spans="1:45" ht="15" customHeight="1" x14ac:dyDescent="0.25">
      <c r="A85" s="27"/>
      <c r="B85" s="664">
        <f>Tabela6[[#This Row],[CLIENTE]]</f>
        <v>0</v>
      </c>
      <c r="C85" s="162">
        <f>SUM('HR - (VALDENOR) '!AH85,'STRADA - (FERDINAND) '!AH85,'EXTRA - (FERDINAND) '!AH85,'FÁBRICA '!AH85,'FOTON - (CLEUBERT) '!AH85,'EXTRA-02 '!AH85,'EXTRA-03 '!AH85)</f>
        <v>0</v>
      </c>
      <c r="D85" s="440">
        <f>SUM('HR - (VALDENOR) '!AJ85,'STRADA - (FERDINAND) '!AJ85,'EXTRA - (FERDINAND) '!AJ85,'FÁBRICA '!AJ85,'FOTON - (CLEUBERT) '!AJ85,'EXTRA-02 '!AJ85,'EXTRA-03 '!AJ85)</f>
        <v>0</v>
      </c>
      <c r="E85" s="447">
        <f>Tabela6[[#This Row],[ST ICMS]]</f>
        <v>0</v>
      </c>
      <c r="F85" s="448">
        <f t="shared" si="24"/>
        <v>0</v>
      </c>
      <c r="G85" s="449">
        <f>Tabela6[[#This Row],[DESCONTO]]</f>
        <v>0</v>
      </c>
      <c r="H85" s="450">
        <f t="shared" si="25"/>
        <v>0</v>
      </c>
      <c r="I85" s="454">
        <f t="shared" si="23"/>
        <v>0</v>
      </c>
      <c r="J85" s="1174"/>
      <c r="K85" s="751" t="str">
        <f>K71</f>
        <v>HORA CHEGADA</v>
      </c>
      <c r="L85" s="636"/>
      <c r="M85" s="636"/>
      <c r="N85" s="636"/>
      <c r="O85" s="636"/>
      <c r="P85" s="636"/>
      <c r="Q85" s="636"/>
      <c r="R85" s="636"/>
      <c r="S85" s="636"/>
      <c r="T85" s="636"/>
      <c r="U85" s="636"/>
      <c r="V85" s="636"/>
      <c r="W85" s="636"/>
      <c r="X85" s="636"/>
      <c r="Y85" s="636"/>
      <c r="Z85" s="636"/>
      <c r="AA85" s="636"/>
      <c r="AB85" s="636"/>
      <c r="AC85" s="636"/>
      <c r="AD85" s="636"/>
      <c r="AE85" s="636"/>
      <c r="AF85" s="636"/>
      <c r="AG85" s="636"/>
      <c r="AH85" s="636"/>
      <c r="AI85" s="636"/>
      <c r="AJ85" s="636"/>
      <c r="AK85" s="636"/>
      <c r="AL85" s="636"/>
      <c r="AM85" s="636"/>
      <c r="AN85" s="636"/>
      <c r="AO85" s="636"/>
      <c r="AP85" s="641"/>
      <c r="AQ85" s="1177"/>
    </row>
    <row r="86" spans="1:45" ht="15" customHeight="1" x14ac:dyDescent="0.25">
      <c r="A86" s="27"/>
      <c r="B86" s="664">
        <f>Tabela6[[#This Row],[CLIENTE]]</f>
        <v>0</v>
      </c>
      <c r="C86" s="162">
        <f>SUM('HR - (VALDENOR) '!AH86,'STRADA - (FERDINAND) '!AH86,'EXTRA - (FERDINAND) '!AH86,'FÁBRICA '!AH86,'FOTON - (CLEUBERT) '!AH86,'EXTRA-02 '!AH86,'EXTRA-03 '!AH86)</f>
        <v>0</v>
      </c>
      <c r="D86" s="440">
        <f>SUM('HR - (VALDENOR) '!AJ86,'STRADA - (FERDINAND) '!AJ86,'EXTRA - (FERDINAND) '!AJ86,'FÁBRICA '!AJ86,'FOTON - (CLEUBERT) '!AJ86,'EXTRA-02 '!AJ86,'EXTRA-03 '!AJ86)</f>
        <v>0</v>
      </c>
      <c r="E86" s="447">
        <f>Tabela6[[#This Row],[ST ICMS]]</f>
        <v>0</v>
      </c>
      <c r="F86" s="448">
        <f t="shared" si="24"/>
        <v>0</v>
      </c>
      <c r="G86" s="449">
        <f>Tabela6[[#This Row],[DESCONTO]]</f>
        <v>0</v>
      </c>
      <c r="H86" s="450">
        <f t="shared" si="25"/>
        <v>0</v>
      </c>
      <c r="I86" s="454">
        <f t="shared" si="23"/>
        <v>0</v>
      </c>
      <c r="J86" s="1174"/>
      <c r="K86" s="751" t="s">
        <v>45</v>
      </c>
      <c r="L86" s="763">
        <f>L83-L85</f>
        <v>0</v>
      </c>
      <c r="M86" s="763">
        <f t="shared" ref="M86:AP86" si="30">M83-M85</f>
        <v>0</v>
      </c>
      <c r="N86" s="763">
        <f t="shared" si="30"/>
        <v>0</v>
      </c>
      <c r="O86" s="763">
        <f t="shared" si="30"/>
        <v>0</v>
      </c>
      <c r="P86" s="763">
        <f t="shared" si="30"/>
        <v>0</v>
      </c>
      <c r="Q86" s="763">
        <f t="shared" si="30"/>
        <v>0</v>
      </c>
      <c r="R86" s="763">
        <f t="shared" si="30"/>
        <v>0</v>
      </c>
      <c r="S86" s="763">
        <f t="shared" si="30"/>
        <v>0</v>
      </c>
      <c r="T86" s="763">
        <f t="shared" si="30"/>
        <v>0</v>
      </c>
      <c r="U86" s="763">
        <f t="shared" si="30"/>
        <v>0</v>
      </c>
      <c r="V86" s="763">
        <f t="shared" si="30"/>
        <v>0</v>
      </c>
      <c r="W86" s="763">
        <f t="shared" si="30"/>
        <v>0</v>
      </c>
      <c r="X86" s="763">
        <f t="shared" si="30"/>
        <v>0</v>
      </c>
      <c r="Y86" s="763">
        <f t="shared" si="30"/>
        <v>0</v>
      </c>
      <c r="Z86" s="763">
        <f t="shared" si="30"/>
        <v>0</v>
      </c>
      <c r="AA86" s="763">
        <f t="shared" si="30"/>
        <v>0</v>
      </c>
      <c r="AB86" s="763">
        <f t="shared" si="30"/>
        <v>0</v>
      </c>
      <c r="AC86" s="763">
        <f t="shared" si="30"/>
        <v>0</v>
      </c>
      <c r="AD86" s="763">
        <f t="shared" si="30"/>
        <v>0</v>
      </c>
      <c r="AE86" s="763">
        <f t="shared" si="30"/>
        <v>0</v>
      </c>
      <c r="AF86" s="763">
        <f t="shared" si="30"/>
        <v>0</v>
      </c>
      <c r="AG86" s="763">
        <f t="shared" si="30"/>
        <v>0</v>
      </c>
      <c r="AH86" s="763">
        <f t="shared" si="30"/>
        <v>0</v>
      </c>
      <c r="AI86" s="763">
        <f t="shared" si="30"/>
        <v>0</v>
      </c>
      <c r="AJ86" s="763">
        <f t="shared" si="30"/>
        <v>0</v>
      </c>
      <c r="AK86" s="763">
        <f t="shared" si="30"/>
        <v>0</v>
      </c>
      <c r="AL86" s="763">
        <f t="shared" si="30"/>
        <v>0</v>
      </c>
      <c r="AM86" s="763">
        <f t="shared" si="30"/>
        <v>0</v>
      </c>
      <c r="AN86" s="763">
        <f t="shared" si="30"/>
        <v>0</v>
      </c>
      <c r="AO86" s="763">
        <f t="shared" si="30"/>
        <v>0</v>
      </c>
      <c r="AP86" s="764">
        <f t="shared" si="30"/>
        <v>0</v>
      </c>
      <c r="AQ86" s="1178"/>
    </row>
    <row r="87" spans="1:45" ht="15" customHeight="1" x14ac:dyDescent="0.25">
      <c r="A87" s="27"/>
      <c r="B87" s="664">
        <f>Tabela6[[#This Row],[CLIENTE]]</f>
        <v>0</v>
      </c>
      <c r="C87" s="162">
        <f>SUM('HR - (VALDENOR) '!AH87,'STRADA - (FERDINAND) '!AH87,'EXTRA - (FERDINAND) '!AH87,'FÁBRICA '!AH87,'FOTON - (CLEUBERT) '!AH87,'EXTRA-02 '!AH87,'EXTRA-03 '!AH87)</f>
        <v>0</v>
      </c>
      <c r="D87" s="440">
        <f>SUM('HR - (VALDENOR) '!AJ87,'STRADA - (FERDINAND) '!AJ87,'EXTRA - (FERDINAND) '!AJ87,'FÁBRICA '!AJ87,'FOTON - (CLEUBERT) '!AJ87,'EXTRA-02 '!AJ87,'EXTRA-03 '!AJ87)</f>
        <v>0</v>
      </c>
      <c r="E87" s="447">
        <f>Tabela6[[#This Row],[ST ICMS]]</f>
        <v>0</v>
      </c>
      <c r="F87" s="448">
        <f t="shared" si="24"/>
        <v>0</v>
      </c>
      <c r="G87" s="449">
        <f>Tabela6[[#This Row],[DESCONTO]]</f>
        <v>0</v>
      </c>
      <c r="H87" s="450">
        <f t="shared" si="25"/>
        <v>0</v>
      </c>
      <c r="I87" s="454">
        <f t="shared" si="23"/>
        <v>0</v>
      </c>
      <c r="J87" s="1175"/>
      <c r="K87" s="751" t="s">
        <v>43</v>
      </c>
      <c r="L87" s="765">
        <f>L84-L82</f>
        <v>0</v>
      </c>
      <c r="M87" s="751">
        <f t="shared" ref="M87:AP87" si="31">M84-M82</f>
        <v>0</v>
      </c>
      <c r="N87" s="751">
        <f t="shared" si="31"/>
        <v>0</v>
      </c>
      <c r="O87" s="751">
        <f t="shared" si="31"/>
        <v>0</v>
      </c>
      <c r="P87" s="751">
        <f t="shared" si="31"/>
        <v>0</v>
      </c>
      <c r="Q87" s="751">
        <f t="shared" si="31"/>
        <v>0</v>
      </c>
      <c r="R87" s="751">
        <f t="shared" si="31"/>
        <v>0</v>
      </c>
      <c r="S87" s="751">
        <f t="shared" si="31"/>
        <v>0</v>
      </c>
      <c r="T87" s="751">
        <f t="shared" si="31"/>
        <v>0</v>
      </c>
      <c r="U87" s="751">
        <f t="shared" si="31"/>
        <v>0</v>
      </c>
      <c r="V87" s="751">
        <f t="shared" si="31"/>
        <v>0</v>
      </c>
      <c r="W87" s="751">
        <f t="shared" si="31"/>
        <v>0</v>
      </c>
      <c r="X87" s="751">
        <f t="shared" si="31"/>
        <v>0</v>
      </c>
      <c r="Y87" s="751">
        <f t="shared" si="31"/>
        <v>0</v>
      </c>
      <c r="Z87" s="751">
        <f t="shared" si="31"/>
        <v>0</v>
      </c>
      <c r="AA87" s="751">
        <f t="shared" si="31"/>
        <v>0</v>
      </c>
      <c r="AB87" s="751">
        <f t="shared" si="31"/>
        <v>0</v>
      </c>
      <c r="AC87" s="751">
        <f t="shared" si="31"/>
        <v>0</v>
      </c>
      <c r="AD87" s="751">
        <f t="shared" si="31"/>
        <v>0</v>
      </c>
      <c r="AE87" s="751">
        <f t="shared" si="31"/>
        <v>0</v>
      </c>
      <c r="AF87" s="751">
        <f t="shared" si="31"/>
        <v>0</v>
      </c>
      <c r="AG87" s="751">
        <f t="shared" si="31"/>
        <v>0</v>
      </c>
      <c r="AH87" s="751">
        <f t="shared" si="31"/>
        <v>0</v>
      </c>
      <c r="AI87" s="751">
        <f t="shared" si="31"/>
        <v>0</v>
      </c>
      <c r="AJ87" s="751">
        <f t="shared" si="31"/>
        <v>0</v>
      </c>
      <c r="AK87" s="751">
        <f t="shared" si="31"/>
        <v>0</v>
      </c>
      <c r="AL87" s="751">
        <f t="shared" si="31"/>
        <v>0</v>
      </c>
      <c r="AM87" s="751">
        <f t="shared" si="31"/>
        <v>0</v>
      </c>
      <c r="AN87" s="751">
        <f t="shared" si="31"/>
        <v>0</v>
      </c>
      <c r="AO87" s="751">
        <f t="shared" si="31"/>
        <v>0</v>
      </c>
      <c r="AP87" s="766">
        <f t="shared" si="31"/>
        <v>0</v>
      </c>
      <c r="AQ87" s="767">
        <f>SUM(L87:AP87)</f>
        <v>0</v>
      </c>
    </row>
    <row r="88" spans="1:45" ht="15" customHeight="1" x14ac:dyDescent="0.25">
      <c r="A88" s="27"/>
      <c r="B88" s="664">
        <f>Tabela6[[#This Row],[CLIENTE]]</f>
        <v>0</v>
      </c>
      <c r="C88" s="162">
        <f>SUM('HR - (VALDENOR) '!AH88,'STRADA - (FERDINAND) '!AH88,'EXTRA - (FERDINAND) '!AH88,'FÁBRICA '!AH88,'FOTON - (CLEUBERT) '!AH88,'EXTRA-02 '!AH88,'EXTRA-03 '!AH88)</f>
        <v>0</v>
      </c>
      <c r="D88" s="440">
        <f>SUM('HR - (VALDENOR) '!AJ88,'STRADA - (FERDINAND) '!AJ88,'EXTRA - (FERDINAND) '!AJ88,'FÁBRICA '!AJ88,'FOTON - (CLEUBERT) '!AJ88,'EXTRA-02 '!AJ88,'EXTRA-03 '!AJ88)</f>
        <v>0</v>
      </c>
      <c r="E88" s="447">
        <f>Tabela6[[#This Row],[ST ICMS]]</f>
        <v>0</v>
      </c>
      <c r="F88" s="448">
        <f t="shared" si="24"/>
        <v>0</v>
      </c>
      <c r="G88" s="449">
        <f>Tabela6[[#This Row],[DESCONTO]]</f>
        <v>0</v>
      </c>
      <c r="H88" s="450">
        <f t="shared" si="25"/>
        <v>0</v>
      </c>
      <c r="I88" s="454">
        <f t="shared" si="23"/>
        <v>0</v>
      </c>
      <c r="J88" s="1173" t="s">
        <v>39</v>
      </c>
      <c r="K88" s="751" t="s">
        <v>46</v>
      </c>
      <c r="L88" s="100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573"/>
      <c r="AQ88" s="767">
        <f>SUM(L88:AP88)</f>
        <v>0</v>
      </c>
    </row>
    <row r="89" spans="1:45" ht="15" customHeight="1" thickBot="1" x14ac:dyDescent="0.3">
      <c r="A89" s="27"/>
      <c r="B89" s="664">
        <f>Tabela6[[#This Row],[CLIENTE]]</f>
        <v>0</v>
      </c>
      <c r="C89" s="162">
        <f>SUM('HR - (VALDENOR) '!AH89,'STRADA - (FERDINAND) '!AH89,'EXTRA - (FERDINAND) '!AH89,'FÁBRICA '!AH89,'FOTON - (CLEUBERT) '!AH89,'EXTRA-02 '!AH89,'EXTRA-03 '!AH89)</f>
        <v>0</v>
      </c>
      <c r="D89" s="440">
        <f>SUM('HR - (VALDENOR) '!AJ89,'STRADA - (FERDINAND) '!AJ89,'EXTRA - (FERDINAND) '!AJ89,'FÁBRICA '!AJ89,'FOTON - (CLEUBERT) '!AJ89,'EXTRA-02 '!AJ89,'EXTRA-03 '!AJ89)</f>
        <v>0</v>
      </c>
      <c r="E89" s="447">
        <f>Tabela6[[#This Row],[ST ICMS]]</f>
        <v>0</v>
      </c>
      <c r="F89" s="448">
        <f t="shared" si="24"/>
        <v>0</v>
      </c>
      <c r="G89" s="449">
        <f>Tabela6[[#This Row],[DESCONTO]]</f>
        <v>0</v>
      </c>
      <c r="H89" s="450">
        <f t="shared" si="25"/>
        <v>0</v>
      </c>
      <c r="I89" s="454">
        <f t="shared" si="23"/>
        <v>0</v>
      </c>
      <c r="J89" s="1179"/>
      <c r="K89" s="768" t="s">
        <v>7</v>
      </c>
      <c r="L89" s="280"/>
      <c r="M89" s="280"/>
      <c r="N89" s="280"/>
      <c r="O89" s="280"/>
      <c r="P89" s="280"/>
      <c r="Q89" s="280"/>
      <c r="R89" s="280"/>
      <c r="S89" s="280"/>
      <c r="T89" s="280"/>
      <c r="U89" s="280"/>
      <c r="V89" s="280"/>
      <c r="W89" s="280"/>
      <c r="X89" s="280"/>
      <c r="Y89" s="280"/>
      <c r="Z89" s="280"/>
      <c r="AA89" s="280"/>
      <c r="AB89" s="280"/>
      <c r="AC89" s="280"/>
      <c r="AD89" s="280"/>
      <c r="AE89" s="280"/>
      <c r="AF89" s="280"/>
      <c r="AG89" s="280"/>
      <c r="AH89" s="280"/>
      <c r="AI89" s="280"/>
      <c r="AJ89" s="280"/>
      <c r="AK89" s="280"/>
      <c r="AL89" s="280"/>
      <c r="AM89" s="280"/>
      <c r="AN89" s="280"/>
      <c r="AO89" s="280"/>
      <c r="AP89" s="574"/>
      <c r="AQ89" s="769">
        <f>SUM(L89:AP89)</f>
        <v>0</v>
      </c>
    </row>
    <row r="90" spans="1:45" ht="15" customHeight="1" x14ac:dyDescent="0.25">
      <c r="A90" s="27"/>
      <c r="B90" s="664">
        <f>Tabela6[[#This Row],[CLIENTE]]</f>
        <v>0</v>
      </c>
      <c r="C90" s="162">
        <f>SUM('HR - (VALDENOR) '!AH90,'STRADA - (FERDINAND) '!AH90,'EXTRA - (FERDINAND) '!AH90,'FÁBRICA '!AH90,'FOTON - (CLEUBERT) '!AH90,'EXTRA-02 '!AH90,'EXTRA-03 '!AH90)</f>
        <v>0</v>
      </c>
      <c r="D90" s="440">
        <f>SUM('HR - (VALDENOR) '!AJ90,'STRADA - (FERDINAND) '!AJ90,'EXTRA - (FERDINAND) '!AJ90,'FÁBRICA '!AJ90,'FOTON - (CLEUBERT) '!AJ90,'EXTRA-02 '!AJ90,'EXTRA-03 '!AJ90)</f>
        <v>0</v>
      </c>
      <c r="E90" s="447">
        <f>Tabela6[[#This Row],[ST ICMS]]</f>
        <v>0</v>
      </c>
      <c r="F90" s="448">
        <f t="shared" si="24"/>
        <v>0</v>
      </c>
      <c r="G90" s="449">
        <f>Tabela6[[#This Row],[DESCONTO]]</f>
        <v>0</v>
      </c>
      <c r="H90" s="450">
        <f t="shared" si="25"/>
        <v>0</v>
      </c>
      <c r="I90" s="454">
        <f t="shared" si="23"/>
        <v>0</v>
      </c>
      <c r="J90" s="446"/>
      <c r="K90" s="288"/>
      <c r="L90" s="289" t="str">
        <f>L2</f>
        <v>SEX</v>
      </c>
      <c r="M90" s="289" t="str">
        <f t="shared" ref="M90:AP90" si="32">M2</f>
        <v>SÁB</v>
      </c>
      <c r="N90" s="289" t="str">
        <f t="shared" si="32"/>
        <v>DOM</v>
      </c>
      <c r="O90" s="289" t="str">
        <f t="shared" si="32"/>
        <v>SEG</v>
      </c>
      <c r="P90" s="289" t="str">
        <f t="shared" si="32"/>
        <v>TER</v>
      </c>
      <c r="Q90" s="289" t="str">
        <f t="shared" si="32"/>
        <v>QUA</v>
      </c>
      <c r="R90" s="289" t="str">
        <f t="shared" si="32"/>
        <v>QUI</v>
      </c>
      <c r="S90" s="289" t="str">
        <f t="shared" si="32"/>
        <v>SEX</v>
      </c>
      <c r="T90" s="289" t="str">
        <f t="shared" si="32"/>
        <v>SÁB</v>
      </c>
      <c r="U90" s="289" t="str">
        <f t="shared" si="32"/>
        <v>DOM</v>
      </c>
      <c r="V90" s="289" t="str">
        <f t="shared" si="32"/>
        <v>SEG</v>
      </c>
      <c r="W90" s="289" t="str">
        <f t="shared" si="32"/>
        <v>TER</v>
      </c>
      <c r="X90" s="289" t="str">
        <f t="shared" si="32"/>
        <v>QUA</v>
      </c>
      <c r="Y90" s="289" t="str">
        <f t="shared" si="32"/>
        <v>QUI</v>
      </c>
      <c r="Z90" s="289" t="str">
        <f t="shared" si="32"/>
        <v>SEX</v>
      </c>
      <c r="AA90" s="289" t="str">
        <f t="shared" si="32"/>
        <v>SÁB</v>
      </c>
      <c r="AB90" s="289" t="str">
        <f t="shared" si="32"/>
        <v>DOM</v>
      </c>
      <c r="AC90" s="289" t="str">
        <f t="shared" si="32"/>
        <v>SEG</v>
      </c>
      <c r="AD90" s="289" t="str">
        <f t="shared" si="32"/>
        <v>TER</v>
      </c>
      <c r="AE90" s="289" t="str">
        <f t="shared" si="32"/>
        <v>QUA</v>
      </c>
      <c r="AF90" s="289" t="str">
        <f t="shared" si="32"/>
        <v>QUI</v>
      </c>
      <c r="AG90" s="289" t="str">
        <f t="shared" si="32"/>
        <v>SEX</v>
      </c>
      <c r="AH90" s="289" t="str">
        <f t="shared" si="32"/>
        <v>SÁB</v>
      </c>
      <c r="AI90" s="289" t="str">
        <f t="shared" si="32"/>
        <v>DOM</v>
      </c>
      <c r="AJ90" s="289" t="str">
        <f t="shared" si="32"/>
        <v>SEG</v>
      </c>
      <c r="AK90" s="289" t="str">
        <f t="shared" si="32"/>
        <v>TER</v>
      </c>
      <c r="AL90" s="289" t="str">
        <f t="shared" si="32"/>
        <v>QUA</v>
      </c>
      <c r="AM90" s="289" t="str">
        <f t="shared" si="32"/>
        <v>QUI</v>
      </c>
      <c r="AN90" s="289" t="str">
        <f t="shared" si="32"/>
        <v>SEX</v>
      </c>
      <c r="AO90" s="289" t="str">
        <f t="shared" si="32"/>
        <v>SÁB</v>
      </c>
      <c r="AP90" s="289">
        <f t="shared" si="32"/>
        <v>0</v>
      </c>
      <c r="AQ90" s="602"/>
      <c r="AR90" s="9"/>
      <c r="AS90" s="9"/>
    </row>
    <row r="91" spans="1:45" ht="15" customHeight="1" x14ac:dyDescent="0.25">
      <c r="A91" s="27"/>
      <c r="B91" s="664">
        <f>Tabela6[[#This Row],[CLIENTE]]</f>
        <v>0</v>
      </c>
      <c r="C91" s="162">
        <f>SUM('HR - (VALDENOR) '!AH91,'STRADA - (FERDINAND) '!AH91,'EXTRA - (FERDINAND) '!AH91,'FÁBRICA '!AH91,'FOTON - (CLEUBERT) '!AH91,'EXTRA-02 '!AH91,'EXTRA-03 '!AH91)</f>
        <v>0</v>
      </c>
      <c r="D91" s="440">
        <f>SUM('HR - (VALDENOR) '!AJ91,'STRADA - (FERDINAND) '!AJ91,'EXTRA - (FERDINAND) '!AJ91,'FÁBRICA '!AJ91,'FOTON - (CLEUBERT) '!AJ91,'EXTRA-02 '!AJ91,'EXTRA-03 '!AJ91)</f>
        <v>0</v>
      </c>
      <c r="E91" s="447">
        <f>Tabela6[[#This Row],[ST ICMS]]</f>
        <v>0</v>
      </c>
      <c r="F91" s="448">
        <f t="shared" si="24"/>
        <v>0</v>
      </c>
      <c r="G91" s="449">
        <f>Tabela6[[#This Row],[DESCONTO]]</f>
        <v>0</v>
      </c>
      <c r="H91" s="450">
        <f t="shared" si="25"/>
        <v>0</v>
      </c>
      <c r="I91" s="454">
        <f t="shared" si="23"/>
        <v>0</v>
      </c>
      <c r="J91" s="114" t="str">
        <f>J77</f>
        <v>VENDEDOR:</v>
      </c>
      <c r="K91" s="1187" t="str">
        <f>'EXTRA-03 '!B1</f>
        <v>EXTRA-03</v>
      </c>
      <c r="L91" s="1187"/>
      <c r="M91" s="114" t="str">
        <f>M77</f>
        <v>RECEITA DIÁRIA POR VENDEDOR - CUSTO COMBUSTÍVEL</v>
      </c>
      <c r="N91" s="114"/>
      <c r="O91" s="114"/>
      <c r="P91" s="114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13"/>
      <c r="AQ91" s="603"/>
      <c r="AR91" s="9"/>
      <c r="AS91" s="9"/>
    </row>
    <row r="92" spans="1:45" ht="15" customHeight="1" x14ac:dyDescent="0.25">
      <c r="A92" s="27"/>
      <c r="B92" s="664">
        <f>Tabela6[[#This Row],[CLIENTE]]</f>
        <v>0</v>
      </c>
      <c r="C92" s="162">
        <f>SUM('HR - (VALDENOR) '!AH92,'STRADA - (FERDINAND) '!AH92,'EXTRA - (FERDINAND) '!AH92,'FÁBRICA '!AH92,'FOTON - (CLEUBERT) '!AH92,'EXTRA-02 '!AH92,'EXTRA-03 '!AH92)</f>
        <v>0</v>
      </c>
      <c r="D92" s="440">
        <f>SUM('HR - (VALDENOR) '!AJ92,'STRADA - (FERDINAND) '!AJ92,'EXTRA - (FERDINAND) '!AJ92,'FÁBRICA '!AJ92,'FOTON - (CLEUBERT) '!AJ92,'EXTRA-02 '!AJ92,'EXTRA-03 '!AJ92)</f>
        <v>0</v>
      </c>
      <c r="E92" s="447">
        <f>Tabela6[[#This Row],[ST ICMS]]</f>
        <v>0</v>
      </c>
      <c r="F92" s="448">
        <f t="shared" si="24"/>
        <v>0</v>
      </c>
      <c r="G92" s="449">
        <f>Tabela6[[#This Row],[DESCONTO]]</f>
        <v>0</v>
      </c>
      <c r="H92" s="450">
        <f t="shared" si="25"/>
        <v>0</v>
      </c>
      <c r="I92" s="454">
        <f t="shared" si="23"/>
        <v>0</v>
      </c>
      <c r="J92" s="1188" t="str">
        <f>J78</f>
        <v>DIA</v>
      </c>
      <c r="K92" s="1189"/>
      <c r="L92" s="96">
        <f>L3</f>
        <v>1</v>
      </c>
      <c r="M92" s="96">
        <f t="shared" ref="M92:AP92" si="33">M3</f>
        <v>2</v>
      </c>
      <c r="N92" s="96">
        <f t="shared" si="33"/>
        <v>3</v>
      </c>
      <c r="O92" s="96">
        <f t="shared" si="33"/>
        <v>4</v>
      </c>
      <c r="P92" s="96">
        <f t="shared" si="33"/>
        <v>5</v>
      </c>
      <c r="Q92" s="96">
        <f t="shared" si="33"/>
        <v>6</v>
      </c>
      <c r="R92" s="96">
        <f t="shared" si="33"/>
        <v>7</v>
      </c>
      <c r="S92" s="96">
        <f t="shared" si="33"/>
        <v>8</v>
      </c>
      <c r="T92" s="96">
        <f t="shared" si="33"/>
        <v>9</v>
      </c>
      <c r="U92" s="96">
        <f t="shared" si="33"/>
        <v>10</v>
      </c>
      <c r="V92" s="96">
        <f t="shared" si="33"/>
        <v>11</v>
      </c>
      <c r="W92" s="96">
        <f t="shared" si="33"/>
        <v>12</v>
      </c>
      <c r="X92" s="96">
        <f t="shared" si="33"/>
        <v>13</v>
      </c>
      <c r="Y92" s="96">
        <f t="shared" si="33"/>
        <v>14</v>
      </c>
      <c r="Z92" s="96">
        <f t="shared" si="33"/>
        <v>15</v>
      </c>
      <c r="AA92" s="96">
        <f t="shared" si="33"/>
        <v>16</v>
      </c>
      <c r="AB92" s="96">
        <f t="shared" si="33"/>
        <v>17</v>
      </c>
      <c r="AC92" s="96">
        <f t="shared" si="33"/>
        <v>18</v>
      </c>
      <c r="AD92" s="96">
        <f t="shared" si="33"/>
        <v>19</v>
      </c>
      <c r="AE92" s="96">
        <f t="shared" si="33"/>
        <v>20</v>
      </c>
      <c r="AF92" s="96">
        <f t="shared" si="33"/>
        <v>21</v>
      </c>
      <c r="AG92" s="96">
        <f t="shared" si="33"/>
        <v>22</v>
      </c>
      <c r="AH92" s="96">
        <f t="shared" si="33"/>
        <v>23</v>
      </c>
      <c r="AI92" s="96">
        <f t="shared" si="33"/>
        <v>24</v>
      </c>
      <c r="AJ92" s="96">
        <f t="shared" si="33"/>
        <v>25</v>
      </c>
      <c r="AK92" s="96">
        <f t="shared" si="33"/>
        <v>26</v>
      </c>
      <c r="AL92" s="96">
        <f t="shared" si="33"/>
        <v>27</v>
      </c>
      <c r="AM92" s="96">
        <f t="shared" si="33"/>
        <v>28</v>
      </c>
      <c r="AN92" s="96">
        <f t="shared" si="33"/>
        <v>29</v>
      </c>
      <c r="AO92" s="96">
        <f t="shared" si="33"/>
        <v>30</v>
      </c>
      <c r="AP92" s="96">
        <f t="shared" si="33"/>
        <v>0</v>
      </c>
      <c r="AQ92" s="604" t="s">
        <v>1</v>
      </c>
      <c r="AR92" s="9"/>
      <c r="AS92" s="9"/>
    </row>
    <row r="93" spans="1:45" ht="15" customHeight="1" x14ac:dyDescent="0.25">
      <c r="A93" s="27"/>
      <c r="B93" s="664">
        <f>Tabela6[[#This Row],[CLIENTE]]</f>
        <v>0</v>
      </c>
      <c r="C93" s="162">
        <f>SUM('HR - (VALDENOR) '!AH93,'STRADA - (FERDINAND) '!AH93,'EXTRA - (FERDINAND) '!AH93,'FÁBRICA '!AH93,'FOTON - (CLEUBERT) '!AH93,'EXTRA-02 '!AH93,'EXTRA-03 '!AH93)</f>
        <v>0</v>
      </c>
      <c r="D93" s="440">
        <f>SUM('HR - (VALDENOR) '!AJ93,'STRADA - (FERDINAND) '!AJ93,'EXTRA - (FERDINAND) '!AJ93,'FÁBRICA '!AJ93,'FOTON - (CLEUBERT) '!AJ93,'EXTRA-02 '!AJ93,'EXTRA-03 '!AJ93)</f>
        <v>0</v>
      </c>
      <c r="E93" s="447">
        <f>Tabela6[[#This Row],[ST ICMS]]</f>
        <v>0</v>
      </c>
      <c r="F93" s="448">
        <f t="shared" si="24"/>
        <v>0</v>
      </c>
      <c r="G93" s="449">
        <f>Tabela6[[#This Row],[DESCONTO]]</f>
        <v>0</v>
      </c>
      <c r="H93" s="450">
        <f t="shared" si="25"/>
        <v>0</v>
      </c>
      <c r="I93" s="454">
        <f t="shared" si="23"/>
        <v>0</v>
      </c>
      <c r="J93" s="1190" t="str">
        <f>J79</f>
        <v>VENDAS</v>
      </c>
      <c r="K93" s="112" t="s">
        <v>38</v>
      </c>
      <c r="L93" s="96">
        <f>'EXTRA-03 '!C156</f>
        <v>0</v>
      </c>
      <c r="M93" s="96">
        <f>'EXTRA-03 '!D156</f>
        <v>0</v>
      </c>
      <c r="N93" s="96">
        <f>'EXTRA-03 '!E156</f>
        <v>0</v>
      </c>
      <c r="O93" s="96">
        <f>'EXTRA-03 '!F156</f>
        <v>0</v>
      </c>
      <c r="P93" s="96">
        <f>'EXTRA-03 '!G156</f>
        <v>0</v>
      </c>
      <c r="Q93" s="96">
        <f>'EXTRA-03 '!H156</f>
        <v>0</v>
      </c>
      <c r="R93" s="96">
        <f>'EXTRA-03 '!I156</f>
        <v>0</v>
      </c>
      <c r="S93" s="96">
        <f>'EXTRA-03 '!J156</f>
        <v>0</v>
      </c>
      <c r="T93" s="96">
        <f>'EXTRA-03 '!K156</f>
        <v>0</v>
      </c>
      <c r="U93" s="96">
        <f>'EXTRA-03 '!L156</f>
        <v>0</v>
      </c>
      <c r="V93" s="96">
        <f>'EXTRA-03 '!M156</f>
        <v>0</v>
      </c>
      <c r="W93" s="96">
        <f>'EXTRA-03 '!N156</f>
        <v>0</v>
      </c>
      <c r="X93" s="96">
        <f>'EXTRA-03 '!O156</f>
        <v>0</v>
      </c>
      <c r="Y93" s="96">
        <f>'EXTRA-03 '!P156</f>
        <v>0</v>
      </c>
      <c r="Z93" s="96">
        <f>'EXTRA-03 '!Q156</f>
        <v>0</v>
      </c>
      <c r="AA93" s="96">
        <f>'EXTRA-03 '!R156</f>
        <v>0</v>
      </c>
      <c r="AB93" s="96">
        <f>'EXTRA-03 '!S156</f>
        <v>0</v>
      </c>
      <c r="AC93" s="96">
        <f>'EXTRA-03 '!T156</f>
        <v>0</v>
      </c>
      <c r="AD93" s="96">
        <f>'EXTRA-03 '!U156</f>
        <v>0</v>
      </c>
      <c r="AE93" s="96">
        <f>'EXTRA-03 '!V156</f>
        <v>0</v>
      </c>
      <c r="AF93" s="96">
        <f>'EXTRA-03 '!W156</f>
        <v>0</v>
      </c>
      <c r="AG93" s="96">
        <f>'EXTRA-03 '!X156</f>
        <v>0</v>
      </c>
      <c r="AH93" s="96">
        <f>'EXTRA-03 '!Y156</f>
        <v>0</v>
      </c>
      <c r="AI93" s="96">
        <f>'EXTRA-03 '!Z156</f>
        <v>0</v>
      </c>
      <c r="AJ93" s="96">
        <f>'EXTRA-03 '!AA156</f>
        <v>0</v>
      </c>
      <c r="AK93" s="96">
        <f>'EXTRA-03 '!AB156</f>
        <v>0</v>
      </c>
      <c r="AL93" s="96">
        <f>'EXTRA-03 '!AC156</f>
        <v>0</v>
      </c>
      <c r="AM93" s="96">
        <f>'EXTRA-03 '!AD156</f>
        <v>0</v>
      </c>
      <c r="AN93" s="96">
        <f>'EXTRA-03 '!AE156</f>
        <v>0</v>
      </c>
      <c r="AO93" s="96">
        <f>'EXTRA-03 '!AF156</f>
        <v>0</v>
      </c>
      <c r="AP93" s="96">
        <f>'EXTRA-03 '!AG156</f>
        <v>0</v>
      </c>
      <c r="AQ93" s="604">
        <f>SUM(L93:AP93)</f>
        <v>0</v>
      </c>
      <c r="AR93" s="9"/>
      <c r="AS93" s="9"/>
    </row>
    <row r="94" spans="1:45" ht="15" customHeight="1" thickBot="1" x14ac:dyDescent="0.3">
      <c r="A94" s="27"/>
      <c r="B94" s="664">
        <f>Tabela6[[#This Row],[CLIENTE]]</f>
        <v>0</v>
      </c>
      <c r="C94" s="162">
        <f>SUM('HR - (VALDENOR) '!AH94,'STRADA - (FERDINAND) '!AH94,'EXTRA - (FERDINAND) '!AH94,'FÁBRICA '!AH94,'FOTON - (CLEUBERT) '!AH94,'EXTRA-02 '!AH94,'EXTRA-03 '!AH94)</f>
        <v>0</v>
      </c>
      <c r="D94" s="440">
        <f>SUM('HR - (VALDENOR) '!AJ94,'STRADA - (FERDINAND) '!AJ94,'EXTRA - (FERDINAND) '!AJ94,'FÁBRICA '!AJ94,'FOTON - (CLEUBERT) '!AJ94,'EXTRA-02 '!AJ94,'EXTRA-03 '!AJ94)</f>
        <v>0</v>
      </c>
      <c r="E94" s="447">
        <f>Tabela6[[#This Row],[ST ICMS]]</f>
        <v>0</v>
      </c>
      <c r="F94" s="448">
        <f t="shared" si="24"/>
        <v>0</v>
      </c>
      <c r="G94" s="449">
        <f>Tabela6[[#This Row],[DESCONTO]]</f>
        <v>0</v>
      </c>
      <c r="H94" s="450">
        <f t="shared" si="25"/>
        <v>0</v>
      </c>
      <c r="I94" s="454">
        <f t="shared" si="23"/>
        <v>0</v>
      </c>
      <c r="J94" s="1191"/>
      <c r="K94" s="97" t="s">
        <v>7</v>
      </c>
      <c r="L94" s="439"/>
      <c r="M94" s="439"/>
      <c r="N94" s="439"/>
      <c r="O94" s="439"/>
      <c r="P94" s="439"/>
      <c r="Q94" s="439"/>
      <c r="R94" s="439"/>
      <c r="S94" s="439"/>
      <c r="T94" s="439"/>
      <c r="U94" s="439"/>
      <c r="V94" s="439"/>
      <c r="W94" s="439"/>
      <c r="X94" s="439"/>
      <c r="Y94" s="439"/>
      <c r="Z94" s="439"/>
      <c r="AA94" s="439"/>
      <c r="AB94" s="439"/>
      <c r="AC94" s="439"/>
      <c r="AD94" s="439"/>
      <c r="AE94" s="439"/>
      <c r="AF94" s="439"/>
      <c r="AG94" s="439"/>
      <c r="AH94" s="439"/>
      <c r="AI94" s="439"/>
      <c r="AJ94" s="439"/>
      <c r="AK94" s="439"/>
      <c r="AL94" s="439"/>
      <c r="AM94" s="439"/>
      <c r="AN94" s="439"/>
      <c r="AO94" s="439"/>
      <c r="AP94" s="572"/>
      <c r="AQ94" s="605">
        <f>SUM(L94:AP94)</f>
        <v>0</v>
      </c>
      <c r="AR94" s="9"/>
      <c r="AS94" s="9"/>
    </row>
    <row r="95" spans="1:45" ht="15" customHeight="1" x14ac:dyDescent="0.25">
      <c r="A95" s="27"/>
      <c r="B95" s="664">
        <f>Tabela6[[#This Row],[CLIENTE]]</f>
        <v>0</v>
      </c>
      <c r="C95" s="162">
        <f>SUM('HR - (VALDENOR) '!AH95,'STRADA - (FERDINAND) '!AH95,'EXTRA - (FERDINAND) '!AH95,'FÁBRICA '!AH95,'FOTON - (CLEUBERT) '!AH95,'EXTRA-02 '!AH95,'EXTRA-03 '!AH95)</f>
        <v>0</v>
      </c>
      <c r="D95" s="440">
        <f>SUM('HR - (VALDENOR) '!AJ95,'STRADA - (FERDINAND) '!AJ95,'EXTRA - (FERDINAND) '!AJ95,'FÁBRICA '!AJ95,'FOTON - (CLEUBERT) '!AJ95,'EXTRA-02 '!AJ95,'EXTRA-03 '!AJ95)</f>
        <v>0</v>
      </c>
      <c r="E95" s="447">
        <f>Tabela6[[#This Row],[ST ICMS]]</f>
        <v>0</v>
      </c>
      <c r="F95" s="448">
        <f t="shared" si="24"/>
        <v>0</v>
      </c>
      <c r="G95" s="449">
        <f>Tabela6[[#This Row],[DESCONTO]]</f>
        <v>0</v>
      </c>
      <c r="H95" s="450">
        <f t="shared" si="25"/>
        <v>0</v>
      </c>
      <c r="I95" s="454">
        <f t="shared" si="23"/>
        <v>0</v>
      </c>
      <c r="J95" s="1185" t="s">
        <v>47</v>
      </c>
      <c r="K95" s="293" t="s">
        <v>40</v>
      </c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229"/>
      <c r="AD95" s="22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792"/>
      <c r="AQ95" s="1170"/>
      <c r="AR95" s="290" t="s">
        <v>49</v>
      </c>
      <c r="AS95" s="124" t="e">
        <f>AQ101/AQ93</f>
        <v>#DIV/0!</v>
      </c>
    </row>
    <row r="96" spans="1:45" ht="15" customHeight="1" x14ac:dyDescent="0.25">
      <c r="A96" s="27"/>
      <c r="B96" s="664">
        <f>Tabela6[[#This Row],[CLIENTE]]</f>
        <v>0</v>
      </c>
      <c r="C96" s="162">
        <f>SUM('HR - (VALDENOR) '!AH96,'STRADA - (FERDINAND) '!AH96,'EXTRA - (FERDINAND) '!AH96,'FÁBRICA '!AH96,'FOTON - (CLEUBERT) '!AH96,'EXTRA-02 '!AH96,'EXTRA-03 '!AH96)</f>
        <v>0</v>
      </c>
      <c r="D96" s="440">
        <f>SUM('HR - (VALDENOR) '!AJ96,'STRADA - (FERDINAND) '!AJ96,'EXTRA - (FERDINAND) '!AJ96,'FÁBRICA '!AJ96,'FOTON - (CLEUBERT) '!AJ96,'EXTRA-02 '!AJ96,'EXTRA-03 '!AJ96)</f>
        <v>0</v>
      </c>
      <c r="E96" s="447">
        <f>Tabela6[[#This Row],[ST ICMS]]</f>
        <v>0</v>
      </c>
      <c r="F96" s="448">
        <f t="shared" si="24"/>
        <v>0</v>
      </c>
      <c r="G96" s="449">
        <f>Tabela6[[#This Row],[DESCONTO]]</f>
        <v>0</v>
      </c>
      <c r="H96" s="450">
        <f t="shared" si="25"/>
        <v>0</v>
      </c>
      <c r="I96" s="454">
        <f t="shared" si="23"/>
        <v>0</v>
      </c>
      <c r="J96" s="1192"/>
      <c r="K96" s="97" t="s">
        <v>41</v>
      </c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229"/>
      <c r="AD96" s="22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792"/>
      <c r="AQ96" s="1171"/>
      <c r="AR96" s="291" t="s">
        <v>50</v>
      </c>
      <c r="AS96" s="125" t="e">
        <f>AQ101/AQ102</f>
        <v>#DIV/0!</v>
      </c>
    </row>
    <row r="97" spans="1:45" ht="15" customHeight="1" x14ac:dyDescent="0.25">
      <c r="A97" s="27"/>
      <c r="B97" s="664">
        <f>Tabela6[[#This Row],[CLIENTE]]</f>
        <v>0</v>
      </c>
      <c r="C97" s="162">
        <f>SUM('HR - (VALDENOR) '!AH97,'STRADA - (FERDINAND) '!AH97,'EXTRA - (FERDINAND) '!AH97,'FÁBRICA '!AH97,'FOTON - (CLEUBERT) '!AH97,'EXTRA-02 '!AH97,'EXTRA-03 '!AH97)</f>
        <v>0</v>
      </c>
      <c r="D97" s="440">
        <f>SUM('HR - (VALDENOR) '!AJ97,'STRADA - (FERDINAND) '!AJ97,'EXTRA - (FERDINAND) '!AJ97,'FÁBRICA '!AJ97,'FOTON - (CLEUBERT) '!AJ97,'EXTRA-02 '!AJ97,'EXTRA-03 '!AJ97)</f>
        <v>0</v>
      </c>
      <c r="E97" s="447">
        <f>Tabela6[[#This Row],[ST ICMS]]</f>
        <v>0</v>
      </c>
      <c r="F97" s="448">
        <f t="shared" si="24"/>
        <v>0</v>
      </c>
      <c r="G97" s="449">
        <f>Tabela6[[#This Row],[DESCONTO]]</f>
        <v>0</v>
      </c>
      <c r="H97" s="450">
        <f t="shared" si="25"/>
        <v>0</v>
      </c>
      <c r="I97" s="454">
        <f t="shared" si="23"/>
        <v>0</v>
      </c>
      <c r="J97" s="1192"/>
      <c r="K97" s="97" t="str">
        <f>K83</f>
        <v>HORA SAIDA</v>
      </c>
      <c r="L97" s="668"/>
      <c r="M97" s="668"/>
      <c r="N97" s="668"/>
      <c r="O97" s="668"/>
      <c r="P97" s="668"/>
      <c r="Q97" s="668"/>
      <c r="R97" s="668"/>
      <c r="S97" s="668"/>
      <c r="T97" s="668"/>
      <c r="U97" s="668"/>
      <c r="V97" s="668"/>
      <c r="W97" s="668"/>
      <c r="X97" s="668"/>
      <c r="Y97" s="668"/>
      <c r="Z97" s="668"/>
      <c r="AA97" s="668"/>
      <c r="AB97" s="668"/>
      <c r="AC97" s="668"/>
      <c r="AD97" s="668"/>
      <c r="AE97" s="668"/>
      <c r="AF97" s="668"/>
      <c r="AG97" s="668"/>
      <c r="AH97" s="668"/>
      <c r="AI97" s="668"/>
      <c r="AJ97" s="668"/>
      <c r="AK97" s="668"/>
      <c r="AL97" s="668"/>
      <c r="AM97" s="668"/>
      <c r="AN97" s="668"/>
      <c r="AO97" s="668"/>
      <c r="AP97" s="793"/>
      <c r="AQ97" s="1171"/>
      <c r="AR97" s="291" t="s">
        <v>51</v>
      </c>
      <c r="AS97" s="126" t="e">
        <f>AQ100/AQ93</f>
        <v>#DIV/0!</v>
      </c>
    </row>
    <row r="98" spans="1:45" ht="15" customHeight="1" thickBot="1" x14ac:dyDescent="0.3">
      <c r="A98" s="27"/>
      <c r="B98" s="664">
        <f>Tabela6[[#This Row],[CLIENTE]]</f>
        <v>0</v>
      </c>
      <c r="C98" s="162">
        <f>SUM('HR - (VALDENOR) '!AH98,'STRADA - (FERDINAND) '!AH98,'EXTRA - (FERDINAND) '!AH98,'FÁBRICA '!AH98,'FOTON - (CLEUBERT) '!AH98,'EXTRA-02 '!AH98,'EXTRA-03 '!AH98)</f>
        <v>0</v>
      </c>
      <c r="D98" s="440">
        <f>SUM('HR - (VALDENOR) '!AJ98,'STRADA - (FERDINAND) '!AJ98,'EXTRA - (FERDINAND) '!AJ98,'FÁBRICA '!AJ98,'FOTON - (CLEUBERT) '!AJ98,'EXTRA-02 '!AJ98,'EXTRA-03 '!AJ98)</f>
        <v>0</v>
      </c>
      <c r="E98" s="447">
        <f>Tabela6[[#This Row],[ST ICMS]]</f>
        <v>0</v>
      </c>
      <c r="F98" s="448">
        <f t="shared" si="24"/>
        <v>0</v>
      </c>
      <c r="G98" s="449">
        <f>Tabela6[[#This Row],[DESCONTO]]</f>
        <v>0</v>
      </c>
      <c r="H98" s="450">
        <f t="shared" si="25"/>
        <v>0</v>
      </c>
      <c r="I98" s="454">
        <f t="shared" si="23"/>
        <v>0</v>
      </c>
      <c r="J98" s="1192"/>
      <c r="K98" s="97" t="s">
        <v>42</v>
      </c>
      <c r="L98" s="794"/>
      <c r="M98" s="794"/>
      <c r="N98" s="794"/>
      <c r="O98" s="794"/>
      <c r="P98" s="794"/>
      <c r="Q98" s="794"/>
      <c r="R98" s="794"/>
      <c r="S98" s="794"/>
      <c r="T98" s="794"/>
      <c r="U98" s="794"/>
      <c r="V98" s="794"/>
      <c r="W98" s="794"/>
      <c r="X98" s="794"/>
      <c r="Y98" s="794"/>
      <c r="Z98" s="794"/>
      <c r="AA98" s="794"/>
      <c r="AB98" s="794"/>
      <c r="AC98" s="794"/>
      <c r="AD98" s="794"/>
      <c r="AE98" s="794"/>
      <c r="AF98" s="794"/>
      <c r="AG98" s="794"/>
      <c r="AH98" s="794"/>
      <c r="AI98" s="794"/>
      <c r="AJ98" s="794"/>
      <c r="AK98" s="794"/>
      <c r="AL98" s="794"/>
      <c r="AM98" s="794"/>
      <c r="AN98" s="794"/>
      <c r="AO98" s="794"/>
      <c r="AP98" s="795"/>
      <c r="AQ98" s="1171"/>
      <c r="AR98" s="292" t="s">
        <v>52</v>
      </c>
      <c r="AS98" s="552" t="e">
        <f>AQ94/AQ102</f>
        <v>#DIV/0!</v>
      </c>
    </row>
    <row r="99" spans="1:45" ht="15" customHeight="1" x14ac:dyDescent="0.25">
      <c r="A99" s="27"/>
      <c r="B99" s="664">
        <f>Tabela6[[#This Row],[CLIENTE]]</f>
        <v>0</v>
      </c>
      <c r="C99" s="162">
        <f>SUM('HR - (VALDENOR) '!AH99,'STRADA - (FERDINAND) '!AH99,'EXTRA - (FERDINAND) '!AH99,'FÁBRICA '!AH99,'FOTON - (CLEUBERT) '!AH99,'EXTRA-02 '!AH99,'EXTRA-03 '!AH99)</f>
        <v>0</v>
      </c>
      <c r="D99" s="440">
        <f>SUM('HR - (VALDENOR) '!AJ99,'STRADA - (FERDINAND) '!AJ99,'EXTRA - (FERDINAND) '!AJ99,'FÁBRICA '!AJ99,'FOTON - (CLEUBERT) '!AJ99,'EXTRA-02 '!AJ99,'EXTRA-03 '!AJ99)</f>
        <v>0</v>
      </c>
      <c r="E99" s="447">
        <f>Tabela6[[#This Row],[ST ICMS]]</f>
        <v>0</v>
      </c>
      <c r="F99" s="448">
        <f t="shared" si="24"/>
        <v>0</v>
      </c>
      <c r="G99" s="449">
        <f>Tabela6[[#This Row],[DESCONTO]]</f>
        <v>0</v>
      </c>
      <c r="H99" s="450">
        <f t="shared" si="25"/>
        <v>0</v>
      </c>
      <c r="I99" s="454">
        <f t="shared" si="23"/>
        <v>0</v>
      </c>
      <c r="J99" s="1192"/>
      <c r="K99" s="97" t="str">
        <f>K85</f>
        <v>HORA CHEGADA</v>
      </c>
      <c r="L99" s="668"/>
      <c r="M99" s="668"/>
      <c r="N99" s="668"/>
      <c r="O99" s="668"/>
      <c r="P99" s="668"/>
      <c r="Q99" s="668"/>
      <c r="R99" s="668"/>
      <c r="S99" s="668"/>
      <c r="T99" s="668"/>
      <c r="U99" s="668"/>
      <c r="V99" s="668"/>
      <c r="W99" s="668"/>
      <c r="X99" s="668"/>
      <c r="Y99" s="668"/>
      <c r="Z99" s="668"/>
      <c r="AA99" s="668"/>
      <c r="AB99" s="668"/>
      <c r="AC99" s="668"/>
      <c r="AD99" s="668"/>
      <c r="AE99" s="668"/>
      <c r="AF99" s="668"/>
      <c r="AG99" s="668"/>
      <c r="AH99" s="668"/>
      <c r="AI99" s="668"/>
      <c r="AJ99" s="668"/>
      <c r="AK99" s="668"/>
      <c r="AL99" s="668"/>
      <c r="AM99" s="668"/>
      <c r="AN99" s="668"/>
      <c r="AO99" s="668"/>
      <c r="AP99" s="793"/>
      <c r="AQ99" s="1171"/>
      <c r="AR99" s="9"/>
      <c r="AS99" s="9"/>
    </row>
    <row r="100" spans="1:45" ht="15" customHeight="1" x14ac:dyDescent="0.25">
      <c r="A100" s="27"/>
      <c r="B100" s="664">
        <f>Tabela6[[#This Row],[CLIENTE]]</f>
        <v>0</v>
      </c>
      <c r="C100" s="162">
        <f>SUM('HR - (VALDENOR) '!AH100,'STRADA - (FERDINAND) '!AH100,'EXTRA - (FERDINAND) '!AH100,'FÁBRICA '!AH100,'FOTON - (CLEUBERT) '!AH100,'EXTRA-02 '!AH100,'EXTRA-03 '!AH100)</f>
        <v>0</v>
      </c>
      <c r="D100" s="440">
        <f>SUM('HR - (VALDENOR) '!AJ100,'STRADA - (FERDINAND) '!AJ100,'EXTRA - (FERDINAND) '!AJ100,'FÁBRICA '!AJ100,'FOTON - (CLEUBERT) '!AJ100,'EXTRA-02 '!AJ100,'EXTRA-03 '!AJ100)</f>
        <v>0</v>
      </c>
      <c r="E100" s="447">
        <f>Tabela6[[#This Row],[ST ICMS]]</f>
        <v>0</v>
      </c>
      <c r="F100" s="448">
        <f t="shared" si="24"/>
        <v>0</v>
      </c>
      <c r="G100" s="449">
        <f>Tabela6[[#This Row],[DESCONTO]]</f>
        <v>0</v>
      </c>
      <c r="H100" s="450">
        <f t="shared" si="25"/>
        <v>0</v>
      </c>
      <c r="I100" s="454">
        <f t="shared" si="23"/>
        <v>0</v>
      </c>
      <c r="J100" s="1192"/>
      <c r="K100" s="97" t="s">
        <v>45</v>
      </c>
      <c r="L100" s="648">
        <f>L97-L99</f>
        <v>0</v>
      </c>
      <c r="M100" s="648">
        <f t="shared" ref="M100:AP100" si="34">M97-M99</f>
        <v>0</v>
      </c>
      <c r="N100" s="648">
        <f t="shared" si="34"/>
        <v>0</v>
      </c>
      <c r="O100" s="648">
        <f t="shared" si="34"/>
        <v>0</v>
      </c>
      <c r="P100" s="648">
        <f t="shared" si="34"/>
        <v>0</v>
      </c>
      <c r="Q100" s="648">
        <f t="shared" si="34"/>
        <v>0</v>
      </c>
      <c r="R100" s="648">
        <f t="shared" si="34"/>
        <v>0</v>
      </c>
      <c r="S100" s="648">
        <f t="shared" si="34"/>
        <v>0</v>
      </c>
      <c r="T100" s="648">
        <f t="shared" si="34"/>
        <v>0</v>
      </c>
      <c r="U100" s="648">
        <f t="shared" si="34"/>
        <v>0</v>
      </c>
      <c r="V100" s="648">
        <f t="shared" si="34"/>
        <v>0</v>
      </c>
      <c r="W100" s="648">
        <f t="shared" si="34"/>
        <v>0</v>
      </c>
      <c r="X100" s="648">
        <f t="shared" si="34"/>
        <v>0</v>
      </c>
      <c r="Y100" s="648">
        <f t="shared" si="34"/>
        <v>0</v>
      </c>
      <c r="Z100" s="648">
        <f t="shared" si="34"/>
        <v>0</v>
      </c>
      <c r="AA100" s="648">
        <f t="shared" si="34"/>
        <v>0</v>
      </c>
      <c r="AB100" s="648">
        <f t="shared" si="34"/>
        <v>0</v>
      </c>
      <c r="AC100" s="648">
        <f t="shared" si="34"/>
        <v>0</v>
      </c>
      <c r="AD100" s="648">
        <f t="shared" si="34"/>
        <v>0</v>
      </c>
      <c r="AE100" s="648">
        <f t="shared" si="34"/>
        <v>0</v>
      </c>
      <c r="AF100" s="648">
        <f t="shared" si="34"/>
        <v>0</v>
      </c>
      <c r="AG100" s="648">
        <f t="shared" si="34"/>
        <v>0</v>
      </c>
      <c r="AH100" s="648">
        <f t="shared" si="34"/>
        <v>0</v>
      </c>
      <c r="AI100" s="648">
        <f t="shared" si="34"/>
        <v>0</v>
      </c>
      <c r="AJ100" s="648">
        <f t="shared" si="34"/>
        <v>0</v>
      </c>
      <c r="AK100" s="648">
        <f t="shared" si="34"/>
        <v>0</v>
      </c>
      <c r="AL100" s="648">
        <f t="shared" si="34"/>
        <v>0</v>
      </c>
      <c r="AM100" s="648">
        <f t="shared" si="34"/>
        <v>0</v>
      </c>
      <c r="AN100" s="648">
        <f t="shared" si="34"/>
        <v>0</v>
      </c>
      <c r="AO100" s="648">
        <f t="shared" si="34"/>
        <v>0</v>
      </c>
      <c r="AP100" s="649">
        <f t="shared" si="34"/>
        <v>0</v>
      </c>
      <c r="AQ100" s="1172"/>
      <c r="AR100" s="9"/>
      <c r="AS100" s="9"/>
    </row>
    <row r="101" spans="1:45" ht="15" customHeight="1" x14ac:dyDescent="0.25">
      <c r="A101" s="27"/>
      <c r="B101" s="664">
        <f>Tabela6[[#This Row],[CLIENTE]]</f>
        <v>0</v>
      </c>
      <c r="C101" s="162">
        <f>SUM('HR - (VALDENOR) '!AH101,'STRADA - (FERDINAND) '!AH101,'EXTRA - (FERDINAND) '!AH101,'FÁBRICA '!AH101,'FOTON - (CLEUBERT) '!AH101,'EXTRA-02 '!AH101,'EXTRA-03 '!AH101)</f>
        <v>0</v>
      </c>
      <c r="D101" s="440">
        <f>SUM('HR - (VALDENOR) '!AJ101,'STRADA - (FERDINAND) '!AJ101,'EXTRA - (FERDINAND) '!AJ101,'FÁBRICA '!AJ101,'FOTON - (CLEUBERT) '!AJ101,'EXTRA-02 '!AJ101,'EXTRA-03 '!AJ101)</f>
        <v>0</v>
      </c>
      <c r="E101" s="447">
        <f>Tabela6[[#This Row],[ST ICMS]]</f>
        <v>0</v>
      </c>
      <c r="F101" s="448">
        <f t="shared" si="24"/>
        <v>0</v>
      </c>
      <c r="G101" s="449">
        <f>Tabela6[[#This Row],[DESCONTO]]</f>
        <v>0</v>
      </c>
      <c r="H101" s="450">
        <f t="shared" si="25"/>
        <v>0</v>
      </c>
      <c r="I101" s="454">
        <f t="shared" si="23"/>
        <v>0</v>
      </c>
      <c r="J101" s="1193"/>
      <c r="K101" s="97" t="s">
        <v>43</v>
      </c>
      <c r="L101" s="650">
        <f>L98-L96</f>
        <v>0</v>
      </c>
      <c r="M101" s="97">
        <f t="shared" ref="M101:AP101" si="35">M98-M96</f>
        <v>0</v>
      </c>
      <c r="N101" s="97">
        <f t="shared" si="35"/>
        <v>0</v>
      </c>
      <c r="O101" s="97">
        <f t="shared" si="35"/>
        <v>0</v>
      </c>
      <c r="P101" s="97">
        <f t="shared" si="35"/>
        <v>0</v>
      </c>
      <c r="Q101" s="97">
        <f t="shared" si="35"/>
        <v>0</v>
      </c>
      <c r="R101" s="97">
        <f t="shared" si="35"/>
        <v>0</v>
      </c>
      <c r="S101" s="97">
        <f t="shared" si="35"/>
        <v>0</v>
      </c>
      <c r="T101" s="97">
        <f t="shared" si="35"/>
        <v>0</v>
      </c>
      <c r="U101" s="97">
        <f t="shared" si="35"/>
        <v>0</v>
      </c>
      <c r="V101" s="97">
        <f t="shared" si="35"/>
        <v>0</v>
      </c>
      <c r="W101" s="97">
        <f t="shared" si="35"/>
        <v>0</v>
      </c>
      <c r="X101" s="97">
        <f t="shared" si="35"/>
        <v>0</v>
      </c>
      <c r="Y101" s="97">
        <f t="shared" si="35"/>
        <v>0</v>
      </c>
      <c r="Z101" s="97">
        <f t="shared" si="35"/>
        <v>0</v>
      </c>
      <c r="AA101" s="97">
        <f t="shared" si="35"/>
        <v>0</v>
      </c>
      <c r="AB101" s="97">
        <f t="shared" si="35"/>
        <v>0</v>
      </c>
      <c r="AC101" s="97">
        <f t="shared" si="35"/>
        <v>0</v>
      </c>
      <c r="AD101" s="97">
        <f t="shared" si="35"/>
        <v>0</v>
      </c>
      <c r="AE101" s="97">
        <f t="shared" si="35"/>
        <v>0</v>
      </c>
      <c r="AF101" s="97">
        <f t="shared" si="35"/>
        <v>0</v>
      </c>
      <c r="AG101" s="97">
        <f t="shared" si="35"/>
        <v>0</v>
      </c>
      <c r="AH101" s="97">
        <f t="shared" si="35"/>
        <v>0</v>
      </c>
      <c r="AI101" s="97">
        <f t="shared" si="35"/>
        <v>0</v>
      </c>
      <c r="AJ101" s="97">
        <f t="shared" si="35"/>
        <v>0</v>
      </c>
      <c r="AK101" s="97">
        <f t="shared" si="35"/>
        <v>0</v>
      </c>
      <c r="AL101" s="97">
        <f t="shared" si="35"/>
        <v>0</v>
      </c>
      <c r="AM101" s="97">
        <f t="shared" si="35"/>
        <v>0</v>
      </c>
      <c r="AN101" s="97">
        <f t="shared" si="35"/>
        <v>0</v>
      </c>
      <c r="AO101" s="97">
        <f t="shared" si="35"/>
        <v>0</v>
      </c>
      <c r="AP101" s="651">
        <f t="shared" si="35"/>
        <v>0</v>
      </c>
      <c r="AQ101" s="652">
        <f>SUM(L101:AP101)</f>
        <v>0</v>
      </c>
      <c r="AR101" s="9"/>
      <c r="AS101" s="9"/>
    </row>
    <row r="102" spans="1:45" ht="15" customHeight="1" x14ac:dyDescent="0.25">
      <c r="A102" s="27"/>
      <c r="B102" s="664">
        <f>Tabela6[[#This Row],[CLIENTE]]</f>
        <v>0</v>
      </c>
      <c r="C102" s="162">
        <f>SUM('HR - (VALDENOR) '!AH102,'STRADA - (FERDINAND) '!AH102,'EXTRA - (FERDINAND) '!AH102,'FÁBRICA '!AH102,'FOTON - (CLEUBERT) '!AH102,'EXTRA-02 '!AH102,'EXTRA-03 '!AH102)</f>
        <v>0</v>
      </c>
      <c r="D102" s="440">
        <f>SUM('HR - (VALDENOR) '!AJ102,'STRADA - (FERDINAND) '!AJ102,'EXTRA - (FERDINAND) '!AJ102,'FÁBRICA '!AJ102,'FOTON - (CLEUBERT) '!AJ102,'EXTRA-02 '!AJ102,'EXTRA-03 '!AJ102)</f>
        <v>0</v>
      </c>
      <c r="E102" s="447">
        <f>Tabela6[[#This Row],[ST ICMS]]</f>
        <v>0</v>
      </c>
      <c r="F102" s="448">
        <f t="shared" si="24"/>
        <v>0</v>
      </c>
      <c r="G102" s="449">
        <f>Tabela6[[#This Row],[DESCONTO]]</f>
        <v>0</v>
      </c>
      <c r="H102" s="450">
        <f t="shared" si="25"/>
        <v>0</v>
      </c>
      <c r="I102" s="454">
        <f t="shared" si="23"/>
        <v>0</v>
      </c>
      <c r="J102" s="1185" t="s">
        <v>39</v>
      </c>
      <c r="K102" s="97" t="s">
        <v>46</v>
      </c>
      <c r="L102" s="100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573"/>
      <c r="AQ102" s="652">
        <f>SUM(L102:AP102)</f>
        <v>0</v>
      </c>
      <c r="AR102" s="9"/>
      <c r="AS102" s="9"/>
    </row>
    <row r="103" spans="1:45" ht="15" customHeight="1" thickBot="1" x14ac:dyDescent="0.3">
      <c r="A103" s="27"/>
      <c r="B103" s="664">
        <f>Tabela6[[#This Row],[CLIENTE]]</f>
        <v>0</v>
      </c>
      <c r="C103" s="162">
        <f>SUM('HR - (VALDENOR) '!AH103,'STRADA - (FERDINAND) '!AH103,'EXTRA - (FERDINAND) '!AH103,'FÁBRICA '!AH103,'FOTON - (CLEUBERT) '!AH103,'EXTRA-02 '!AH103,'EXTRA-03 '!AH103)</f>
        <v>0</v>
      </c>
      <c r="D103" s="440">
        <f>SUM('HR - (VALDENOR) '!AJ103,'STRADA - (FERDINAND) '!AJ103,'EXTRA - (FERDINAND) '!AJ103,'FÁBRICA '!AJ103,'FOTON - (CLEUBERT) '!AJ103,'EXTRA-02 '!AJ103,'EXTRA-03 '!AJ103)</f>
        <v>0</v>
      </c>
      <c r="E103" s="447">
        <f>Tabela6[[#This Row],[ST ICMS]]</f>
        <v>0</v>
      </c>
      <c r="F103" s="448">
        <f t="shared" si="24"/>
        <v>0</v>
      </c>
      <c r="G103" s="449">
        <f>Tabela6[[#This Row],[DESCONTO]]</f>
        <v>0</v>
      </c>
      <c r="H103" s="450">
        <f t="shared" si="25"/>
        <v>0</v>
      </c>
      <c r="I103" s="454">
        <f t="shared" si="23"/>
        <v>0</v>
      </c>
      <c r="J103" s="1186"/>
      <c r="K103" s="294" t="s">
        <v>7</v>
      </c>
      <c r="L103" s="345"/>
      <c r="M103" s="345"/>
      <c r="N103" s="345"/>
      <c r="O103" s="345"/>
      <c r="P103" s="345"/>
      <c r="Q103" s="345"/>
      <c r="R103" s="345"/>
      <c r="S103" s="345"/>
      <c r="T103" s="345"/>
      <c r="U103" s="345"/>
      <c r="V103" s="345"/>
      <c r="W103" s="345"/>
      <c r="X103" s="345"/>
      <c r="Y103" s="345"/>
      <c r="Z103" s="345"/>
      <c r="AA103" s="345"/>
      <c r="AB103" s="345"/>
      <c r="AC103" s="345"/>
      <c r="AD103" s="345"/>
      <c r="AE103" s="345"/>
      <c r="AF103" s="345"/>
      <c r="AG103" s="345"/>
      <c r="AH103" s="345"/>
      <c r="AI103" s="345"/>
      <c r="AJ103" s="345"/>
      <c r="AK103" s="345"/>
      <c r="AL103" s="345"/>
      <c r="AM103" s="345"/>
      <c r="AN103" s="345"/>
      <c r="AO103" s="345"/>
      <c r="AP103" s="570"/>
      <c r="AQ103" s="606">
        <f>SUM(L103:AP103)</f>
        <v>0</v>
      </c>
      <c r="AR103" s="9"/>
      <c r="AS103" s="9"/>
    </row>
    <row r="104" spans="1:45" ht="15" customHeight="1" x14ac:dyDescent="0.25">
      <c r="A104" s="27"/>
      <c r="B104" s="664">
        <f>Tabela6[[#This Row],[CLIENTE]]</f>
        <v>0</v>
      </c>
      <c r="C104" s="162">
        <f>SUM('HR - (VALDENOR) '!AH104,'STRADA - (FERDINAND) '!AH104,'EXTRA - (FERDINAND) '!AH104,'FÁBRICA '!AH104,'FOTON - (CLEUBERT) '!AH104,'EXTRA-02 '!AH104,'EXTRA-03 '!AH104)</f>
        <v>0</v>
      </c>
      <c r="D104" s="440">
        <f>SUM('HR - (VALDENOR) '!AJ104,'STRADA - (FERDINAND) '!AJ104,'EXTRA - (FERDINAND) '!AJ104,'FÁBRICA '!AJ104,'FOTON - (CLEUBERT) '!AJ104,'EXTRA-02 '!AJ104,'EXTRA-03 '!AJ104)</f>
        <v>0</v>
      </c>
      <c r="E104" s="447">
        <f>Tabela6[[#This Row],[ST ICMS]]</f>
        <v>0</v>
      </c>
      <c r="F104" s="448">
        <f t="shared" si="24"/>
        <v>0</v>
      </c>
      <c r="G104" s="449">
        <f>Tabela6[[#This Row],[DESCONTO]]</f>
        <v>0</v>
      </c>
      <c r="H104" s="450">
        <f t="shared" si="25"/>
        <v>0</v>
      </c>
      <c r="I104" s="454">
        <f t="shared" si="23"/>
        <v>0</v>
      </c>
    </row>
    <row r="105" spans="1:45" ht="15" customHeight="1" x14ac:dyDescent="0.25">
      <c r="A105" s="27"/>
      <c r="B105" s="664">
        <f>Tabela6[[#This Row],[CLIENTE]]</f>
        <v>0</v>
      </c>
      <c r="C105" s="162">
        <f>SUM('HR - (VALDENOR) '!AH105,'STRADA - (FERDINAND) '!AH105,'EXTRA - (FERDINAND) '!AH105,'FÁBRICA '!AH105,'FOTON - (CLEUBERT) '!AH105,'EXTRA-02 '!AH105,'EXTRA-03 '!AH105)</f>
        <v>0</v>
      </c>
      <c r="D105" s="440">
        <f>SUM('HR - (VALDENOR) '!AJ105,'STRADA - (FERDINAND) '!AJ105,'EXTRA - (FERDINAND) '!AJ105,'FÁBRICA '!AJ105,'FOTON - (CLEUBERT) '!AJ105,'EXTRA-02 '!AJ105,'EXTRA-03 '!AJ105)</f>
        <v>0</v>
      </c>
      <c r="E105" s="447">
        <f>Tabela6[[#This Row],[ST ICMS]]</f>
        <v>0</v>
      </c>
      <c r="F105" s="448">
        <f t="shared" si="24"/>
        <v>0</v>
      </c>
      <c r="G105" s="449">
        <f>Tabela6[[#This Row],[DESCONTO]]</f>
        <v>0</v>
      </c>
      <c r="H105" s="450">
        <f t="shared" si="25"/>
        <v>0</v>
      </c>
      <c r="I105" s="454">
        <f t="shared" si="23"/>
        <v>0</v>
      </c>
    </row>
    <row r="106" spans="1:45" ht="15" customHeight="1" x14ac:dyDescent="0.25">
      <c r="A106" s="27"/>
      <c r="B106" s="664">
        <f>Tabela6[[#This Row],[CLIENTE]]</f>
        <v>0</v>
      </c>
      <c r="C106" s="162">
        <f>SUM('HR - (VALDENOR) '!AH106,'STRADA - (FERDINAND) '!AH106,'EXTRA - (FERDINAND) '!AH106,'FÁBRICA '!AH106,'FOTON - (CLEUBERT) '!AH106,'EXTRA-02 '!AH106,'EXTRA-03 '!AH106)</f>
        <v>0</v>
      </c>
      <c r="D106" s="440">
        <f>SUM('HR - (VALDENOR) '!AJ106,'STRADA - (FERDINAND) '!AJ106,'EXTRA - (FERDINAND) '!AJ106,'FÁBRICA '!AJ106,'FOTON - (CLEUBERT) '!AJ106,'EXTRA-02 '!AJ106,'EXTRA-03 '!AJ106)</f>
        <v>0</v>
      </c>
      <c r="E106" s="447">
        <f>Tabela6[[#This Row],[ST ICMS]]</f>
        <v>0</v>
      </c>
      <c r="F106" s="448">
        <f t="shared" si="24"/>
        <v>0</v>
      </c>
      <c r="G106" s="449">
        <f>Tabela6[[#This Row],[DESCONTO]]</f>
        <v>0</v>
      </c>
      <c r="H106" s="450">
        <f t="shared" si="25"/>
        <v>0</v>
      </c>
      <c r="I106" s="454">
        <f t="shared" si="23"/>
        <v>0</v>
      </c>
    </row>
    <row r="107" spans="1:45" ht="15" customHeight="1" x14ac:dyDescent="0.25">
      <c r="A107" s="27"/>
      <c r="B107" s="664">
        <f>Tabela6[[#This Row],[CLIENTE]]</f>
        <v>0</v>
      </c>
      <c r="C107" s="162">
        <f>SUM('HR - (VALDENOR) '!AH107,'STRADA - (FERDINAND) '!AH107,'EXTRA - (FERDINAND) '!AH107,'FÁBRICA '!AH107,'FOTON - (CLEUBERT) '!AH107,'EXTRA-02 '!AH107,'EXTRA-03 '!AH107)</f>
        <v>0</v>
      </c>
      <c r="D107" s="440">
        <f>SUM('HR - (VALDENOR) '!AJ107,'STRADA - (FERDINAND) '!AJ107,'EXTRA - (FERDINAND) '!AJ107,'FÁBRICA '!AJ107,'FOTON - (CLEUBERT) '!AJ107,'EXTRA-02 '!AJ107,'EXTRA-03 '!AJ107)</f>
        <v>0</v>
      </c>
      <c r="E107" s="447">
        <f>Tabela6[[#This Row],[ST ICMS]]</f>
        <v>0</v>
      </c>
      <c r="F107" s="448">
        <f t="shared" si="24"/>
        <v>0</v>
      </c>
      <c r="G107" s="449">
        <f>Tabela6[[#This Row],[DESCONTO]]</f>
        <v>0</v>
      </c>
      <c r="H107" s="450">
        <f t="shared" si="25"/>
        <v>0</v>
      </c>
      <c r="I107" s="454">
        <f t="shared" si="23"/>
        <v>0</v>
      </c>
    </row>
    <row r="108" spans="1:45" ht="15" customHeight="1" x14ac:dyDescent="0.25">
      <c r="A108" s="27"/>
      <c r="B108" s="664">
        <f>Tabela6[[#This Row],[CLIENTE]]</f>
        <v>0</v>
      </c>
      <c r="C108" s="162">
        <f>SUM('HR - (VALDENOR) '!AH108,'STRADA - (FERDINAND) '!AH108,'EXTRA - (FERDINAND) '!AH108,'FÁBRICA '!AH108,'FOTON - (CLEUBERT) '!AH108,'EXTRA-02 '!AH108,'EXTRA-03 '!AH108)</f>
        <v>0</v>
      </c>
      <c r="D108" s="440">
        <f>SUM('HR - (VALDENOR) '!AJ108,'STRADA - (FERDINAND) '!AJ108,'EXTRA - (FERDINAND) '!AJ108,'FÁBRICA '!AJ108,'FOTON - (CLEUBERT) '!AJ108,'EXTRA-02 '!AJ108,'EXTRA-03 '!AJ108)</f>
        <v>0</v>
      </c>
      <c r="E108" s="447">
        <f>Tabela6[[#This Row],[ST ICMS]]</f>
        <v>0</v>
      </c>
      <c r="F108" s="448">
        <f t="shared" si="24"/>
        <v>0</v>
      </c>
      <c r="G108" s="449">
        <f>Tabela6[[#This Row],[DESCONTO]]</f>
        <v>0</v>
      </c>
      <c r="H108" s="450">
        <f t="shared" si="25"/>
        <v>0</v>
      </c>
      <c r="I108" s="454">
        <f t="shared" si="23"/>
        <v>0</v>
      </c>
    </row>
    <row r="109" spans="1:45" ht="15" customHeight="1" x14ac:dyDescent="0.25">
      <c r="A109" s="27"/>
      <c r="B109" s="664">
        <f>Tabela6[[#This Row],[CLIENTE]]</f>
        <v>0</v>
      </c>
      <c r="C109" s="162">
        <f>SUM('HR - (VALDENOR) '!AH109,'STRADA - (FERDINAND) '!AH109,'EXTRA - (FERDINAND) '!AH109,'FÁBRICA '!AH109,'FOTON - (CLEUBERT) '!AH109,'EXTRA-02 '!AH109,'EXTRA-03 '!AH109)</f>
        <v>0</v>
      </c>
      <c r="D109" s="440">
        <f>SUM('HR - (VALDENOR) '!AJ109,'STRADA - (FERDINAND) '!AJ109,'EXTRA - (FERDINAND) '!AJ109,'FÁBRICA '!AJ109,'FOTON - (CLEUBERT) '!AJ109,'EXTRA-02 '!AJ109,'EXTRA-03 '!AJ109)</f>
        <v>0</v>
      </c>
      <c r="E109" s="447">
        <f>Tabela6[[#This Row],[ST ICMS]]</f>
        <v>0</v>
      </c>
      <c r="F109" s="448">
        <f t="shared" si="24"/>
        <v>0</v>
      </c>
      <c r="G109" s="449">
        <f>Tabela6[[#This Row],[DESCONTO]]</f>
        <v>0</v>
      </c>
      <c r="H109" s="450">
        <f t="shared" si="25"/>
        <v>0</v>
      </c>
      <c r="I109" s="454">
        <f t="shared" si="23"/>
        <v>0</v>
      </c>
    </row>
    <row r="110" spans="1:45" ht="15" customHeight="1" x14ac:dyDescent="0.25">
      <c r="A110" s="27"/>
      <c r="B110" s="664">
        <f>Tabela6[[#This Row],[CLIENTE]]</f>
        <v>0</v>
      </c>
      <c r="C110" s="162">
        <f>SUM('HR - (VALDENOR) '!AH110,'STRADA - (FERDINAND) '!AH110,'EXTRA - (FERDINAND) '!AH110,'FÁBRICA '!AH110,'FOTON - (CLEUBERT) '!AH110,'EXTRA-02 '!AH110,'EXTRA-03 '!AH110)</f>
        <v>0</v>
      </c>
      <c r="D110" s="440">
        <f>SUM('HR - (VALDENOR) '!AJ110,'STRADA - (FERDINAND) '!AJ110,'EXTRA - (FERDINAND) '!AJ110,'FÁBRICA '!AJ110,'FOTON - (CLEUBERT) '!AJ110,'EXTRA-02 '!AJ110,'EXTRA-03 '!AJ110)</f>
        <v>0</v>
      </c>
      <c r="E110" s="447">
        <f>Tabela6[[#This Row],[ST ICMS]]</f>
        <v>0</v>
      </c>
      <c r="F110" s="448">
        <f t="shared" si="24"/>
        <v>0</v>
      </c>
      <c r="G110" s="449">
        <f>Tabela6[[#This Row],[DESCONTO]]</f>
        <v>0</v>
      </c>
      <c r="H110" s="450">
        <f t="shared" si="25"/>
        <v>0</v>
      </c>
      <c r="I110" s="454">
        <f t="shared" si="23"/>
        <v>0</v>
      </c>
    </row>
    <row r="111" spans="1:45" ht="15" customHeight="1" x14ac:dyDescent="0.25">
      <c r="A111" s="27"/>
      <c r="B111" s="664">
        <f>Tabela6[[#This Row],[CLIENTE]]</f>
        <v>0</v>
      </c>
      <c r="C111" s="162">
        <f>SUM('HR - (VALDENOR) '!AH111,'STRADA - (FERDINAND) '!AH111,'EXTRA - (FERDINAND) '!AH111,'FÁBRICA '!AH111,'FOTON - (CLEUBERT) '!AH111,'EXTRA-02 '!AH111,'EXTRA-03 '!AH111)</f>
        <v>0</v>
      </c>
      <c r="D111" s="440">
        <f>SUM('HR - (VALDENOR) '!AJ111,'STRADA - (FERDINAND) '!AJ111,'EXTRA - (FERDINAND) '!AJ111,'FÁBRICA '!AJ111,'FOTON - (CLEUBERT) '!AJ111,'EXTRA-02 '!AJ111,'EXTRA-03 '!AJ111)</f>
        <v>0</v>
      </c>
      <c r="E111" s="447">
        <f>Tabela6[[#This Row],[ST ICMS]]</f>
        <v>0</v>
      </c>
      <c r="F111" s="448">
        <f t="shared" si="24"/>
        <v>0</v>
      </c>
      <c r="G111" s="449">
        <f>Tabela6[[#This Row],[DESCONTO]]</f>
        <v>0</v>
      </c>
      <c r="H111" s="450">
        <f t="shared" si="25"/>
        <v>0</v>
      </c>
      <c r="I111" s="454">
        <f t="shared" si="23"/>
        <v>0</v>
      </c>
    </row>
    <row r="112" spans="1:45" ht="15" customHeight="1" x14ac:dyDescent="0.25">
      <c r="A112" s="27"/>
      <c r="B112" s="664">
        <f>Tabela6[[#This Row],[CLIENTE]]</f>
        <v>0</v>
      </c>
      <c r="C112" s="162">
        <f>SUM('HR - (VALDENOR) '!AH112,'STRADA - (FERDINAND) '!AH112,'EXTRA - (FERDINAND) '!AH112,'FÁBRICA '!AH112,'FOTON - (CLEUBERT) '!AH112,'EXTRA-02 '!AH112,'EXTRA-03 '!AH112)</f>
        <v>0</v>
      </c>
      <c r="D112" s="440">
        <f>SUM('HR - (VALDENOR) '!AJ112,'STRADA - (FERDINAND) '!AJ112,'EXTRA - (FERDINAND) '!AJ112,'FÁBRICA '!AJ112,'FOTON - (CLEUBERT) '!AJ112,'EXTRA-02 '!AJ112,'EXTRA-03 '!AJ112)</f>
        <v>0</v>
      </c>
      <c r="E112" s="447">
        <f>Tabela6[[#This Row],[ST ICMS]]</f>
        <v>0</v>
      </c>
      <c r="F112" s="448">
        <f t="shared" si="24"/>
        <v>0</v>
      </c>
      <c r="G112" s="449">
        <f>Tabela6[[#This Row],[DESCONTO]]</f>
        <v>0</v>
      </c>
      <c r="H112" s="450">
        <f t="shared" si="25"/>
        <v>0</v>
      </c>
      <c r="I112" s="454">
        <f t="shared" si="23"/>
        <v>0</v>
      </c>
    </row>
    <row r="113" spans="1:9" ht="15" customHeight="1" x14ac:dyDescent="0.25">
      <c r="A113" s="27"/>
      <c r="B113" s="664">
        <f>Tabela6[[#This Row],[CLIENTE]]</f>
        <v>0</v>
      </c>
      <c r="C113" s="162">
        <f>SUM('HR - (VALDENOR) '!AH113,'STRADA - (FERDINAND) '!AH113,'EXTRA - (FERDINAND) '!AH113,'FÁBRICA '!AH113,'FOTON - (CLEUBERT) '!AH113,'EXTRA-02 '!AH113,'EXTRA-03 '!AH113)</f>
        <v>0</v>
      </c>
      <c r="D113" s="440">
        <f>SUM('HR - (VALDENOR) '!AJ113,'STRADA - (FERDINAND) '!AJ113,'EXTRA - (FERDINAND) '!AJ113,'FÁBRICA '!AJ113,'FOTON - (CLEUBERT) '!AJ113,'EXTRA-02 '!AJ113,'EXTRA-03 '!AJ113)</f>
        <v>0</v>
      </c>
      <c r="E113" s="447">
        <f>Tabela6[[#This Row],[ST ICMS]]</f>
        <v>0</v>
      </c>
      <c r="F113" s="448">
        <f t="shared" si="24"/>
        <v>0</v>
      </c>
      <c r="G113" s="449">
        <f>Tabela6[[#This Row],[DESCONTO]]</f>
        <v>0</v>
      </c>
      <c r="H113" s="450">
        <f t="shared" si="25"/>
        <v>0</v>
      </c>
      <c r="I113" s="454">
        <f t="shared" si="23"/>
        <v>0</v>
      </c>
    </row>
    <row r="114" spans="1:9" ht="15" customHeight="1" x14ac:dyDescent="0.25">
      <c r="A114" s="27"/>
      <c r="B114" s="664">
        <f>Tabela6[[#This Row],[CLIENTE]]</f>
        <v>0</v>
      </c>
      <c r="C114" s="162">
        <f>SUM('HR - (VALDENOR) '!AH114,'STRADA - (FERDINAND) '!AH114,'EXTRA - (FERDINAND) '!AH114,'FÁBRICA '!AH114,'FOTON - (CLEUBERT) '!AH114,'EXTRA-02 '!AH114,'EXTRA-03 '!AH114)</f>
        <v>0</v>
      </c>
      <c r="D114" s="440">
        <f>SUM('HR - (VALDENOR) '!AJ114,'STRADA - (FERDINAND) '!AJ114,'EXTRA - (FERDINAND) '!AJ114,'FÁBRICA '!AJ114,'FOTON - (CLEUBERT) '!AJ114,'EXTRA-02 '!AJ114,'EXTRA-03 '!AJ114)</f>
        <v>0</v>
      </c>
      <c r="E114" s="447">
        <f>Tabela6[[#This Row],[ST ICMS]]</f>
        <v>0</v>
      </c>
      <c r="F114" s="448">
        <f t="shared" si="24"/>
        <v>0</v>
      </c>
      <c r="G114" s="449">
        <f>Tabela6[[#This Row],[DESCONTO]]</f>
        <v>0</v>
      </c>
      <c r="H114" s="450">
        <f t="shared" si="25"/>
        <v>0</v>
      </c>
      <c r="I114" s="454">
        <f t="shared" si="23"/>
        <v>0</v>
      </c>
    </row>
    <row r="115" spans="1:9" ht="15" customHeight="1" x14ac:dyDescent="0.25">
      <c r="A115" s="27"/>
      <c r="B115" s="664">
        <f>Tabela6[[#This Row],[CLIENTE]]</f>
        <v>0</v>
      </c>
      <c r="C115" s="162">
        <f>SUM('HR - (VALDENOR) '!AH115,'STRADA - (FERDINAND) '!AH115,'EXTRA - (FERDINAND) '!AH115,'FÁBRICA '!AH115,'FOTON - (CLEUBERT) '!AH115,'EXTRA-02 '!AH115,'EXTRA-03 '!AH115)</f>
        <v>0</v>
      </c>
      <c r="D115" s="440">
        <f>SUM('HR - (VALDENOR) '!AJ115,'STRADA - (FERDINAND) '!AJ115,'EXTRA - (FERDINAND) '!AJ115,'FÁBRICA '!AJ115,'FOTON - (CLEUBERT) '!AJ115,'EXTRA-02 '!AJ115,'EXTRA-03 '!AJ115)</f>
        <v>0</v>
      </c>
      <c r="E115" s="447">
        <f>Tabela6[[#This Row],[ST ICMS]]</f>
        <v>0</v>
      </c>
      <c r="F115" s="448">
        <f t="shared" si="24"/>
        <v>0</v>
      </c>
      <c r="G115" s="449">
        <f>Tabela6[[#This Row],[DESCONTO]]</f>
        <v>0</v>
      </c>
      <c r="H115" s="450">
        <f t="shared" si="25"/>
        <v>0</v>
      </c>
      <c r="I115" s="454">
        <f t="shared" si="23"/>
        <v>0</v>
      </c>
    </row>
    <row r="116" spans="1:9" ht="15" customHeight="1" x14ac:dyDescent="0.25">
      <c r="A116" s="27"/>
      <c r="B116" s="664">
        <f>Tabela6[[#This Row],[CLIENTE]]</f>
        <v>0</v>
      </c>
      <c r="C116" s="162">
        <f>SUM('HR - (VALDENOR) '!AH116,'STRADA - (FERDINAND) '!AH116,'EXTRA - (FERDINAND) '!AH116,'FÁBRICA '!AH116,'FOTON - (CLEUBERT) '!AH116,'EXTRA-02 '!AH116,'EXTRA-03 '!AH116)</f>
        <v>0</v>
      </c>
      <c r="D116" s="440">
        <f>SUM('HR - (VALDENOR) '!AJ116,'STRADA - (FERDINAND) '!AJ116,'EXTRA - (FERDINAND) '!AJ116,'FÁBRICA '!AJ116,'FOTON - (CLEUBERT) '!AJ116,'EXTRA-02 '!AJ116,'EXTRA-03 '!AJ116)</f>
        <v>0</v>
      </c>
      <c r="E116" s="447">
        <f>Tabela6[[#This Row],[ST ICMS]]</f>
        <v>0</v>
      </c>
      <c r="F116" s="448">
        <f t="shared" si="24"/>
        <v>0</v>
      </c>
      <c r="G116" s="449">
        <f>Tabela6[[#This Row],[DESCONTO]]</f>
        <v>0</v>
      </c>
      <c r="H116" s="450">
        <f t="shared" si="25"/>
        <v>0</v>
      </c>
      <c r="I116" s="454">
        <f t="shared" si="23"/>
        <v>0</v>
      </c>
    </row>
    <row r="117" spans="1:9" ht="15" customHeight="1" x14ac:dyDescent="0.25">
      <c r="A117" s="27"/>
      <c r="B117" s="664">
        <f>Tabela6[[#This Row],[CLIENTE]]</f>
        <v>0</v>
      </c>
      <c r="C117" s="162">
        <f>SUM('HR - (VALDENOR) '!AH117,'STRADA - (FERDINAND) '!AH117,'EXTRA - (FERDINAND) '!AH117,'FÁBRICA '!AH117,'FOTON - (CLEUBERT) '!AH117,'EXTRA-02 '!AH117,'EXTRA-03 '!AH117)</f>
        <v>0</v>
      </c>
      <c r="D117" s="440">
        <f>SUM('HR - (VALDENOR) '!AJ117,'STRADA - (FERDINAND) '!AJ117,'EXTRA - (FERDINAND) '!AJ117,'FÁBRICA '!AJ117,'FOTON - (CLEUBERT) '!AJ117,'EXTRA-02 '!AJ117,'EXTRA-03 '!AJ117)</f>
        <v>0</v>
      </c>
      <c r="E117" s="447">
        <f>Tabela6[[#This Row],[ST ICMS]]</f>
        <v>0</v>
      </c>
      <c r="F117" s="448">
        <f t="shared" si="24"/>
        <v>0</v>
      </c>
      <c r="G117" s="449">
        <f>Tabela6[[#This Row],[DESCONTO]]</f>
        <v>0</v>
      </c>
      <c r="H117" s="450">
        <f t="shared" si="25"/>
        <v>0</v>
      </c>
      <c r="I117" s="454">
        <f t="shared" si="23"/>
        <v>0</v>
      </c>
    </row>
    <row r="118" spans="1:9" ht="15" customHeight="1" x14ac:dyDescent="0.25">
      <c r="A118" s="27"/>
      <c r="B118" s="664">
        <f>Tabela6[[#This Row],[CLIENTE]]</f>
        <v>0</v>
      </c>
      <c r="C118" s="162">
        <f>SUM('HR - (VALDENOR) '!AH118,'STRADA - (FERDINAND) '!AH118,'EXTRA - (FERDINAND) '!AH118,'FÁBRICA '!AH118,'FOTON - (CLEUBERT) '!AH118,'EXTRA-02 '!AH118,'EXTRA-03 '!AH118)</f>
        <v>0</v>
      </c>
      <c r="D118" s="440">
        <f>SUM('HR - (VALDENOR) '!AJ118,'STRADA - (FERDINAND) '!AJ118,'EXTRA - (FERDINAND) '!AJ118,'FÁBRICA '!AJ118,'FOTON - (CLEUBERT) '!AJ118,'EXTRA-02 '!AJ118,'EXTRA-03 '!AJ118)</f>
        <v>0</v>
      </c>
      <c r="E118" s="447">
        <f>Tabela6[[#This Row],[ST ICMS]]</f>
        <v>0</v>
      </c>
      <c r="F118" s="448">
        <f t="shared" si="24"/>
        <v>0</v>
      </c>
      <c r="G118" s="449">
        <f>Tabela6[[#This Row],[DESCONTO]]</f>
        <v>0</v>
      </c>
      <c r="H118" s="450">
        <f t="shared" si="25"/>
        <v>0</v>
      </c>
      <c r="I118" s="454">
        <f t="shared" si="23"/>
        <v>0</v>
      </c>
    </row>
    <row r="119" spans="1:9" ht="15" customHeight="1" x14ac:dyDescent="0.25">
      <c r="A119" s="27"/>
      <c r="B119" s="664">
        <f>Tabela6[[#This Row],[CLIENTE]]</f>
        <v>0</v>
      </c>
      <c r="C119" s="162">
        <f>SUM('HR - (VALDENOR) '!AH119,'STRADA - (FERDINAND) '!AH119,'EXTRA - (FERDINAND) '!AH119,'FÁBRICA '!AH119,'FOTON - (CLEUBERT) '!AH119,'EXTRA-02 '!AH119,'EXTRA-03 '!AH119)</f>
        <v>0</v>
      </c>
      <c r="D119" s="440">
        <f>SUM('HR - (VALDENOR) '!AJ119,'STRADA - (FERDINAND) '!AJ119,'EXTRA - (FERDINAND) '!AJ119,'FÁBRICA '!AJ119,'FOTON - (CLEUBERT) '!AJ119,'EXTRA-02 '!AJ119,'EXTRA-03 '!AJ119)</f>
        <v>0</v>
      </c>
      <c r="E119" s="447">
        <f>Tabela6[[#This Row],[ST ICMS]]</f>
        <v>0</v>
      </c>
      <c r="F119" s="448">
        <f t="shared" si="24"/>
        <v>0</v>
      </c>
      <c r="G119" s="449">
        <f>Tabela6[[#This Row],[DESCONTO]]</f>
        <v>0</v>
      </c>
      <c r="H119" s="450">
        <f t="shared" si="25"/>
        <v>0</v>
      </c>
      <c r="I119" s="454">
        <f t="shared" si="23"/>
        <v>0</v>
      </c>
    </row>
    <row r="120" spans="1:9" ht="15" customHeight="1" x14ac:dyDescent="0.25">
      <c r="A120" s="27"/>
      <c r="B120" s="664">
        <f>Tabela6[[#This Row],[CLIENTE]]</f>
        <v>0</v>
      </c>
      <c r="C120" s="162">
        <f>SUM('HR - (VALDENOR) '!AH120,'STRADA - (FERDINAND) '!AH120,'EXTRA - (FERDINAND) '!AH120,'FÁBRICA '!AH120,'FOTON - (CLEUBERT) '!AH120,'EXTRA-02 '!AH120,'EXTRA-03 '!AH120)</f>
        <v>0</v>
      </c>
      <c r="D120" s="440">
        <f>SUM('HR - (VALDENOR) '!AJ120,'STRADA - (FERDINAND) '!AJ120,'EXTRA - (FERDINAND) '!AJ120,'FÁBRICA '!AJ120,'FOTON - (CLEUBERT) '!AJ120,'EXTRA-02 '!AJ120,'EXTRA-03 '!AJ120)</f>
        <v>0</v>
      </c>
      <c r="E120" s="447">
        <f>Tabela6[[#This Row],[ST ICMS]]</f>
        <v>0</v>
      </c>
      <c r="F120" s="448">
        <f t="shared" si="24"/>
        <v>0</v>
      </c>
      <c r="G120" s="449">
        <f>Tabela6[[#This Row],[DESCONTO]]</f>
        <v>0</v>
      </c>
      <c r="H120" s="450">
        <f t="shared" si="25"/>
        <v>0</v>
      </c>
      <c r="I120" s="454">
        <f t="shared" si="23"/>
        <v>0</v>
      </c>
    </row>
    <row r="121" spans="1:9" ht="15" customHeight="1" x14ac:dyDescent="0.25">
      <c r="A121" s="27"/>
      <c r="B121" s="664">
        <f>Tabela6[[#This Row],[CLIENTE]]</f>
        <v>0</v>
      </c>
      <c r="C121" s="162">
        <f>SUM('HR - (VALDENOR) '!AH121,'STRADA - (FERDINAND) '!AH121,'EXTRA - (FERDINAND) '!AH121,'FÁBRICA '!AH121,'FOTON - (CLEUBERT) '!AH121,'EXTRA-02 '!AH121,'EXTRA-03 '!AH121)</f>
        <v>0</v>
      </c>
      <c r="D121" s="440">
        <f>SUM('HR - (VALDENOR) '!AJ121,'STRADA - (FERDINAND) '!AJ121,'EXTRA - (FERDINAND) '!AJ121,'FÁBRICA '!AJ121,'FOTON - (CLEUBERT) '!AJ121,'EXTRA-02 '!AJ121,'EXTRA-03 '!AJ121)</f>
        <v>0</v>
      </c>
      <c r="E121" s="447">
        <f>Tabela6[[#This Row],[ST ICMS]]</f>
        <v>0</v>
      </c>
      <c r="F121" s="448">
        <f t="shared" si="24"/>
        <v>0</v>
      </c>
      <c r="G121" s="449">
        <f>Tabela6[[#This Row],[DESCONTO]]</f>
        <v>0</v>
      </c>
      <c r="H121" s="450">
        <f t="shared" si="25"/>
        <v>0</v>
      </c>
      <c r="I121" s="454">
        <f t="shared" si="23"/>
        <v>0</v>
      </c>
    </row>
    <row r="122" spans="1:9" ht="15" customHeight="1" x14ac:dyDescent="0.25">
      <c r="A122" s="27"/>
      <c r="B122" s="664">
        <f>Tabela6[[#This Row],[CLIENTE]]</f>
        <v>0</v>
      </c>
      <c r="C122" s="162">
        <f>SUM('HR - (VALDENOR) '!AH122,'STRADA - (FERDINAND) '!AH122,'EXTRA - (FERDINAND) '!AH122,'FÁBRICA '!AH122,'FOTON - (CLEUBERT) '!AH122,'EXTRA-02 '!AH122,'EXTRA-03 '!AH122)</f>
        <v>0</v>
      </c>
      <c r="D122" s="440">
        <f>SUM('HR - (VALDENOR) '!AJ122,'STRADA - (FERDINAND) '!AJ122,'EXTRA - (FERDINAND) '!AJ122,'FÁBRICA '!AJ122,'FOTON - (CLEUBERT) '!AJ122,'EXTRA-02 '!AJ122,'EXTRA-03 '!AJ122)</f>
        <v>0</v>
      </c>
      <c r="E122" s="447">
        <f>Tabela6[[#This Row],[ST ICMS]]</f>
        <v>0</v>
      </c>
      <c r="F122" s="448">
        <f t="shared" si="24"/>
        <v>0</v>
      </c>
      <c r="G122" s="449">
        <f>Tabela6[[#This Row],[DESCONTO]]</f>
        <v>0</v>
      </c>
      <c r="H122" s="450">
        <f t="shared" si="25"/>
        <v>0</v>
      </c>
      <c r="I122" s="454">
        <f t="shared" si="23"/>
        <v>0</v>
      </c>
    </row>
    <row r="123" spans="1:9" ht="15" customHeight="1" x14ac:dyDescent="0.25">
      <c r="A123" s="27"/>
      <c r="B123" s="664">
        <f>Tabela6[[#This Row],[CLIENTE]]</f>
        <v>0</v>
      </c>
      <c r="C123" s="162">
        <f>SUM('HR - (VALDENOR) '!AH123,'STRADA - (FERDINAND) '!AH123,'EXTRA - (FERDINAND) '!AH123,'FÁBRICA '!AH123,'FOTON - (CLEUBERT) '!AH123,'EXTRA-02 '!AH123,'EXTRA-03 '!AH123)</f>
        <v>0</v>
      </c>
      <c r="D123" s="440">
        <f>SUM('HR - (VALDENOR) '!AJ123,'STRADA - (FERDINAND) '!AJ123,'EXTRA - (FERDINAND) '!AJ123,'FÁBRICA '!AJ123,'FOTON - (CLEUBERT) '!AJ123,'EXTRA-02 '!AJ123,'EXTRA-03 '!AJ123)</f>
        <v>0</v>
      </c>
      <c r="E123" s="447">
        <f>Tabela6[[#This Row],[ST ICMS]]</f>
        <v>0</v>
      </c>
      <c r="F123" s="448">
        <f t="shared" si="24"/>
        <v>0</v>
      </c>
      <c r="G123" s="449">
        <f>Tabela6[[#This Row],[DESCONTO]]</f>
        <v>0</v>
      </c>
      <c r="H123" s="450">
        <f t="shared" si="25"/>
        <v>0</v>
      </c>
      <c r="I123" s="454">
        <f t="shared" si="23"/>
        <v>0</v>
      </c>
    </row>
    <row r="124" spans="1:9" ht="15" customHeight="1" x14ac:dyDescent="0.25">
      <c r="A124" s="27"/>
      <c r="B124" s="664">
        <f>Tabela6[[#This Row],[CLIENTE]]</f>
        <v>0</v>
      </c>
      <c r="C124" s="162">
        <f>SUM('HR - (VALDENOR) '!AH124,'STRADA - (FERDINAND) '!AH124,'EXTRA - (FERDINAND) '!AH124,'FÁBRICA '!AH124,'FOTON - (CLEUBERT) '!AH124,'EXTRA-02 '!AH124,'EXTRA-03 '!AH124)</f>
        <v>0</v>
      </c>
      <c r="D124" s="440">
        <f>SUM('HR - (VALDENOR) '!AJ124,'STRADA - (FERDINAND) '!AJ124,'EXTRA - (FERDINAND) '!AJ124,'FÁBRICA '!AJ124,'FOTON - (CLEUBERT) '!AJ124,'EXTRA-02 '!AJ124,'EXTRA-03 '!AJ124)</f>
        <v>0</v>
      </c>
      <c r="E124" s="447">
        <f>Tabela6[[#This Row],[ST ICMS]]</f>
        <v>0</v>
      </c>
      <c r="F124" s="448">
        <f t="shared" si="24"/>
        <v>0</v>
      </c>
      <c r="G124" s="449">
        <f>Tabela6[[#This Row],[DESCONTO]]</f>
        <v>0</v>
      </c>
      <c r="H124" s="450">
        <f t="shared" si="25"/>
        <v>0</v>
      </c>
      <c r="I124" s="454">
        <f t="shared" si="23"/>
        <v>0</v>
      </c>
    </row>
    <row r="125" spans="1:9" ht="15" customHeight="1" x14ac:dyDescent="0.25">
      <c r="A125" s="27"/>
      <c r="B125" s="664">
        <f>Tabela6[[#This Row],[CLIENTE]]</f>
        <v>0</v>
      </c>
      <c r="C125" s="162">
        <f>SUM('HR - (VALDENOR) '!AH125,'STRADA - (FERDINAND) '!AH125,'EXTRA - (FERDINAND) '!AH125,'FÁBRICA '!AH125,'FOTON - (CLEUBERT) '!AH125,'EXTRA-02 '!AH125,'EXTRA-03 '!AH125)</f>
        <v>0</v>
      </c>
      <c r="D125" s="440">
        <f>SUM('HR - (VALDENOR) '!AJ125,'STRADA - (FERDINAND) '!AJ125,'EXTRA - (FERDINAND) '!AJ125,'FÁBRICA '!AJ125,'FOTON - (CLEUBERT) '!AJ125,'EXTRA-02 '!AJ125,'EXTRA-03 '!AJ125)</f>
        <v>0</v>
      </c>
      <c r="E125" s="447">
        <f>Tabela6[[#This Row],[ST ICMS]]</f>
        <v>0</v>
      </c>
      <c r="F125" s="448">
        <f t="shared" si="24"/>
        <v>0</v>
      </c>
      <c r="G125" s="449">
        <f>Tabela6[[#This Row],[DESCONTO]]</f>
        <v>0</v>
      </c>
      <c r="H125" s="450">
        <f t="shared" si="25"/>
        <v>0</v>
      </c>
      <c r="I125" s="454">
        <f t="shared" si="23"/>
        <v>0</v>
      </c>
    </row>
    <row r="126" spans="1:9" ht="15" customHeight="1" x14ac:dyDescent="0.25">
      <c r="A126" s="27"/>
      <c r="B126" s="664">
        <f>Tabela6[[#This Row],[CLIENTE]]</f>
        <v>0</v>
      </c>
      <c r="C126" s="162">
        <f>SUM('HR - (VALDENOR) '!AH126,'STRADA - (FERDINAND) '!AH126,'EXTRA - (FERDINAND) '!AH126,'FÁBRICA '!AH126,'FOTON - (CLEUBERT) '!AH126,'EXTRA-02 '!AH126,'EXTRA-03 '!AH126)</f>
        <v>0</v>
      </c>
      <c r="D126" s="440">
        <f>SUM('HR - (VALDENOR) '!AJ126,'STRADA - (FERDINAND) '!AJ126,'EXTRA - (FERDINAND) '!AJ126,'FÁBRICA '!AJ126,'FOTON - (CLEUBERT) '!AJ126,'EXTRA-02 '!AJ126,'EXTRA-03 '!AJ126)</f>
        <v>0</v>
      </c>
      <c r="E126" s="447">
        <f>Tabela6[[#This Row],[ST ICMS]]</f>
        <v>0</v>
      </c>
      <c r="F126" s="448">
        <f t="shared" si="24"/>
        <v>0</v>
      </c>
      <c r="G126" s="449">
        <f>Tabela6[[#This Row],[DESCONTO]]</f>
        <v>0</v>
      </c>
      <c r="H126" s="450">
        <f t="shared" si="25"/>
        <v>0</v>
      </c>
      <c r="I126" s="454">
        <f t="shared" si="23"/>
        <v>0</v>
      </c>
    </row>
    <row r="127" spans="1:9" ht="15" customHeight="1" x14ac:dyDescent="0.25">
      <c r="A127" s="27"/>
      <c r="B127" s="664">
        <f>Tabela6[[#This Row],[CLIENTE]]</f>
        <v>0</v>
      </c>
      <c r="C127" s="162">
        <f>SUM('HR - (VALDENOR) '!AH127,'STRADA - (FERDINAND) '!AH127,'EXTRA - (FERDINAND) '!AH127,'FÁBRICA '!AH127,'FOTON - (CLEUBERT) '!AH127,'EXTRA-02 '!AH127,'EXTRA-03 '!AH127)</f>
        <v>0</v>
      </c>
      <c r="D127" s="440">
        <f>SUM('HR - (VALDENOR) '!AJ127,'STRADA - (FERDINAND) '!AJ127,'EXTRA - (FERDINAND) '!AJ127,'FÁBRICA '!AJ127,'FOTON - (CLEUBERT) '!AJ127,'EXTRA-02 '!AJ127,'EXTRA-03 '!AJ127)</f>
        <v>0</v>
      </c>
      <c r="E127" s="447">
        <f>Tabela6[[#This Row],[ST ICMS]]</f>
        <v>0</v>
      </c>
      <c r="F127" s="448">
        <f t="shared" si="24"/>
        <v>0</v>
      </c>
      <c r="G127" s="449">
        <f>Tabela6[[#This Row],[DESCONTO]]</f>
        <v>0</v>
      </c>
      <c r="H127" s="450">
        <f t="shared" si="25"/>
        <v>0</v>
      </c>
      <c r="I127" s="454">
        <f t="shared" si="23"/>
        <v>0</v>
      </c>
    </row>
    <row r="128" spans="1:9" ht="15" customHeight="1" x14ac:dyDescent="0.25">
      <c r="A128" s="27"/>
      <c r="B128" s="664">
        <f>Tabela6[[#This Row],[CLIENTE]]</f>
        <v>0</v>
      </c>
      <c r="C128" s="162">
        <f>SUM('HR - (VALDENOR) '!AH128,'STRADA - (FERDINAND) '!AH128,'EXTRA - (FERDINAND) '!AH128,'FÁBRICA '!AH128,'FOTON - (CLEUBERT) '!AH128,'EXTRA-02 '!AH128,'EXTRA-03 '!AH128)</f>
        <v>0</v>
      </c>
      <c r="D128" s="440">
        <f>SUM('HR - (VALDENOR) '!AJ128,'STRADA - (FERDINAND) '!AJ128,'EXTRA - (FERDINAND) '!AJ128,'FÁBRICA '!AJ128,'FOTON - (CLEUBERT) '!AJ128,'EXTRA-02 '!AJ128,'EXTRA-03 '!AJ128)</f>
        <v>0</v>
      </c>
      <c r="E128" s="447">
        <f>Tabela6[[#This Row],[ST ICMS]]</f>
        <v>0</v>
      </c>
      <c r="F128" s="448">
        <f t="shared" si="24"/>
        <v>0</v>
      </c>
      <c r="G128" s="449">
        <f>Tabela6[[#This Row],[DESCONTO]]</f>
        <v>0</v>
      </c>
      <c r="H128" s="450">
        <f t="shared" si="25"/>
        <v>0</v>
      </c>
      <c r="I128" s="454">
        <f t="shared" si="23"/>
        <v>0</v>
      </c>
    </row>
    <row r="129" spans="1:9" ht="15" customHeight="1" x14ac:dyDescent="0.25">
      <c r="A129" s="27"/>
      <c r="B129" s="664">
        <f>Tabela6[[#This Row],[CLIENTE]]</f>
        <v>0</v>
      </c>
      <c r="C129" s="162">
        <f>SUM('HR - (VALDENOR) '!AH129,'STRADA - (FERDINAND) '!AH129,'EXTRA - (FERDINAND) '!AH129,'FÁBRICA '!AH129,'FOTON - (CLEUBERT) '!AH129,'EXTRA-02 '!AH129,'EXTRA-03 '!AH129)</f>
        <v>0</v>
      </c>
      <c r="D129" s="440">
        <f>SUM('HR - (VALDENOR) '!AJ129,'STRADA - (FERDINAND) '!AJ129,'EXTRA - (FERDINAND) '!AJ129,'FÁBRICA '!AJ129,'FOTON - (CLEUBERT) '!AJ129,'EXTRA-02 '!AJ129,'EXTRA-03 '!AJ129)</f>
        <v>0</v>
      </c>
      <c r="E129" s="447">
        <f>Tabela6[[#This Row],[ST ICMS]]</f>
        <v>0</v>
      </c>
      <c r="F129" s="448">
        <f t="shared" si="24"/>
        <v>0</v>
      </c>
      <c r="G129" s="449">
        <f>Tabela6[[#This Row],[DESCONTO]]</f>
        <v>0</v>
      </c>
      <c r="H129" s="450">
        <f t="shared" si="25"/>
        <v>0</v>
      </c>
      <c r="I129" s="454">
        <f t="shared" si="23"/>
        <v>0</v>
      </c>
    </row>
    <row r="130" spans="1:9" ht="15" customHeight="1" x14ac:dyDescent="0.25">
      <c r="A130" s="27"/>
      <c r="B130" s="664">
        <f>Tabela6[[#This Row],[CLIENTE]]</f>
        <v>0</v>
      </c>
      <c r="C130" s="162">
        <f>SUM('HR - (VALDENOR) '!AH130,'STRADA - (FERDINAND) '!AH130,'EXTRA - (FERDINAND) '!AH130,'FÁBRICA '!AH130,'FOTON - (CLEUBERT) '!AH130,'EXTRA-02 '!AH130,'EXTRA-03 '!AH130)</f>
        <v>0</v>
      </c>
      <c r="D130" s="440">
        <f>SUM('HR - (VALDENOR) '!AJ130,'STRADA - (FERDINAND) '!AJ130,'EXTRA - (FERDINAND) '!AJ130,'FÁBRICA '!AJ130,'FOTON - (CLEUBERT) '!AJ130,'EXTRA-02 '!AJ130,'EXTRA-03 '!AJ130)</f>
        <v>0</v>
      </c>
      <c r="E130" s="447">
        <f>Tabela6[[#This Row],[ST ICMS]]</f>
        <v>0</v>
      </c>
      <c r="F130" s="448">
        <f t="shared" si="24"/>
        <v>0</v>
      </c>
      <c r="G130" s="449">
        <f>Tabela6[[#This Row],[DESCONTO]]</f>
        <v>0</v>
      </c>
      <c r="H130" s="450">
        <f t="shared" si="25"/>
        <v>0</v>
      </c>
      <c r="I130" s="454">
        <f t="shared" si="23"/>
        <v>0</v>
      </c>
    </row>
    <row r="131" spans="1:9" ht="15" customHeight="1" x14ac:dyDescent="0.25">
      <c r="A131" s="27"/>
      <c r="B131" s="664">
        <f>Tabela6[[#This Row],[CLIENTE]]</f>
        <v>0</v>
      </c>
      <c r="C131" s="162">
        <f>SUM('HR - (VALDENOR) '!AH131,'STRADA - (FERDINAND) '!AH131,'EXTRA - (FERDINAND) '!AH131,'FÁBRICA '!AH131,'FOTON - (CLEUBERT) '!AH131,'EXTRA-02 '!AH131,'EXTRA-03 '!AH131)</f>
        <v>0</v>
      </c>
      <c r="D131" s="440">
        <f>SUM('HR - (VALDENOR) '!AJ131,'STRADA - (FERDINAND) '!AJ131,'EXTRA - (FERDINAND) '!AJ131,'FÁBRICA '!AJ131,'FOTON - (CLEUBERT) '!AJ131,'EXTRA-02 '!AJ131,'EXTRA-03 '!AJ131)</f>
        <v>0</v>
      </c>
      <c r="E131" s="447">
        <f>Tabela6[[#This Row],[ST ICMS]]</f>
        <v>0</v>
      </c>
      <c r="F131" s="448">
        <f t="shared" si="24"/>
        <v>0</v>
      </c>
      <c r="G131" s="449">
        <f>Tabela6[[#This Row],[DESCONTO]]</f>
        <v>0</v>
      </c>
      <c r="H131" s="450">
        <f t="shared" si="25"/>
        <v>0</v>
      </c>
      <c r="I131" s="454">
        <f t="shared" ref="I131:I155" si="36">(D131+F131)-H131</f>
        <v>0</v>
      </c>
    </row>
    <row r="132" spans="1:9" ht="15" customHeight="1" x14ac:dyDescent="0.25">
      <c r="A132" s="27"/>
      <c r="B132" s="664">
        <f>Tabela6[[#This Row],[CLIENTE]]</f>
        <v>0</v>
      </c>
      <c r="C132" s="162">
        <f>SUM('HR - (VALDENOR) '!AH132,'STRADA - (FERDINAND) '!AH132,'EXTRA - (FERDINAND) '!AH132,'FÁBRICA '!AH132,'FOTON - (CLEUBERT) '!AH132,'EXTRA-02 '!AH132,'EXTRA-03 '!AH132)</f>
        <v>0</v>
      </c>
      <c r="D132" s="440">
        <f>SUM('HR - (VALDENOR) '!AJ132,'STRADA - (FERDINAND) '!AJ132,'EXTRA - (FERDINAND) '!AJ132,'FÁBRICA '!AJ132,'FOTON - (CLEUBERT) '!AJ132,'EXTRA-02 '!AJ132,'EXTRA-03 '!AJ132)</f>
        <v>0</v>
      </c>
      <c r="E132" s="447">
        <f>Tabela6[[#This Row],[ST ICMS]]</f>
        <v>0</v>
      </c>
      <c r="F132" s="448">
        <f t="shared" ref="F132:F155" si="37">D132*E132</f>
        <v>0</v>
      </c>
      <c r="G132" s="449">
        <f>Tabela6[[#This Row],[DESCONTO]]</f>
        <v>0</v>
      </c>
      <c r="H132" s="450">
        <f t="shared" ref="H132:H155" si="38">(D132+F132)*G132</f>
        <v>0</v>
      </c>
      <c r="I132" s="454">
        <f t="shared" si="36"/>
        <v>0</v>
      </c>
    </row>
    <row r="133" spans="1:9" ht="15" customHeight="1" x14ac:dyDescent="0.25">
      <c r="A133" s="27"/>
      <c r="B133" s="664">
        <f>Tabela6[[#This Row],[CLIENTE]]</f>
        <v>0</v>
      </c>
      <c r="C133" s="162">
        <f>SUM('HR - (VALDENOR) '!AH133,'STRADA - (FERDINAND) '!AH133,'EXTRA - (FERDINAND) '!AH133,'FÁBRICA '!AH133,'FOTON - (CLEUBERT) '!AH133,'EXTRA-02 '!AH133,'EXTRA-03 '!AH133)</f>
        <v>0</v>
      </c>
      <c r="D133" s="440">
        <f>SUM('HR - (VALDENOR) '!AJ133,'STRADA - (FERDINAND) '!AJ133,'EXTRA - (FERDINAND) '!AJ133,'FÁBRICA '!AJ133,'FOTON - (CLEUBERT) '!AJ133,'EXTRA-02 '!AJ133,'EXTRA-03 '!AJ133)</f>
        <v>0</v>
      </c>
      <c r="E133" s="447">
        <f>Tabela6[[#This Row],[ST ICMS]]</f>
        <v>0</v>
      </c>
      <c r="F133" s="448">
        <f t="shared" si="37"/>
        <v>0</v>
      </c>
      <c r="G133" s="449">
        <f>Tabela6[[#This Row],[DESCONTO]]</f>
        <v>0</v>
      </c>
      <c r="H133" s="450">
        <f t="shared" si="38"/>
        <v>0</v>
      </c>
      <c r="I133" s="454">
        <f t="shared" si="36"/>
        <v>0</v>
      </c>
    </row>
    <row r="134" spans="1:9" ht="15" customHeight="1" x14ac:dyDescent="0.25">
      <c r="A134" s="27"/>
      <c r="B134" s="664">
        <f>Tabela6[[#This Row],[CLIENTE]]</f>
        <v>0</v>
      </c>
      <c r="C134" s="162">
        <f>SUM('HR - (VALDENOR) '!AH134,'STRADA - (FERDINAND) '!AH134,'EXTRA - (FERDINAND) '!AH134,'FÁBRICA '!AH134,'FOTON - (CLEUBERT) '!AH134,'EXTRA-02 '!AH134,'EXTRA-03 '!AH134)</f>
        <v>0</v>
      </c>
      <c r="D134" s="440">
        <f>SUM('HR - (VALDENOR) '!AJ134,'STRADA - (FERDINAND) '!AJ134,'EXTRA - (FERDINAND) '!AJ134,'FÁBRICA '!AJ134,'FOTON - (CLEUBERT) '!AJ134,'EXTRA-02 '!AJ134,'EXTRA-03 '!AJ134)</f>
        <v>0</v>
      </c>
      <c r="E134" s="447">
        <f>Tabela6[[#This Row],[ST ICMS]]</f>
        <v>0</v>
      </c>
      <c r="F134" s="448">
        <f t="shared" si="37"/>
        <v>0</v>
      </c>
      <c r="G134" s="449">
        <f>Tabela6[[#This Row],[DESCONTO]]</f>
        <v>0</v>
      </c>
      <c r="H134" s="450">
        <f t="shared" si="38"/>
        <v>0</v>
      </c>
      <c r="I134" s="454">
        <f t="shared" si="36"/>
        <v>0</v>
      </c>
    </row>
    <row r="135" spans="1:9" ht="15" customHeight="1" x14ac:dyDescent="0.25">
      <c r="A135" s="27"/>
      <c r="B135" s="664">
        <f>Tabela6[[#This Row],[CLIENTE]]</f>
        <v>0</v>
      </c>
      <c r="C135" s="162">
        <f>SUM('HR - (VALDENOR) '!AH135,'STRADA - (FERDINAND) '!AH135,'EXTRA - (FERDINAND) '!AH135,'FÁBRICA '!AH135,'FOTON - (CLEUBERT) '!AH135,'EXTRA-02 '!AH135,'EXTRA-03 '!AH135)</f>
        <v>0</v>
      </c>
      <c r="D135" s="440">
        <f>SUM('HR - (VALDENOR) '!AJ135,'STRADA - (FERDINAND) '!AJ135,'EXTRA - (FERDINAND) '!AJ135,'FÁBRICA '!AJ135,'FOTON - (CLEUBERT) '!AJ135,'EXTRA-02 '!AJ135,'EXTRA-03 '!AJ135)</f>
        <v>0</v>
      </c>
      <c r="E135" s="447">
        <f>Tabela6[[#This Row],[ST ICMS]]</f>
        <v>0</v>
      </c>
      <c r="F135" s="448">
        <f t="shared" si="37"/>
        <v>0</v>
      </c>
      <c r="G135" s="449">
        <f>Tabela6[[#This Row],[DESCONTO]]</f>
        <v>0</v>
      </c>
      <c r="H135" s="450">
        <f t="shared" si="38"/>
        <v>0</v>
      </c>
      <c r="I135" s="454">
        <f t="shared" si="36"/>
        <v>0</v>
      </c>
    </row>
    <row r="136" spans="1:9" ht="15" customHeight="1" x14ac:dyDescent="0.25">
      <c r="A136" s="27"/>
      <c r="B136" s="664">
        <f>Tabela6[[#This Row],[CLIENTE]]</f>
        <v>0</v>
      </c>
      <c r="C136" s="162">
        <f>SUM('HR - (VALDENOR) '!AH136,'STRADA - (FERDINAND) '!AH136,'EXTRA - (FERDINAND) '!AH136,'FÁBRICA '!AH136,'FOTON - (CLEUBERT) '!AH136,'EXTRA-02 '!AH136,'EXTRA-03 '!AH136)</f>
        <v>0</v>
      </c>
      <c r="D136" s="440">
        <f>SUM('HR - (VALDENOR) '!AJ136,'STRADA - (FERDINAND) '!AJ136,'EXTRA - (FERDINAND) '!AJ136,'FÁBRICA '!AJ136,'FOTON - (CLEUBERT) '!AJ136,'EXTRA-02 '!AJ136,'EXTRA-03 '!AJ136)</f>
        <v>0</v>
      </c>
      <c r="E136" s="447">
        <f>Tabela6[[#This Row],[ST ICMS]]</f>
        <v>0</v>
      </c>
      <c r="F136" s="448">
        <f t="shared" si="37"/>
        <v>0</v>
      </c>
      <c r="G136" s="449">
        <f>Tabela6[[#This Row],[DESCONTO]]</f>
        <v>0</v>
      </c>
      <c r="H136" s="450">
        <f t="shared" si="38"/>
        <v>0</v>
      </c>
      <c r="I136" s="454">
        <f t="shared" si="36"/>
        <v>0</v>
      </c>
    </row>
    <row r="137" spans="1:9" ht="15" customHeight="1" x14ac:dyDescent="0.25">
      <c r="A137" s="27"/>
      <c r="B137" s="664">
        <f>Tabela6[[#This Row],[CLIENTE]]</f>
        <v>0</v>
      </c>
      <c r="C137" s="162">
        <f>SUM('HR - (VALDENOR) '!AH137,'STRADA - (FERDINAND) '!AH137,'EXTRA - (FERDINAND) '!AH137,'FÁBRICA '!AH137,'FOTON - (CLEUBERT) '!AH137,'EXTRA-02 '!AH137,'EXTRA-03 '!AH137)</f>
        <v>0</v>
      </c>
      <c r="D137" s="440">
        <f>SUM('HR - (VALDENOR) '!AJ137,'STRADA - (FERDINAND) '!AJ137,'EXTRA - (FERDINAND) '!AJ137,'FÁBRICA '!AJ137,'FOTON - (CLEUBERT) '!AJ137,'EXTRA-02 '!AJ137,'EXTRA-03 '!AJ137)</f>
        <v>0</v>
      </c>
      <c r="E137" s="447">
        <f>Tabela6[[#This Row],[ST ICMS]]</f>
        <v>0</v>
      </c>
      <c r="F137" s="448">
        <f t="shared" si="37"/>
        <v>0</v>
      </c>
      <c r="G137" s="449">
        <f>Tabela6[[#This Row],[DESCONTO]]</f>
        <v>0</v>
      </c>
      <c r="H137" s="450">
        <f t="shared" si="38"/>
        <v>0</v>
      </c>
      <c r="I137" s="454">
        <f t="shared" si="36"/>
        <v>0</v>
      </c>
    </row>
    <row r="138" spans="1:9" ht="15" customHeight="1" x14ac:dyDescent="0.25">
      <c r="A138" s="27"/>
      <c r="B138" s="664">
        <f>Tabela6[[#This Row],[CLIENTE]]</f>
        <v>0</v>
      </c>
      <c r="C138" s="162">
        <f>SUM('HR - (VALDENOR) '!AH138,'STRADA - (FERDINAND) '!AH138,'EXTRA - (FERDINAND) '!AH138,'FÁBRICA '!AH138,'FOTON - (CLEUBERT) '!AH138,'EXTRA-02 '!AH138,'EXTRA-03 '!AH138)</f>
        <v>0</v>
      </c>
      <c r="D138" s="440">
        <f>SUM('HR - (VALDENOR) '!AJ138,'STRADA - (FERDINAND) '!AJ138,'EXTRA - (FERDINAND) '!AJ138,'FÁBRICA '!AJ138,'FOTON - (CLEUBERT) '!AJ138,'EXTRA-02 '!AJ138,'EXTRA-03 '!AJ138)</f>
        <v>0</v>
      </c>
      <c r="E138" s="447">
        <f>Tabela6[[#This Row],[ST ICMS]]</f>
        <v>0</v>
      </c>
      <c r="F138" s="448">
        <f t="shared" si="37"/>
        <v>0</v>
      </c>
      <c r="G138" s="449">
        <f>Tabela6[[#This Row],[DESCONTO]]</f>
        <v>0</v>
      </c>
      <c r="H138" s="450">
        <f t="shared" si="38"/>
        <v>0</v>
      </c>
      <c r="I138" s="454">
        <f t="shared" si="36"/>
        <v>0</v>
      </c>
    </row>
    <row r="139" spans="1:9" ht="15" customHeight="1" x14ac:dyDescent="0.25">
      <c r="A139" s="27"/>
      <c r="B139" s="664">
        <f>Tabela6[[#This Row],[CLIENTE]]</f>
        <v>0</v>
      </c>
      <c r="C139" s="162">
        <f>SUM('HR - (VALDENOR) '!AH139,'STRADA - (FERDINAND) '!AH139,'EXTRA - (FERDINAND) '!AH139,'FÁBRICA '!AH139,'FOTON - (CLEUBERT) '!AH139,'EXTRA-02 '!AH139,'EXTRA-03 '!AH139)</f>
        <v>0</v>
      </c>
      <c r="D139" s="440">
        <f>SUM('HR - (VALDENOR) '!AJ139,'STRADA - (FERDINAND) '!AJ139,'EXTRA - (FERDINAND) '!AJ139,'FÁBRICA '!AJ139,'FOTON - (CLEUBERT) '!AJ139,'EXTRA-02 '!AJ139,'EXTRA-03 '!AJ139)</f>
        <v>0</v>
      </c>
      <c r="E139" s="447">
        <f>Tabela6[[#This Row],[ST ICMS]]</f>
        <v>0</v>
      </c>
      <c r="F139" s="448">
        <f t="shared" si="37"/>
        <v>0</v>
      </c>
      <c r="G139" s="449">
        <f>Tabela6[[#This Row],[DESCONTO]]</f>
        <v>0</v>
      </c>
      <c r="H139" s="450">
        <f t="shared" si="38"/>
        <v>0</v>
      </c>
      <c r="I139" s="454">
        <f t="shared" si="36"/>
        <v>0</v>
      </c>
    </row>
    <row r="140" spans="1:9" ht="15" customHeight="1" x14ac:dyDescent="0.25">
      <c r="A140" s="27"/>
      <c r="B140" s="664">
        <f>Tabela6[[#This Row],[CLIENTE]]</f>
        <v>0</v>
      </c>
      <c r="C140" s="162">
        <f>SUM('HR - (VALDENOR) '!AH140,'STRADA - (FERDINAND) '!AH140,'EXTRA - (FERDINAND) '!AH140,'FÁBRICA '!AH140,'FOTON - (CLEUBERT) '!AH140,'EXTRA-02 '!AH140,'EXTRA-03 '!AH140)</f>
        <v>0</v>
      </c>
      <c r="D140" s="440">
        <f>SUM('HR - (VALDENOR) '!AJ140,'STRADA - (FERDINAND) '!AJ140,'EXTRA - (FERDINAND) '!AJ140,'FÁBRICA '!AJ140,'FOTON - (CLEUBERT) '!AJ140,'EXTRA-02 '!AJ140,'EXTRA-03 '!AJ140)</f>
        <v>0</v>
      </c>
      <c r="E140" s="447">
        <f>Tabela6[[#This Row],[ST ICMS]]</f>
        <v>0</v>
      </c>
      <c r="F140" s="448">
        <f t="shared" si="37"/>
        <v>0</v>
      </c>
      <c r="G140" s="449">
        <f>Tabela6[[#This Row],[DESCONTO]]</f>
        <v>0</v>
      </c>
      <c r="H140" s="450">
        <f t="shared" si="38"/>
        <v>0</v>
      </c>
      <c r="I140" s="454">
        <f t="shared" si="36"/>
        <v>0</v>
      </c>
    </row>
    <row r="141" spans="1:9" ht="15" customHeight="1" x14ac:dyDescent="0.25">
      <c r="A141" s="27"/>
      <c r="B141" s="664">
        <f>Tabela6[[#This Row],[CLIENTE]]</f>
        <v>0</v>
      </c>
      <c r="C141" s="162">
        <f>SUM('HR - (VALDENOR) '!AH141,'STRADA - (FERDINAND) '!AH141,'EXTRA - (FERDINAND) '!AH141,'FÁBRICA '!AH141,'FOTON - (CLEUBERT) '!AH141,'EXTRA-02 '!AH141,'EXTRA-03 '!AH141)</f>
        <v>0</v>
      </c>
      <c r="D141" s="440">
        <f>SUM('HR - (VALDENOR) '!AJ141,'STRADA - (FERDINAND) '!AJ141,'EXTRA - (FERDINAND) '!AJ141,'FÁBRICA '!AJ141,'FOTON - (CLEUBERT) '!AJ141,'EXTRA-02 '!AJ141,'EXTRA-03 '!AJ141)</f>
        <v>0</v>
      </c>
      <c r="E141" s="447">
        <f>Tabela6[[#This Row],[ST ICMS]]</f>
        <v>0</v>
      </c>
      <c r="F141" s="448">
        <f t="shared" si="37"/>
        <v>0</v>
      </c>
      <c r="G141" s="449">
        <f>Tabela6[[#This Row],[DESCONTO]]</f>
        <v>0</v>
      </c>
      <c r="H141" s="450">
        <f t="shared" si="38"/>
        <v>0</v>
      </c>
      <c r="I141" s="454">
        <f t="shared" si="36"/>
        <v>0</v>
      </c>
    </row>
    <row r="142" spans="1:9" ht="15" customHeight="1" x14ac:dyDescent="0.25">
      <c r="A142" s="27"/>
      <c r="B142" s="664">
        <f>Tabela6[[#This Row],[CLIENTE]]</f>
        <v>0</v>
      </c>
      <c r="C142" s="162">
        <f>SUM('HR - (VALDENOR) '!AH142,'STRADA - (FERDINAND) '!AH142,'EXTRA - (FERDINAND) '!AH142,'FÁBRICA '!AH142,'FOTON - (CLEUBERT) '!AH142,'EXTRA-02 '!AH142,'EXTRA-03 '!AH142)</f>
        <v>0</v>
      </c>
      <c r="D142" s="440">
        <f>SUM('HR - (VALDENOR) '!AJ142,'STRADA - (FERDINAND) '!AJ142,'EXTRA - (FERDINAND) '!AJ142,'FÁBRICA '!AJ142,'FOTON - (CLEUBERT) '!AJ142,'EXTRA-02 '!AJ142,'EXTRA-03 '!AJ142)</f>
        <v>0</v>
      </c>
      <c r="E142" s="447">
        <f>Tabela6[[#This Row],[ST ICMS]]</f>
        <v>0</v>
      </c>
      <c r="F142" s="448">
        <f t="shared" si="37"/>
        <v>0</v>
      </c>
      <c r="G142" s="449">
        <f>Tabela6[[#This Row],[DESCONTO]]</f>
        <v>0</v>
      </c>
      <c r="H142" s="450">
        <f t="shared" si="38"/>
        <v>0</v>
      </c>
      <c r="I142" s="454">
        <f t="shared" si="36"/>
        <v>0</v>
      </c>
    </row>
    <row r="143" spans="1:9" ht="15" customHeight="1" x14ac:dyDescent="0.25">
      <c r="A143" s="27"/>
      <c r="B143" s="664">
        <f>Tabela6[[#This Row],[CLIENTE]]</f>
        <v>0</v>
      </c>
      <c r="C143" s="162">
        <f>SUM('HR - (VALDENOR) '!AH143,'STRADA - (FERDINAND) '!AH143,'EXTRA - (FERDINAND) '!AH143,'FÁBRICA '!AH143,'FOTON - (CLEUBERT) '!AH143,'EXTRA-02 '!AH143,'EXTRA-03 '!AH143)</f>
        <v>0</v>
      </c>
      <c r="D143" s="440">
        <f>SUM('HR - (VALDENOR) '!AJ143,'STRADA - (FERDINAND) '!AJ143,'EXTRA - (FERDINAND) '!AJ143,'FÁBRICA '!AJ143,'FOTON - (CLEUBERT) '!AJ143,'EXTRA-02 '!AJ143,'EXTRA-03 '!AJ143)</f>
        <v>0</v>
      </c>
      <c r="E143" s="447">
        <f>Tabela6[[#This Row],[ST ICMS]]</f>
        <v>0</v>
      </c>
      <c r="F143" s="448">
        <f t="shared" si="37"/>
        <v>0</v>
      </c>
      <c r="G143" s="449">
        <f>Tabela6[[#This Row],[DESCONTO]]</f>
        <v>0</v>
      </c>
      <c r="H143" s="450">
        <f t="shared" si="38"/>
        <v>0</v>
      </c>
      <c r="I143" s="454">
        <f t="shared" si="36"/>
        <v>0</v>
      </c>
    </row>
    <row r="144" spans="1:9" ht="15" customHeight="1" x14ac:dyDescent="0.25">
      <c r="A144" s="27"/>
      <c r="B144" s="664">
        <f>Tabela6[[#This Row],[CLIENTE]]</f>
        <v>0</v>
      </c>
      <c r="C144" s="162">
        <f>SUM('HR - (VALDENOR) '!AH144,'STRADA - (FERDINAND) '!AH144,'EXTRA - (FERDINAND) '!AH144,'FÁBRICA '!AH144,'FOTON - (CLEUBERT) '!AH144,'EXTRA-02 '!AH144,'EXTRA-03 '!AH144)</f>
        <v>0</v>
      </c>
      <c r="D144" s="440">
        <f>SUM('HR - (VALDENOR) '!AJ144,'STRADA - (FERDINAND) '!AJ144,'EXTRA - (FERDINAND) '!AJ144,'FÁBRICA '!AJ144,'FOTON - (CLEUBERT) '!AJ144,'EXTRA-02 '!AJ144,'EXTRA-03 '!AJ144)</f>
        <v>0</v>
      </c>
      <c r="E144" s="447">
        <f>Tabela6[[#This Row],[ST ICMS]]</f>
        <v>0</v>
      </c>
      <c r="F144" s="448">
        <f t="shared" si="37"/>
        <v>0</v>
      </c>
      <c r="G144" s="449">
        <f>Tabela6[[#This Row],[DESCONTO]]</f>
        <v>0</v>
      </c>
      <c r="H144" s="450">
        <f t="shared" si="38"/>
        <v>0</v>
      </c>
      <c r="I144" s="454">
        <f t="shared" si="36"/>
        <v>0</v>
      </c>
    </row>
    <row r="145" spans="1:9" ht="15" customHeight="1" x14ac:dyDescent="0.25">
      <c r="A145" s="27"/>
      <c r="B145" s="664">
        <f>Tabela6[[#This Row],[CLIENTE]]</f>
        <v>0</v>
      </c>
      <c r="C145" s="162">
        <f>SUM('HR - (VALDENOR) '!AH145,'STRADA - (FERDINAND) '!AH145,'EXTRA - (FERDINAND) '!AH145,'FÁBRICA '!AH145,'FOTON - (CLEUBERT) '!AH145,'EXTRA-02 '!AH145,'EXTRA-03 '!AH145)</f>
        <v>0</v>
      </c>
      <c r="D145" s="440">
        <f>SUM('HR - (VALDENOR) '!AJ145,'STRADA - (FERDINAND) '!AJ145,'EXTRA - (FERDINAND) '!AJ145,'FÁBRICA '!AJ145,'FOTON - (CLEUBERT) '!AJ145,'EXTRA-02 '!AJ145,'EXTRA-03 '!AJ145)</f>
        <v>0</v>
      </c>
      <c r="E145" s="447">
        <f>Tabela6[[#This Row],[ST ICMS]]</f>
        <v>0</v>
      </c>
      <c r="F145" s="448">
        <f t="shared" si="37"/>
        <v>0</v>
      </c>
      <c r="G145" s="449">
        <f>Tabela6[[#This Row],[DESCONTO]]</f>
        <v>0</v>
      </c>
      <c r="H145" s="450">
        <f t="shared" si="38"/>
        <v>0</v>
      </c>
      <c r="I145" s="454">
        <f t="shared" si="36"/>
        <v>0</v>
      </c>
    </row>
    <row r="146" spans="1:9" ht="15" customHeight="1" x14ac:dyDescent="0.25">
      <c r="A146" s="27"/>
      <c r="B146" s="664">
        <f>Tabela6[[#This Row],[CLIENTE]]</f>
        <v>0</v>
      </c>
      <c r="C146" s="162">
        <f>SUM('HR - (VALDENOR) '!AH146,'STRADA - (FERDINAND) '!AH146,'EXTRA - (FERDINAND) '!AH146,'FÁBRICA '!AH146,'FOTON - (CLEUBERT) '!AH146,'EXTRA-02 '!AH146,'EXTRA-03 '!AH146)</f>
        <v>0</v>
      </c>
      <c r="D146" s="440">
        <f>SUM('HR - (VALDENOR) '!AJ146,'STRADA - (FERDINAND) '!AJ146,'EXTRA - (FERDINAND) '!AJ146,'FÁBRICA '!AJ146,'FOTON - (CLEUBERT) '!AJ146,'EXTRA-02 '!AJ146,'EXTRA-03 '!AJ146)</f>
        <v>0</v>
      </c>
      <c r="E146" s="447">
        <f>Tabela6[[#This Row],[ST ICMS]]</f>
        <v>0</v>
      </c>
      <c r="F146" s="448">
        <f t="shared" si="37"/>
        <v>0</v>
      </c>
      <c r="G146" s="449">
        <f>Tabela6[[#This Row],[DESCONTO]]</f>
        <v>0</v>
      </c>
      <c r="H146" s="450">
        <f t="shared" si="38"/>
        <v>0</v>
      </c>
      <c r="I146" s="454">
        <f t="shared" si="36"/>
        <v>0</v>
      </c>
    </row>
    <row r="147" spans="1:9" ht="15" customHeight="1" x14ac:dyDescent="0.25">
      <c r="A147" s="27"/>
      <c r="B147" s="664">
        <f>Tabela6[[#This Row],[CLIENTE]]</f>
        <v>0</v>
      </c>
      <c r="C147" s="162">
        <f>SUM('HR - (VALDENOR) '!AH147,'STRADA - (FERDINAND) '!AH147,'EXTRA - (FERDINAND) '!AH147,'FÁBRICA '!AH147,'FOTON - (CLEUBERT) '!AH147,'EXTRA-02 '!AH147,'EXTRA-03 '!AH147)</f>
        <v>0</v>
      </c>
      <c r="D147" s="440">
        <f>SUM('HR - (VALDENOR) '!AJ147,'STRADA - (FERDINAND) '!AJ147,'EXTRA - (FERDINAND) '!AJ147,'FÁBRICA '!AJ147,'FOTON - (CLEUBERT) '!AJ147,'EXTRA-02 '!AJ147,'EXTRA-03 '!AJ147)</f>
        <v>0</v>
      </c>
      <c r="E147" s="447">
        <f>Tabela6[[#This Row],[ST ICMS]]</f>
        <v>0</v>
      </c>
      <c r="F147" s="448">
        <f t="shared" si="37"/>
        <v>0</v>
      </c>
      <c r="G147" s="449">
        <f>Tabela6[[#This Row],[DESCONTO]]</f>
        <v>0</v>
      </c>
      <c r="H147" s="450">
        <f t="shared" si="38"/>
        <v>0</v>
      </c>
      <c r="I147" s="454">
        <f t="shared" si="36"/>
        <v>0</v>
      </c>
    </row>
    <row r="148" spans="1:9" ht="15" customHeight="1" x14ac:dyDescent="0.25">
      <c r="A148" s="27"/>
      <c r="B148" s="664">
        <f>Tabela6[[#This Row],[CLIENTE]]</f>
        <v>0</v>
      </c>
      <c r="C148" s="162">
        <f>SUM('HR - (VALDENOR) '!AH148,'STRADA - (FERDINAND) '!AH148,'EXTRA - (FERDINAND) '!AH148,'FÁBRICA '!AH148,'FOTON - (CLEUBERT) '!AH148,'EXTRA-02 '!AH148,'EXTRA-03 '!AH148)</f>
        <v>0</v>
      </c>
      <c r="D148" s="440">
        <f>SUM('HR - (VALDENOR) '!AJ148,'STRADA - (FERDINAND) '!AJ148,'EXTRA - (FERDINAND) '!AJ148,'FÁBRICA '!AJ148,'FOTON - (CLEUBERT) '!AJ148,'EXTRA-02 '!AJ148,'EXTRA-03 '!AJ148)</f>
        <v>0</v>
      </c>
      <c r="E148" s="447">
        <f>Tabela6[[#This Row],[ST ICMS]]</f>
        <v>0</v>
      </c>
      <c r="F148" s="448">
        <f t="shared" si="37"/>
        <v>0</v>
      </c>
      <c r="G148" s="449">
        <f>Tabela6[[#This Row],[DESCONTO]]</f>
        <v>0</v>
      </c>
      <c r="H148" s="450">
        <f t="shared" si="38"/>
        <v>0</v>
      </c>
      <c r="I148" s="454">
        <f t="shared" si="36"/>
        <v>0</v>
      </c>
    </row>
    <row r="149" spans="1:9" ht="15" customHeight="1" x14ac:dyDescent="0.25">
      <c r="A149" s="27"/>
      <c r="B149" s="664">
        <f>Tabela6[[#This Row],[CLIENTE]]</f>
        <v>0</v>
      </c>
      <c r="C149" s="162">
        <f>SUM('HR - (VALDENOR) '!AH149,'STRADA - (FERDINAND) '!AH149,'EXTRA - (FERDINAND) '!AH149,'FÁBRICA '!AH149,'FOTON - (CLEUBERT) '!AH149,'EXTRA-02 '!AH149,'EXTRA-03 '!AH149)</f>
        <v>0</v>
      </c>
      <c r="D149" s="440">
        <f>SUM('HR - (VALDENOR) '!AJ149,'STRADA - (FERDINAND) '!AJ149,'EXTRA - (FERDINAND) '!AJ149,'FÁBRICA '!AJ149,'FOTON - (CLEUBERT) '!AJ149,'EXTRA-02 '!AJ149,'EXTRA-03 '!AJ149)</f>
        <v>0</v>
      </c>
      <c r="E149" s="447">
        <f>Tabela6[[#This Row],[ST ICMS]]</f>
        <v>0</v>
      </c>
      <c r="F149" s="448">
        <f t="shared" si="37"/>
        <v>0</v>
      </c>
      <c r="G149" s="449">
        <f>Tabela6[[#This Row],[DESCONTO]]</f>
        <v>0</v>
      </c>
      <c r="H149" s="450">
        <f t="shared" si="38"/>
        <v>0</v>
      </c>
      <c r="I149" s="454">
        <f t="shared" si="36"/>
        <v>0</v>
      </c>
    </row>
    <row r="150" spans="1:9" ht="15" customHeight="1" x14ac:dyDescent="0.25">
      <c r="A150" s="27"/>
      <c r="B150" s="664">
        <f>Tabela6[[#This Row],[CLIENTE]]</f>
        <v>0</v>
      </c>
      <c r="C150" s="162">
        <f>SUM('HR - (VALDENOR) '!AH150,'STRADA - (FERDINAND) '!AH150,'EXTRA - (FERDINAND) '!AH150,'FÁBRICA '!AH150,'FOTON - (CLEUBERT) '!AH150,'EXTRA-02 '!AH150,'EXTRA-03 '!AH150)</f>
        <v>0</v>
      </c>
      <c r="D150" s="440">
        <f>SUM('HR - (VALDENOR) '!AJ150,'STRADA - (FERDINAND) '!AJ150,'EXTRA - (FERDINAND) '!AJ150,'FÁBRICA '!AJ150,'FOTON - (CLEUBERT) '!AJ150,'EXTRA-02 '!AJ150,'EXTRA-03 '!AJ150)</f>
        <v>0</v>
      </c>
      <c r="E150" s="447">
        <f>Tabela6[[#This Row],[ST ICMS]]</f>
        <v>0</v>
      </c>
      <c r="F150" s="448">
        <f t="shared" si="37"/>
        <v>0</v>
      </c>
      <c r="G150" s="449">
        <f>Tabela6[[#This Row],[DESCONTO]]</f>
        <v>0</v>
      </c>
      <c r="H150" s="450">
        <f t="shared" si="38"/>
        <v>0</v>
      </c>
      <c r="I150" s="454">
        <f t="shared" si="36"/>
        <v>0</v>
      </c>
    </row>
    <row r="151" spans="1:9" ht="15" customHeight="1" x14ac:dyDescent="0.25">
      <c r="A151" s="27"/>
      <c r="B151" s="664">
        <f>Tabela6[[#This Row],[CLIENTE]]</f>
        <v>0</v>
      </c>
      <c r="C151" s="162">
        <f>SUM('HR - (VALDENOR) '!AH151,'STRADA - (FERDINAND) '!AH151,'EXTRA - (FERDINAND) '!AH151,'FÁBRICA '!AH151,'FOTON - (CLEUBERT) '!AH151,'EXTRA-02 '!AH151,'EXTRA-03 '!AH151)</f>
        <v>0</v>
      </c>
      <c r="D151" s="440">
        <f>SUM('HR - (VALDENOR) '!AJ151,'STRADA - (FERDINAND) '!AJ151,'EXTRA - (FERDINAND) '!AJ151,'FÁBRICA '!AJ151,'FOTON - (CLEUBERT) '!AJ151,'EXTRA-02 '!AJ151,'EXTRA-03 '!AJ151)</f>
        <v>0</v>
      </c>
      <c r="E151" s="447">
        <f>Tabela6[[#This Row],[ST ICMS]]</f>
        <v>0</v>
      </c>
      <c r="F151" s="448">
        <f t="shared" si="37"/>
        <v>0</v>
      </c>
      <c r="G151" s="449">
        <f>Tabela6[[#This Row],[DESCONTO]]</f>
        <v>0</v>
      </c>
      <c r="H151" s="450">
        <f t="shared" si="38"/>
        <v>0</v>
      </c>
      <c r="I151" s="454">
        <f t="shared" si="36"/>
        <v>0</v>
      </c>
    </row>
    <row r="152" spans="1:9" ht="15" customHeight="1" x14ac:dyDescent="0.25">
      <c r="A152" s="27"/>
      <c r="B152" s="664">
        <f>Tabela6[[#This Row],[CLIENTE]]</f>
        <v>0</v>
      </c>
      <c r="C152" s="162">
        <f>SUM('HR - (VALDENOR) '!AH152,'STRADA - (FERDINAND) '!AH152,'EXTRA - (FERDINAND) '!AH152,'FÁBRICA '!AH152,'FOTON - (CLEUBERT) '!AH152,'EXTRA-02 '!AH152,'EXTRA-03 '!AH152)</f>
        <v>0</v>
      </c>
      <c r="D152" s="440">
        <f>SUM('HR - (VALDENOR) '!AJ152,'STRADA - (FERDINAND) '!AJ152,'EXTRA - (FERDINAND) '!AJ152,'FÁBRICA '!AJ152,'FOTON - (CLEUBERT) '!AJ152,'EXTRA-02 '!AJ152,'EXTRA-03 '!AJ152)</f>
        <v>0</v>
      </c>
      <c r="E152" s="447">
        <f>Tabela6[[#This Row],[ST ICMS]]</f>
        <v>0</v>
      </c>
      <c r="F152" s="448">
        <f t="shared" si="37"/>
        <v>0</v>
      </c>
      <c r="G152" s="449">
        <f>Tabela6[[#This Row],[DESCONTO]]</f>
        <v>0</v>
      </c>
      <c r="H152" s="450">
        <f t="shared" si="38"/>
        <v>0</v>
      </c>
      <c r="I152" s="454">
        <f t="shared" si="36"/>
        <v>0</v>
      </c>
    </row>
    <row r="153" spans="1:9" ht="15" customHeight="1" x14ac:dyDescent="0.25">
      <c r="A153" s="27"/>
      <c r="B153" s="664">
        <f>Tabela6[[#This Row],[CLIENTE]]</f>
        <v>0</v>
      </c>
      <c r="C153" s="162">
        <f>SUM('HR - (VALDENOR) '!AH153,'STRADA - (FERDINAND) '!AH153,'EXTRA - (FERDINAND) '!AH153,'FÁBRICA '!AH153,'FOTON - (CLEUBERT) '!AH153,'EXTRA-02 '!AH153,'EXTRA-03 '!AH153)</f>
        <v>0</v>
      </c>
      <c r="D153" s="440">
        <f>SUM('HR - (VALDENOR) '!AJ153,'STRADA - (FERDINAND) '!AJ153,'EXTRA - (FERDINAND) '!AJ153,'FÁBRICA '!AJ153,'FOTON - (CLEUBERT) '!AJ153,'EXTRA-02 '!AJ153,'EXTRA-03 '!AJ153)</f>
        <v>0</v>
      </c>
      <c r="E153" s="447">
        <f>Tabela6[[#This Row],[ST ICMS]]</f>
        <v>0</v>
      </c>
      <c r="F153" s="448">
        <f t="shared" si="37"/>
        <v>0</v>
      </c>
      <c r="G153" s="449">
        <f>Tabela6[[#This Row],[DESCONTO]]</f>
        <v>0</v>
      </c>
      <c r="H153" s="450">
        <f t="shared" si="38"/>
        <v>0</v>
      </c>
      <c r="I153" s="454">
        <f t="shared" si="36"/>
        <v>0</v>
      </c>
    </row>
    <row r="154" spans="1:9" ht="15" customHeight="1" x14ac:dyDescent="0.25">
      <c r="A154" s="27"/>
      <c r="B154" s="664">
        <f>Tabela6[[#This Row],[CLIENTE]]</f>
        <v>0</v>
      </c>
      <c r="C154" s="162">
        <f>SUM('HR - (VALDENOR) '!AH154,'STRADA - (FERDINAND) '!AH154,'EXTRA - (FERDINAND) '!AH154,'FÁBRICA '!AH154,'FOTON - (CLEUBERT) '!AH154,'EXTRA-02 '!AH154,'EXTRA-03 '!AH154)</f>
        <v>0</v>
      </c>
      <c r="D154" s="440">
        <f>SUM('HR - (VALDENOR) '!AJ154,'STRADA - (FERDINAND) '!AJ154,'EXTRA - (FERDINAND) '!AJ154,'FÁBRICA '!AJ154,'FOTON - (CLEUBERT) '!AJ154,'EXTRA-02 '!AJ154,'EXTRA-03 '!AJ154)</f>
        <v>0</v>
      </c>
      <c r="E154" s="447">
        <f>Tabela6[[#This Row],[ST ICMS]]</f>
        <v>0</v>
      </c>
      <c r="F154" s="448">
        <f t="shared" si="37"/>
        <v>0</v>
      </c>
      <c r="G154" s="449">
        <f>Tabela6[[#This Row],[DESCONTO]]</f>
        <v>0</v>
      </c>
      <c r="H154" s="450">
        <f t="shared" si="38"/>
        <v>0</v>
      </c>
      <c r="I154" s="454">
        <f t="shared" si="36"/>
        <v>0</v>
      </c>
    </row>
    <row r="155" spans="1:9" ht="15" customHeight="1" thickBot="1" x14ac:dyDescent="0.3">
      <c r="A155" s="27"/>
      <c r="B155" s="664">
        <f>Tabela6[[#This Row],[CLIENTE]]</f>
        <v>0</v>
      </c>
      <c r="C155" s="162">
        <f>SUM('HR - (VALDENOR) '!AH155,'STRADA - (FERDINAND) '!AH155,'EXTRA - (FERDINAND) '!AH155,'FÁBRICA '!AH155,'FOTON - (CLEUBERT) '!AH155,'EXTRA-02 '!AH155,'EXTRA-03 '!AH155)</f>
        <v>0</v>
      </c>
      <c r="D155" s="440">
        <f>SUM('HR - (VALDENOR) '!AJ155,'STRADA - (FERDINAND) '!AJ155,'EXTRA - (FERDINAND) '!AJ155,'FÁBRICA '!AJ155,'FOTON - (CLEUBERT) '!AJ155,'EXTRA-02 '!AJ155,'EXTRA-03 '!AJ155)</f>
        <v>0</v>
      </c>
      <c r="E155" s="447">
        <f>Tabela6[[#This Row],[ST ICMS]]</f>
        <v>0</v>
      </c>
      <c r="F155" s="448">
        <f t="shared" si="37"/>
        <v>0</v>
      </c>
      <c r="G155" s="449">
        <f>Tabela6[[#This Row],[DESCONTO]]</f>
        <v>0</v>
      </c>
      <c r="H155" s="450">
        <f t="shared" si="38"/>
        <v>0</v>
      </c>
      <c r="I155" s="454">
        <f t="shared" si="36"/>
        <v>0</v>
      </c>
    </row>
    <row r="156" spans="1:9" ht="15" customHeight="1" thickBot="1" x14ac:dyDescent="0.3">
      <c r="A156" s="27"/>
      <c r="B156" s="682" t="s">
        <v>80</v>
      </c>
      <c r="C156" s="153">
        <f>SUM(C3:C155)</f>
        <v>236</v>
      </c>
      <c r="D156" s="443">
        <f>SUM(D3:D155)</f>
        <v>790</v>
      </c>
      <c r="E156" s="452"/>
      <c r="F156" s="452">
        <f>SUM(F3:F155)+D156</f>
        <v>916</v>
      </c>
      <c r="G156" s="452"/>
      <c r="H156" s="452">
        <f>SUM(H3:H155)</f>
        <v>23.6</v>
      </c>
      <c r="I156" s="453">
        <f>SUM(I3:I155)</f>
        <v>892.4</v>
      </c>
    </row>
    <row r="157" spans="1:9" ht="15" customHeight="1" thickBot="1" x14ac:dyDescent="0.3">
      <c r="A157" s="27"/>
      <c r="B157" s="683" t="s">
        <v>81</v>
      </c>
      <c r="C157" s="686">
        <f>'DEB. CLIENTE'!L758</f>
        <v>3</v>
      </c>
      <c r="D157" s="687">
        <f>'DEB. CLIENTE'!N758</f>
        <v>40</v>
      </c>
      <c r="E157" s="1088" t="s">
        <v>156</v>
      </c>
      <c r="F157" s="1088"/>
      <c r="G157" s="1088"/>
      <c r="H157" s="1089"/>
      <c r="I157" s="1095">
        <f>I156+D157+D158</f>
        <v>937.4</v>
      </c>
    </row>
    <row r="158" spans="1:9" ht="15" customHeight="1" thickBot="1" x14ac:dyDescent="0.3">
      <c r="A158" s="27"/>
      <c r="B158" s="683" t="s">
        <v>189</v>
      </c>
      <c r="C158" s="686">
        <f>'DEB. CLIENTE'!O758</f>
        <v>1</v>
      </c>
      <c r="D158" s="687">
        <f>'DEB. CLIENTE'!Q758</f>
        <v>5</v>
      </c>
      <c r="E158" s="1090"/>
      <c r="F158" s="1090"/>
      <c r="G158" s="1090"/>
      <c r="H158" s="1091"/>
      <c r="I158" s="1096"/>
    </row>
    <row r="159" spans="1:9" ht="15" customHeight="1" thickBot="1" x14ac:dyDescent="0.3">
      <c r="A159" s="27"/>
      <c r="B159" s="451" t="s">
        <v>61</v>
      </c>
      <c r="C159" s="684">
        <f>SUM(C156:C157:C158)</f>
        <v>240</v>
      </c>
      <c r="D159" s="685">
        <f>SUM(D156:D157:D158)</f>
        <v>835</v>
      </c>
      <c r="E159" s="1092"/>
      <c r="F159" s="1093"/>
      <c r="G159" s="1093"/>
      <c r="H159" s="1094"/>
      <c r="I159" s="1097"/>
    </row>
    <row r="160" spans="1:9" ht="15" customHeight="1" x14ac:dyDescent="0.2">
      <c r="A160" s="27"/>
    </row>
    <row r="161" spans="1:11" ht="15" customHeight="1" x14ac:dyDescent="0.2">
      <c r="A161" s="27"/>
    </row>
    <row r="162" spans="1:11" ht="15" customHeight="1" x14ac:dyDescent="0.2">
      <c r="A162" s="27"/>
      <c r="C162" s="236"/>
    </row>
    <row r="163" spans="1:11" ht="15" customHeight="1" x14ac:dyDescent="0.2">
      <c r="A163" s="27"/>
    </row>
    <row r="164" spans="1:11" ht="15" customHeight="1" x14ac:dyDescent="0.2">
      <c r="A164" s="27"/>
    </row>
    <row r="165" spans="1:11" ht="15" customHeight="1" x14ac:dyDescent="0.2">
      <c r="A165" s="27"/>
      <c r="K165" s="237"/>
    </row>
    <row r="166" spans="1:11" ht="15" customHeight="1" x14ac:dyDescent="0.2">
      <c r="A166" s="27"/>
    </row>
    <row r="167" spans="1:11" ht="15" customHeight="1" x14ac:dyDescent="0.2">
      <c r="A167" s="27"/>
    </row>
    <row r="168" spans="1:11" ht="15" customHeight="1" x14ac:dyDescent="0.2">
      <c r="A168" s="27"/>
    </row>
    <row r="169" spans="1:11" ht="15" customHeight="1" x14ac:dyDescent="0.2">
      <c r="A169" s="27"/>
    </row>
    <row r="170" spans="1:11" ht="15" customHeight="1" x14ac:dyDescent="0.2">
      <c r="A170" s="27"/>
    </row>
  </sheetData>
  <autoFilter ref="B1:AS167">
    <filterColumn colId="3" showButton="0"/>
    <filterColumn colId="5" showButton="0"/>
    <filterColumn colId="8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</autoFilter>
  <sortState ref="B159:C179">
    <sortCondition ref="B159"/>
  </sortState>
  <mergeCells count="53">
    <mergeCell ref="J102:J103"/>
    <mergeCell ref="K91:L91"/>
    <mergeCell ref="J92:K92"/>
    <mergeCell ref="J93:J94"/>
    <mergeCell ref="J95:J101"/>
    <mergeCell ref="AQ95:AQ100"/>
    <mergeCell ref="J81:J87"/>
    <mergeCell ref="AQ81:AQ86"/>
    <mergeCell ref="J88:J89"/>
    <mergeCell ref="K77:L77"/>
    <mergeCell ref="J78:K78"/>
    <mergeCell ref="J79:J80"/>
    <mergeCell ref="J60:J61"/>
    <mergeCell ref="J67:J73"/>
    <mergeCell ref="AQ67:AQ72"/>
    <mergeCell ref="J74:J75"/>
    <mergeCell ref="K63:L63"/>
    <mergeCell ref="J64:K64"/>
    <mergeCell ref="J65:J66"/>
    <mergeCell ref="J46:J47"/>
    <mergeCell ref="K35:L35"/>
    <mergeCell ref="K49:L49"/>
    <mergeCell ref="J53:J59"/>
    <mergeCell ref="AQ53:AQ58"/>
    <mergeCell ref="J51:J52"/>
    <mergeCell ref="J36:K36"/>
    <mergeCell ref="J37:J38"/>
    <mergeCell ref="J50:K50"/>
    <mergeCell ref="J9:J10"/>
    <mergeCell ref="K7:L7"/>
    <mergeCell ref="K21:L21"/>
    <mergeCell ref="AQ25:AQ30"/>
    <mergeCell ref="J25:J31"/>
    <mergeCell ref="J11:J17"/>
    <mergeCell ref="J18:J19"/>
    <mergeCell ref="J22:K22"/>
    <mergeCell ref="J23:J24"/>
    <mergeCell ref="E157:H159"/>
    <mergeCell ref="I157:I159"/>
    <mergeCell ref="B1:B2"/>
    <mergeCell ref="L1:AP1"/>
    <mergeCell ref="AQ1:AQ3"/>
    <mergeCell ref="J2:K3"/>
    <mergeCell ref="J4:K4"/>
    <mergeCell ref="E1:F1"/>
    <mergeCell ref="G1:H1"/>
    <mergeCell ref="I1:I2"/>
    <mergeCell ref="J32:J33"/>
    <mergeCell ref="J39:J45"/>
    <mergeCell ref="AQ39:AQ44"/>
    <mergeCell ref="J5:K5"/>
    <mergeCell ref="J1:K1"/>
    <mergeCell ref="J8:K8"/>
  </mergeCells>
  <conditionalFormatting sqref="L20:AP20 L6:AP6 L34:AP34 L48:AQ48 L62:AQ62 L76:AQ76 L2:AP2">
    <cfRule type="cellIs" dxfId="3087" priority="29" operator="equal">
      <formula>"DOM"</formula>
    </cfRule>
  </conditionalFormatting>
  <conditionalFormatting sqref="L20:AP20 L6:AP6 L34:AP34 L48:AQ48 L62:AQ62 L76:AQ76">
    <cfRule type="cellIs" dxfId="3086" priority="27" operator="equal">
      <formula>"SAB"</formula>
    </cfRule>
  </conditionalFormatting>
  <conditionalFormatting sqref="L20:AP20 L6:AP6 L34:AP34 L48:AQ48 L62:AQ62 L76:AQ76">
    <cfRule type="cellIs" dxfId="3085" priority="26" operator="equal">
      <formula>"SAB"</formula>
    </cfRule>
  </conditionalFormatting>
  <conditionalFormatting sqref="L20:AP20 L6:AP6 L34:AP34 L48:AQ48 L62:AQ62 L76:AQ76">
    <cfRule type="cellIs" dxfId="3084" priority="25" operator="equal">
      <formula>"sab"</formula>
    </cfRule>
  </conditionalFormatting>
  <conditionalFormatting sqref="L90:AQ90">
    <cfRule type="cellIs" dxfId="3083" priority="1" operator="equal">
      <formula>"sab"</formula>
    </cfRule>
  </conditionalFormatting>
  <conditionalFormatting sqref="L90:AQ90">
    <cfRule type="cellIs" dxfId="3082" priority="4" operator="equal">
      <formula>"DOM"</formula>
    </cfRule>
  </conditionalFormatting>
  <conditionalFormatting sqref="L90:AQ90">
    <cfRule type="cellIs" dxfId="3081" priority="3" operator="equal">
      <formula>"SAB"</formula>
    </cfRule>
  </conditionalFormatting>
  <conditionalFormatting sqref="L90:AQ90">
    <cfRule type="cellIs" dxfId="3080" priority="2" operator="equal">
      <formula>"SAB"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headerFooter>
    <oddHeader>&amp;C&amp;16DEMONSTRATIVO DIÁRIO DE VENDAS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O779"/>
  <sheetViews>
    <sheetView zoomScale="90" zoomScaleNormal="90" workbookViewId="0">
      <selection activeCell="A7" sqref="A7"/>
    </sheetView>
  </sheetViews>
  <sheetFormatPr defaultRowHeight="12.75" x14ac:dyDescent="0.2"/>
  <cols>
    <col min="1" max="1" width="38.28515625" customWidth="1"/>
    <col min="2" max="2" width="7.28515625" customWidth="1"/>
    <col min="3" max="3" width="6.42578125" customWidth="1"/>
    <col min="4" max="4" width="10.85546875" bestFit="1" customWidth="1"/>
    <col min="5" max="5" width="8.42578125" customWidth="1"/>
    <col min="6" max="6" width="11.42578125" bestFit="1" customWidth="1"/>
    <col min="7" max="7" width="17.28515625" customWidth="1"/>
    <col min="8" max="8" width="5.28515625" customWidth="1"/>
    <col min="9" max="9" width="16.85546875" customWidth="1"/>
    <col min="10" max="10" width="4.5703125" customWidth="1"/>
    <col min="11" max="11" width="16.85546875" customWidth="1"/>
    <col min="12" max="12" width="8.42578125" customWidth="1"/>
    <col min="13" max="13" width="14.7109375" customWidth="1"/>
    <col min="14" max="14" width="16" customWidth="1"/>
    <col min="15" max="15" width="6.7109375" customWidth="1"/>
    <col min="16" max="16" width="11.5703125" customWidth="1"/>
    <col min="17" max="17" width="13.85546875" customWidth="1"/>
    <col min="18" max="18" width="17.7109375" customWidth="1"/>
    <col min="19" max="21" width="13.7109375" customWidth="1"/>
    <col min="22" max="22" width="58" style="42" customWidth="1"/>
    <col min="26" max="26" width="10" bestFit="1" customWidth="1"/>
  </cols>
  <sheetData>
    <row r="1" spans="1:197" x14ac:dyDescent="0.2">
      <c r="A1" s="499"/>
      <c r="B1" s="505"/>
      <c r="C1" s="1194" t="s">
        <v>136</v>
      </c>
      <c r="D1" s="1194"/>
      <c r="E1" s="1194"/>
      <c r="F1" s="1194"/>
      <c r="G1" s="1194"/>
      <c r="H1" s="1194"/>
      <c r="I1" s="1194"/>
      <c r="J1" s="1194"/>
      <c r="K1" s="1194"/>
      <c r="L1" s="1195" t="s">
        <v>137</v>
      </c>
      <c r="M1" s="1196"/>
      <c r="N1" s="1197"/>
      <c r="O1" s="1198" t="s">
        <v>186</v>
      </c>
      <c r="P1" s="1199"/>
      <c r="Q1" s="1200"/>
      <c r="R1" s="472"/>
      <c r="S1" s="473"/>
      <c r="T1" s="473"/>
      <c r="U1" s="473"/>
      <c r="V1" s="474"/>
    </row>
    <row r="2" spans="1:197" x14ac:dyDescent="0.2">
      <c r="A2" s="503" t="s">
        <v>11</v>
      </c>
      <c r="B2" s="555" t="s">
        <v>160</v>
      </c>
      <c r="C2" s="504" t="s">
        <v>64</v>
      </c>
      <c r="D2" s="413" t="s">
        <v>159</v>
      </c>
      <c r="E2" s="487" t="s">
        <v>37</v>
      </c>
      <c r="F2" s="413" t="s">
        <v>62</v>
      </c>
      <c r="G2" s="487" t="s">
        <v>162</v>
      </c>
      <c r="H2" s="413" t="s">
        <v>135</v>
      </c>
      <c r="I2" s="487" t="s">
        <v>163</v>
      </c>
      <c r="J2" s="413" t="s">
        <v>176</v>
      </c>
      <c r="K2" s="489" t="s">
        <v>155</v>
      </c>
      <c r="L2" s="490" t="s">
        <v>164</v>
      </c>
      <c r="M2" s="416" t="s">
        <v>63</v>
      </c>
      <c r="N2" s="416" t="s">
        <v>187</v>
      </c>
      <c r="O2" s="688" t="s">
        <v>184</v>
      </c>
      <c r="P2" s="688" t="s">
        <v>185</v>
      </c>
      <c r="Q2" s="688" t="s">
        <v>188</v>
      </c>
      <c r="R2" s="491" t="s">
        <v>183</v>
      </c>
      <c r="S2" s="492" t="s">
        <v>65</v>
      </c>
      <c r="T2" s="488" t="s">
        <v>66</v>
      </c>
      <c r="U2" s="488" t="s">
        <v>67</v>
      </c>
      <c r="V2" s="475" t="s">
        <v>68</v>
      </c>
    </row>
    <row r="3" spans="1:197" ht="12.75" customHeight="1" x14ac:dyDescent="0.2">
      <c r="A3" s="353" t="s">
        <v>266</v>
      </c>
      <c r="B3" s="711"/>
      <c r="C3" s="500">
        <v>9777</v>
      </c>
      <c r="D3" s="657">
        <v>43252</v>
      </c>
      <c r="E3" s="57">
        <v>30</v>
      </c>
      <c r="F3" s="460">
        <v>2</v>
      </c>
      <c r="G3" s="414">
        <f>E3*F3</f>
        <v>60</v>
      </c>
      <c r="H3" s="462"/>
      <c r="I3" s="415">
        <f>(G3*H3)+G3</f>
        <v>60</v>
      </c>
      <c r="J3" s="462"/>
      <c r="K3" s="419">
        <f>I3-(I3*J3)</f>
        <v>60</v>
      </c>
      <c r="L3" s="463">
        <v>1</v>
      </c>
      <c r="M3" s="464">
        <v>10</v>
      </c>
      <c r="N3" s="417">
        <f>L3*M3</f>
        <v>10</v>
      </c>
      <c r="O3" s="790">
        <v>1</v>
      </c>
      <c r="P3" s="460">
        <v>5</v>
      </c>
      <c r="Q3" s="689">
        <f t="shared" ref="Q3:Q73" si="0">O3*P3</f>
        <v>5</v>
      </c>
      <c r="R3" s="418">
        <f>SUM(K3,N3,Q3)</f>
        <v>75</v>
      </c>
      <c r="S3" s="901" t="s">
        <v>138</v>
      </c>
      <c r="T3" s="57" t="s">
        <v>172</v>
      </c>
      <c r="U3" s="57" t="s">
        <v>255</v>
      </c>
      <c r="V3" s="530"/>
      <c r="X3" s="629"/>
      <c r="Y3" s="237"/>
      <c r="Z3" s="630"/>
    </row>
    <row r="4" spans="1:197" ht="12.75" customHeight="1" x14ac:dyDescent="0.2">
      <c r="A4" s="353" t="s">
        <v>268</v>
      </c>
      <c r="B4" s="502"/>
      <c r="C4" s="500">
        <v>9884</v>
      </c>
      <c r="D4" s="657">
        <v>43252</v>
      </c>
      <c r="E4" s="553">
        <v>100</v>
      </c>
      <c r="F4" s="460">
        <v>3</v>
      </c>
      <c r="G4" s="414">
        <f t="shared" ref="G4:G74" si="1">E4*F4</f>
        <v>300</v>
      </c>
      <c r="H4" s="462">
        <v>0.18</v>
      </c>
      <c r="I4" s="415">
        <f t="shared" ref="I4:I74" si="2">(G4*H4)+G4</f>
        <v>354</v>
      </c>
      <c r="J4" s="462"/>
      <c r="K4" s="419">
        <f t="shared" ref="K4:K74" si="3">I4-(I4*J4)</f>
        <v>354</v>
      </c>
      <c r="L4" s="463">
        <v>2</v>
      </c>
      <c r="M4" s="464">
        <v>15</v>
      </c>
      <c r="N4" s="417">
        <f t="shared" ref="N4:N74" si="4">L4*M4</f>
        <v>30</v>
      </c>
      <c r="O4" s="790"/>
      <c r="P4" s="460"/>
      <c r="Q4" s="689">
        <f t="shared" si="0"/>
        <v>0</v>
      </c>
      <c r="R4" s="418">
        <f t="shared" ref="R4:R74" si="5">SUM(K4,N4,Q4)</f>
        <v>384</v>
      </c>
      <c r="S4" s="901" t="s">
        <v>138</v>
      </c>
      <c r="T4" s="57" t="s">
        <v>161</v>
      </c>
      <c r="U4" s="57" t="s">
        <v>257</v>
      </c>
      <c r="V4" s="869"/>
      <c r="X4" s="629"/>
      <c r="Y4" s="237"/>
      <c r="Z4" s="630"/>
    </row>
    <row r="5" spans="1:197" ht="12.75" customHeight="1" x14ac:dyDescent="0.2">
      <c r="A5" s="353" t="s">
        <v>267</v>
      </c>
      <c r="B5" s="502"/>
      <c r="C5" s="500">
        <v>10008</v>
      </c>
      <c r="D5" s="657">
        <v>43253</v>
      </c>
      <c r="E5" s="57">
        <v>100</v>
      </c>
      <c r="F5" s="460">
        <v>4</v>
      </c>
      <c r="G5" s="414">
        <f t="shared" si="1"/>
        <v>400</v>
      </c>
      <c r="H5" s="462">
        <v>0.18</v>
      </c>
      <c r="I5" s="415">
        <f t="shared" si="2"/>
        <v>472</v>
      </c>
      <c r="J5" s="462">
        <v>0.05</v>
      </c>
      <c r="K5" s="419">
        <f t="shared" si="3"/>
        <v>448.4</v>
      </c>
      <c r="L5" s="463"/>
      <c r="M5" s="464"/>
      <c r="N5" s="417">
        <f t="shared" si="4"/>
        <v>0</v>
      </c>
      <c r="O5" s="790"/>
      <c r="P5" s="460"/>
      <c r="Q5" s="689">
        <f t="shared" si="0"/>
        <v>0</v>
      </c>
      <c r="R5" s="418">
        <f t="shared" si="5"/>
        <v>448.4</v>
      </c>
      <c r="S5" s="57" t="s">
        <v>256</v>
      </c>
      <c r="T5" s="57" t="s">
        <v>100</v>
      </c>
      <c r="U5" s="57" t="s">
        <v>171</v>
      </c>
      <c r="V5" s="530"/>
      <c r="X5" s="629"/>
      <c r="Z5" s="630"/>
    </row>
    <row r="6" spans="1:197" ht="12.75" customHeight="1" x14ac:dyDescent="0.2">
      <c r="A6" s="353" t="s">
        <v>260</v>
      </c>
      <c r="B6" s="502"/>
      <c r="C6" s="500"/>
      <c r="D6" s="657">
        <v>43253</v>
      </c>
      <c r="E6" s="57">
        <v>6</v>
      </c>
      <c r="F6" s="460">
        <v>5</v>
      </c>
      <c r="G6" s="414">
        <f t="shared" si="1"/>
        <v>30</v>
      </c>
      <c r="H6" s="462"/>
      <c r="I6" s="415">
        <f t="shared" si="2"/>
        <v>30</v>
      </c>
      <c r="J6" s="462"/>
      <c r="K6" s="419">
        <f t="shared" si="3"/>
        <v>30</v>
      </c>
      <c r="L6" s="463"/>
      <c r="M6" s="464"/>
      <c r="N6" s="417">
        <f t="shared" si="4"/>
        <v>0</v>
      </c>
      <c r="O6" s="790"/>
      <c r="P6" s="460"/>
      <c r="Q6" s="689">
        <f t="shared" si="0"/>
        <v>0</v>
      </c>
      <c r="R6" s="418">
        <f t="shared" si="5"/>
        <v>30</v>
      </c>
      <c r="S6" s="57" t="s">
        <v>138</v>
      </c>
      <c r="T6" s="57" t="s">
        <v>99</v>
      </c>
      <c r="U6" s="57" t="s">
        <v>99</v>
      </c>
      <c r="V6" s="530"/>
      <c r="X6" s="629"/>
      <c r="Z6" s="630"/>
    </row>
    <row r="7" spans="1:197" ht="12.75" customHeight="1" x14ac:dyDescent="0.2">
      <c r="A7" s="353"/>
      <c r="B7" s="502"/>
      <c r="C7" s="501"/>
      <c r="D7" s="657"/>
      <c r="E7" s="57"/>
      <c r="F7" s="460"/>
      <c r="G7" s="414">
        <f t="shared" si="1"/>
        <v>0</v>
      </c>
      <c r="H7" s="462"/>
      <c r="I7" s="415">
        <f t="shared" si="2"/>
        <v>0</v>
      </c>
      <c r="J7" s="462"/>
      <c r="K7" s="419">
        <f t="shared" si="3"/>
        <v>0</v>
      </c>
      <c r="L7" s="463"/>
      <c r="M7" s="464"/>
      <c r="N7" s="417">
        <f t="shared" si="4"/>
        <v>0</v>
      </c>
      <c r="O7" s="790"/>
      <c r="P7" s="460"/>
      <c r="Q7" s="689">
        <f t="shared" si="0"/>
        <v>0</v>
      </c>
      <c r="R7" s="418">
        <f t="shared" si="5"/>
        <v>0</v>
      </c>
      <c r="S7" s="901"/>
      <c r="T7" s="57"/>
      <c r="U7" s="57"/>
      <c r="V7" s="869"/>
      <c r="W7" s="9"/>
      <c r="X7" s="544"/>
      <c r="Y7" s="9"/>
      <c r="Z7" s="68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</row>
    <row r="8" spans="1:197" ht="12.75" customHeight="1" x14ac:dyDescent="0.2">
      <c r="A8" s="353"/>
      <c r="B8" s="502"/>
      <c r="C8" s="501"/>
      <c r="D8" s="657"/>
      <c r="E8" s="57"/>
      <c r="F8" s="460"/>
      <c r="G8" s="414">
        <f t="shared" si="1"/>
        <v>0</v>
      </c>
      <c r="H8" s="462"/>
      <c r="I8" s="415">
        <f t="shared" si="2"/>
        <v>0</v>
      </c>
      <c r="J8" s="462"/>
      <c r="K8" s="419">
        <f t="shared" si="3"/>
        <v>0</v>
      </c>
      <c r="L8" s="463"/>
      <c r="M8" s="464"/>
      <c r="N8" s="417">
        <f t="shared" si="4"/>
        <v>0</v>
      </c>
      <c r="O8" s="790"/>
      <c r="P8" s="460"/>
      <c r="Q8" s="689">
        <f t="shared" si="0"/>
        <v>0</v>
      </c>
      <c r="R8" s="418">
        <f t="shared" si="5"/>
        <v>0</v>
      </c>
      <c r="S8" s="900"/>
      <c r="T8" s="57"/>
      <c r="U8" s="57"/>
      <c r="V8" s="530"/>
      <c r="X8" s="629"/>
      <c r="Z8" s="630"/>
    </row>
    <row r="9" spans="1:197" s="676" customFormat="1" ht="12.75" customHeight="1" x14ac:dyDescent="0.2">
      <c r="A9" s="353"/>
      <c r="B9" s="502"/>
      <c r="C9" s="500"/>
      <c r="D9" s="657"/>
      <c r="E9" s="57"/>
      <c r="F9" s="460"/>
      <c r="G9" s="414">
        <f t="shared" si="1"/>
        <v>0</v>
      </c>
      <c r="H9" s="462"/>
      <c r="I9" s="415">
        <f t="shared" si="2"/>
        <v>0</v>
      </c>
      <c r="J9" s="462"/>
      <c r="K9" s="419">
        <f t="shared" si="3"/>
        <v>0</v>
      </c>
      <c r="L9" s="463"/>
      <c r="M9" s="464"/>
      <c r="N9" s="417">
        <f t="shared" si="4"/>
        <v>0</v>
      </c>
      <c r="O9" s="790"/>
      <c r="P9" s="460"/>
      <c r="Q9" s="689">
        <f t="shared" si="0"/>
        <v>0</v>
      </c>
      <c r="R9" s="418">
        <f t="shared" si="5"/>
        <v>0</v>
      </c>
      <c r="S9" s="900"/>
      <c r="T9" s="57"/>
      <c r="U9" s="57"/>
      <c r="V9" s="530"/>
      <c r="W9" s="9"/>
      <c r="X9" s="544"/>
      <c r="Y9" s="9"/>
      <c r="Z9" s="68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</row>
    <row r="10" spans="1:197" ht="12.75" customHeight="1" x14ac:dyDescent="0.2">
      <c r="A10" s="353"/>
      <c r="B10" s="502"/>
      <c r="C10" s="500"/>
      <c r="D10" s="657"/>
      <c r="E10" s="57"/>
      <c r="F10" s="460"/>
      <c r="G10" s="414">
        <f t="shared" si="1"/>
        <v>0</v>
      </c>
      <c r="H10" s="462"/>
      <c r="I10" s="415">
        <f t="shared" si="2"/>
        <v>0</v>
      </c>
      <c r="J10" s="462"/>
      <c r="K10" s="419">
        <f t="shared" si="3"/>
        <v>0</v>
      </c>
      <c r="L10" s="463"/>
      <c r="M10" s="464"/>
      <c r="N10" s="417">
        <f t="shared" si="4"/>
        <v>0</v>
      </c>
      <c r="O10" s="790"/>
      <c r="P10" s="460"/>
      <c r="Q10" s="689">
        <f t="shared" si="0"/>
        <v>0</v>
      </c>
      <c r="R10" s="418">
        <f t="shared" si="5"/>
        <v>0</v>
      </c>
      <c r="S10" s="57"/>
      <c r="T10" s="57"/>
      <c r="U10" s="57"/>
      <c r="V10" s="635"/>
      <c r="X10" s="629"/>
      <c r="Z10" s="630"/>
    </row>
    <row r="11" spans="1:197" ht="12.75" customHeight="1" x14ac:dyDescent="0.2">
      <c r="A11" s="353"/>
      <c r="B11" s="502"/>
      <c r="C11" s="500"/>
      <c r="D11" s="657"/>
      <c r="E11" s="57"/>
      <c r="F11" s="460"/>
      <c r="G11" s="414">
        <f t="shared" si="1"/>
        <v>0</v>
      </c>
      <c r="H11" s="462"/>
      <c r="I11" s="415">
        <f t="shared" si="2"/>
        <v>0</v>
      </c>
      <c r="J11" s="462"/>
      <c r="K11" s="419">
        <f t="shared" si="3"/>
        <v>0</v>
      </c>
      <c r="L11" s="463"/>
      <c r="M11" s="464"/>
      <c r="N11" s="417">
        <f t="shared" si="4"/>
        <v>0</v>
      </c>
      <c r="O11" s="790"/>
      <c r="P11" s="460"/>
      <c r="Q11" s="689">
        <f t="shared" si="0"/>
        <v>0</v>
      </c>
      <c r="R11" s="418">
        <f t="shared" si="5"/>
        <v>0</v>
      </c>
      <c r="S11" s="901"/>
      <c r="T11" s="57"/>
      <c r="U11" s="57"/>
      <c r="V11" s="635"/>
      <c r="X11" s="629"/>
      <c r="Z11" s="630"/>
    </row>
    <row r="12" spans="1:197" s="676" customFormat="1" ht="12.75" customHeight="1" x14ac:dyDescent="0.2">
      <c r="A12" s="353"/>
      <c r="B12" s="502"/>
      <c r="C12" s="501"/>
      <c r="D12" s="657"/>
      <c r="E12" s="57"/>
      <c r="F12" s="460"/>
      <c r="G12" s="414">
        <f t="shared" si="1"/>
        <v>0</v>
      </c>
      <c r="H12" s="462"/>
      <c r="I12" s="415">
        <f t="shared" si="2"/>
        <v>0</v>
      </c>
      <c r="J12" s="462"/>
      <c r="K12" s="419">
        <f t="shared" si="3"/>
        <v>0</v>
      </c>
      <c r="L12" s="463"/>
      <c r="M12" s="464"/>
      <c r="N12" s="417">
        <f t="shared" si="4"/>
        <v>0</v>
      </c>
      <c r="O12" s="790"/>
      <c r="P12" s="460"/>
      <c r="Q12" s="689">
        <f t="shared" si="0"/>
        <v>0</v>
      </c>
      <c r="R12" s="418">
        <f t="shared" si="5"/>
        <v>0</v>
      </c>
      <c r="S12" s="901"/>
      <c r="T12" s="57"/>
      <c r="U12" s="57"/>
      <c r="V12" s="635"/>
      <c r="W12" s="9"/>
      <c r="X12" s="544"/>
      <c r="Y12" s="9"/>
      <c r="Z12" s="68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</row>
    <row r="13" spans="1:197" ht="12.75" customHeight="1" x14ac:dyDescent="0.2">
      <c r="A13" s="353"/>
      <c r="B13" s="502"/>
      <c r="C13" s="500"/>
      <c r="D13" s="657"/>
      <c r="E13" s="57"/>
      <c r="F13" s="460"/>
      <c r="G13" s="414">
        <f t="shared" si="1"/>
        <v>0</v>
      </c>
      <c r="H13" s="462"/>
      <c r="I13" s="415">
        <f t="shared" si="2"/>
        <v>0</v>
      </c>
      <c r="J13" s="462"/>
      <c r="K13" s="419">
        <f t="shared" si="3"/>
        <v>0</v>
      </c>
      <c r="L13" s="463"/>
      <c r="M13" s="464"/>
      <c r="N13" s="417">
        <f t="shared" si="4"/>
        <v>0</v>
      </c>
      <c r="O13" s="790"/>
      <c r="P13" s="460"/>
      <c r="Q13" s="689">
        <f t="shared" si="0"/>
        <v>0</v>
      </c>
      <c r="R13" s="418">
        <f t="shared" si="5"/>
        <v>0</v>
      </c>
      <c r="S13" s="57"/>
      <c r="T13" s="57"/>
      <c r="U13" s="57"/>
      <c r="V13" s="869"/>
      <c r="X13" s="629"/>
      <c r="Z13" s="630"/>
    </row>
    <row r="14" spans="1:197" ht="12.75" customHeight="1" x14ac:dyDescent="0.2">
      <c r="A14" s="353"/>
      <c r="B14" s="502"/>
      <c r="C14" s="500"/>
      <c r="D14" s="657"/>
      <c r="E14" s="57"/>
      <c r="F14" s="460"/>
      <c r="G14" s="414">
        <f t="shared" si="1"/>
        <v>0</v>
      </c>
      <c r="H14" s="462"/>
      <c r="I14" s="415">
        <f t="shared" si="2"/>
        <v>0</v>
      </c>
      <c r="J14" s="462"/>
      <c r="K14" s="419">
        <f t="shared" si="3"/>
        <v>0</v>
      </c>
      <c r="L14" s="463"/>
      <c r="M14" s="464"/>
      <c r="N14" s="417">
        <f t="shared" si="4"/>
        <v>0</v>
      </c>
      <c r="O14" s="790"/>
      <c r="P14" s="460"/>
      <c r="Q14" s="689">
        <f t="shared" si="0"/>
        <v>0</v>
      </c>
      <c r="R14" s="418">
        <f t="shared" si="5"/>
        <v>0</v>
      </c>
      <c r="S14" s="901"/>
      <c r="T14" s="57"/>
      <c r="U14" s="57"/>
      <c r="V14" s="635"/>
      <c r="X14" s="629"/>
      <c r="Z14" s="630"/>
    </row>
    <row r="15" spans="1:197" ht="12.75" customHeight="1" x14ac:dyDescent="0.2">
      <c r="A15" s="353"/>
      <c r="B15" s="711"/>
      <c r="C15" s="500"/>
      <c r="D15" s="657"/>
      <c r="E15" s="57"/>
      <c r="F15" s="460"/>
      <c r="G15" s="414">
        <f t="shared" si="1"/>
        <v>0</v>
      </c>
      <c r="H15" s="881"/>
      <c r="I15" s="415">
        <f t="shared" si="2"/>
        <v>0</v>
      </c>
      <c r="J15" s="881"/>
      <c r="K15" s="419">
        <f t="shared" si="3"/>
        <v>0</v>
      </c>
      <c r="L15" s="882"/>
      <c r="M15" s="883"/>
      <c r="N15" s="417">
        <f t="shared" si="4"/>
        <v>0</v>
      </c>
      <c r="O15" s="790"/>
      <c r="P15" s="460"/>
      <c r="Q15" s="689">
        <f t="shared" si="0"/>
        <v>0</v>
      </c>
      <c r="R15" s="418">
        <f t="shared" si="5"/>
        <v>0</v>
      </c>
      <c r="S15" s="57"/>
      <c r="T15" s="57"/>
      <c r="U15" s="57"/>
      <c r="V15" s="869"/>
      <c r="X15" s="629"/>
      <c r="Z15" s="630"/>
    </row>
    <row r="16" spans="1:197" ht="12.75" customHeight="1" x14ac:dyDescent="0.2">
      <c r="A16" s="353"/>
      <c r="B16" s="711"/>
      <c r="C16" s="500"/>
      <c r="D16" s="657"/>
      <c r="E16" s="57"/>
      <c r="F16" s="460"/>
      <c r="G16" s="414">
        <f t="shared" si="1"/>
        <v>0</v>
      </c>
      <c r="H16" s="881"/>
      <c r="I16" s="415">
        <f t="shared" si="2"/>
        <v>0</v>
      </c>
      <c r="J16" s="881"/>
      <c r="K16" s="419">
        <f t="shared" si="3"/>
        <v>0</v>
      </c>
      <c r="L16" s="882"/>
      <c r="M16" s="883"/>
      <c r="N16" s="417">
        <f t="shared" si="4"/>
        <v>0</v>
      </c>
      <c r="O16" s="790"/>
      <c r="P16" s="460"/>
      <c r="Q16" s="689">
        <f t="shared" si="0"/>
        <v>0</v>
      </c>
      <c r="R16" s="418">
        <f t="shared" si="5"/>
        <v>0</v>
      </c>
      <c r="S16" s="57"/>
      <c r="T16" s="57"/>
      <c r="U16" s="57"/>
      <c r="V16" s="635"/>
      <c r="X16" s="629"/>
      <c r="Z16" s="630"/>
    </row>
    <row r="17" spans="1:197" ht="12.75" customHeight="1" x14ac:dyDescent="0.2">
      <c r="A17" s="353"/>
      <c r="B17" s="502"/>
      <c r="C17" s="500"/>
      <c r="D17" s="657"/>
      <c r="E17" s="876"/>
      <c r="F17" s="460"/>
      <c r="G17" s="414">
        <f t="shared" si="1"/>
        <v>0</v>
      </c>
      <c r="H17" s="462"/>
      <c r="I17" s="415">
        <f t="shared" si="2"/>
        <v>0</v>
      </c>
      <c r="J17" s="462"/>
      <c r="K17" s="419">
        <f t="shared" si="3"/>
        <v>0</v>
      </c>
      <c r="L17" s="463"/>
      <c r="M17" s="464"/>
      <c r="N17" s="417">
        <f t="shared" si="4"/>
        <v>0</v>
      </c>
      <c r="O17" s="790"/>
      <c r="P17" s="460"/>
      <c r="Q17" s="689">
        <f t="shared" si="0"/>
        <v>0</v>
      </c>
      <c r="R17" s="418">
        <f t="shared" si="5"/>
        <v>0</v>
      </c>
      <c r="S17" s="900"/>
      <c r="T17" s="57"/>
      <c r="U17" s="57"/>
      <c r="V17" s="635"/>
      <c r="X17" s="629"/>
      <c r="Z17" s="630"/>
    </row>
    <row r="18" spans="1:197" ht="12.75" customHeight="1" x14ac:dyDescent="0.2">
      <c r="A18" s="353"/>
      <c r="B18" s="502"/>
      <c r="C18" s="500"/>
      <c r="D18" s="657"/>
      <c r="E18" s="876"/>
      <c r="F18" s="460"/>
      <c r="G18" s="414">
        <f t="shared" si="1"/>
        <v>0</v>
      </c>
      <c r="H18" s="462"/>
      <c r="I18" s="415">
        <f t="shared" si="2"/>
        <v>0</v>
      </c>
      <c r="J18" s="462"/>
      <c r="K18" s="419">
        <f t="shared" si="3"/>
        <v>0</v>
      </c>
      <c r="L18" s="463"/>
      <c r="M18" s="464"/>
      <c r="N18" s="417">
        <f t="shared" si="4"/>
        <v>0</v>
      </c>
      <c r="O18" s="790"/>
      <c r="P18" s="460"/>
      <c r="Q18" s="689">
        <f t="shared" si="0"/>
        <v>0</v>
      </c>
      <c r="R18" s="418">
        <f t="shared" si="5"/>
        <v>0</v>
      </c>
      <c r="S18" s="57"/>
      <c r="T18" s="57"/>
      <c r="U18" s="57"/>
      <c r="V18" s="635"/>
      <c r="X18" s="629"/>
      <c r="Z18" s="630"/>
    </row>
    <row r="19" spans="1:197" ht="12.75" customHeight="1" x14ac:dyDescent="0.2">
      <c r="A19" s="353"/>
      <c r="B19" s="502"/>
      <c r="C19" s="500"/>
      <c r="D19" s="657"/>
      <c r="E19" s="876"/>
      <c r="F19" s="460"/>
      <c r="G19" s="414">
        <f t="shared" ref="G19:G26" si="6">E19*F19</f>
        <v>0</v>
      </c>
      <c r="H19" s="462"/>
      <c r="I19" s="415">
        <f t="shared" ref="I19:I26" si="7">(G19*H19)+G19</f>
        <v>0</v>
      </c>
      <c r="J19" s="462"/>
      <c r="K19" s="419">
        <f t="shared" ref="K19:K26" si="8">I19-(I19*J19)</f>
        <v>0</v>
      </c>
      <c r="L19" s="463"/>
      <c r="M19" s="464"/>
      <c r="N19" s="417">
        <f t="shared" ref="N19:N26" si="9">L19*M19</f>
        <v>0</v>
      </c>
      <c r="O19" s="790"/>
      <c r="P19" s="460"/>
      <c r="Q19" s="689">
        <f t="shared" ref="Q19:Q26" si="10">O19*P19</f>
        <v>0</v>
      </c>
      <c r="R19" s="418">
        <f t="shared" ref="R19:R26" si="11">SUM(K19,N19,Q19)</f>
        <v>0</v>
      </c>
      <c r="S19" s="57"/>
      <c r="T19" s="57"/>
      <c r="U19" s="57"/>
      <c r="V19" s="635"/>
      <c r="X19" s="629"/>
      <c r="Z19" s="630"/>
    </row>
    <row r="20" spans="1:197" ht="12.75" customHeight="1" x14ac:dyDescent="0.2">
      <c r="A20" s="353"/>
      <c r="B20" s="502"/>
      <c r="C20" s="500"/>
      <c r="D20" s="657"/>
      <c r="E20" s="876"/>
      <c r="F20" s="460"/>
      <c r="G20" s="414">
        <f t="shared" si="6"/>
        <v>0</v>
      </c>
      <c r="H20" s="462"/>
      <c r="I20" s="415">
        <f t="shared" si="7"/>
        <v>0</v>
      </c>
      <c r="J20" s="462"/>
      <c r="K20" s="419">
        <f t="shared" si="8"/>
        <v>0</v>
      </c>
      <c r="L20" s="463"/>
      <c r="M20" s="464"/>
      <c r="N20" s="417">
        <f t="shared" si="9"/>
        <v>0</v>
      </c>
      <c r="O20" s="790"/>
      <c r="P20" s="460"/>
      <c r="Q20" s="689">
        <f t="shared" si="10"/>
        <v>0</v>
      </c>
      <c r="R20" s="418">
        <f t="shared" si="11"/>
        <v>0</v>
      </c>
      <c r="S20" s="901"/>
      <c r="T20" s="57"/>
      <c r="U20" s="57"/>
      <c r="V20" s="635"/>
      <c r="X20" s="629"/>
      <c r="Z20" s="630"/>
    </row>
    <row r="21" spans="1:197" ht="12.75" customHeight="1" x14ac:dyDescent="0.2">
      <c r="A21" s="353"/>
      <c r="B21" s="502"/>
      <c r="C21" s="500"/>
      <c r="D21" s="657"/>
      <c r="E21" s="876"/>
      <c r="F21" s="460"/>
      <c r="G21" s="414">
        <f t="shared" si="6"/>
        <v>0</v>
      </c>
      <c r="H21" s="462"/>
      <c r="I21" s="415">
        <f t="shared" si="7"/>
        <v>0</v>
      </c>
      <c r="J21" s="462"/>
      <c r="K21" s="419">
        <f t="shared" si="8"/>
        <v>0</v>
      </c>
      <c r="L21" s="463"/>
      <c r="M21" s="464"/>
      <c r="N21" s="417">
        <f t="shared" si="9"/>
        <v>0</v>
      </c>
      <c r="O21" s="790"/>
      <c r="P21" s="460"/>
      <c r="Q21" s="689">
        <f t="shared" si="10"/>
        <v>0</v>
      </c>
      <c r="R21" s="418">
        <f t="shared" si="11"/>
        <v>0</v>
      </c>
      <c r="S21" s="901"/>
      <c r="T21" s="57"/>
      <c r="U21" s="57"/>
      <c r="V21" s="635"/>
      <c r="X21" s="629"/>
      <c r="Z21" s="630"/>
    </row>
    <row r="22" spans="1:197" ht="12.75" customHeight="1" x14ac:dyDescent="0.2">
      <c r="A22" s="353"/>
      <c r="B22" s="502"/>
      <c r="C22" s="500"/>
      <c r="D22" s="657"/>
      <c r="E22" s="876"/>
      <c r="F22" s="460"/>
      <c r="G22" s="414">
        <f t="shared" si="6"/>
        <v>0</v>
      </c>
      <c r="H22" s="462"/>
      <c r="I22" s="415">
        <f t="shared" si="7"/>
        <v>0</v>
      </c>
      <c r="J22" s="462"/>
      <c r="K22" s="419">
        <f t="shared" si="8"/>
        <v>0</v>
      </c>
      <c r="L22" s="463"/>
      <c r="M22" s="464"/>
      <c r="N22" s="417">
        <f t="shared" si="9"/>
        <v>0</v>
      </c>
      <c r="O22" s="790"/>
      <c r="P22" s="460"/>
      <c r="Q22" s="689">
        <f t="shared" si="10"/>
        <v>0</v>
      </c>
      <c r="R22" s="418">
        <f t="shared" si="11"/>
        <v>0</v>
      </c>
      <c r="S22" s="57"/>
      <c r="T22" s="57"/>
      <c r="U22" s="57"/>
      <c r="V22" s="635"/>
      <c r="X22" s="629"/>
      <c r="Z22" s="630"/>
    </row>
    <row r="23" spans="1:197" ht="12.75" customHeight="1" x14ac:dyDescent="0.2">
      <c r="A23" s="353"/>
      <c r="B23" s="502"/>
      <c r="C23" s="500"/>
      <c r="D23" s="657"/>
      <c r="E23" s="876"/>
      <c r="F23" s="460"/>
      <c r="G23" s="414">
        <f t="shared" si="6"/>
        <v>0</v>
      </c>
      <c r="H23" s="462"/>
      <c r="I23" s="415">
        <f t="shared" si="7"/>
        <v>0</v>
      </c>
      <c r="J23" s="462"/>
      <c r="K23" s="419">
        <f t="shared" si="8"/>
        <v>0</v>
      </c>
      <c r="L23" s="463"/>
      <c r="M23" s="464"/>
      <c r="N23" s="417">
        <f t="shared" si="9"/>
        <v>0</v>
      </c>
      <c r="O23" s="790"/>
      <c r="P23" s="460"/>
      <c r="Q23" s="689">
        <f t="shared" si="10"/>
        <v>0</v>
      </c>
      <c r="R23" s="418">
        <f t="shared" si="11"/>
        <v>0</v>
      </c>
      <c r="S23" s="57"/>
      <c r="T23" s="57"/>
      <c r="U23" s="57"/>
      <c r="V23" s="635"/>
      <c r="X23" s="629"/>
      <c r="Z23" s="630"/>
    </row>
    <row r="24" spans="1:197" ht="12.75" customHeight="1" x14ac:dyDescent="0.2">
      <c r="A24" s="353"/>
      <c r="B24" s="502"/>
      <c r="C24" s="500"/>
      <c r="D24" s="657"/>
      <c r="E24" s="876"/>
      <c r="F24" s="460"/>
      <c r="G24" s="414">
        <f t="shared" si="6"/>
        <v>0</v>
      </c>
      <c r="H24" s="462"/>
      <c r="I24" s="415">
        <f t="shared" si="7"/>
        <v>0</v>
      </c>
      <c r="J24" s="462"/>
      <c r="K24" s="419">
        <f t="shared" si="8"/>
        <v>0</v>
      </c>
      <c r="L24" s="463"/>
      <c r="M24" s="464"/>
      <c r="N24" s="417">
        <f t="shared" si="9"/>
        <v>0</v>
      </c>
      <c r="O24" s="790"/>
      <c r="P24" s="460"/>
      <c r="Q24" s="689">
        <f t="shared" si="10"/>
        <v>0</v>
      </c>
      <c r="R24" s="418">
        <f t="shared" si="11"/>
        <v>0</v>
      </c>
      <c r="S24" s="901"/>
      <c r="T24" s="57"/>
      <c r="U24" s="57"/>
      <c r="V24" s="635"/>
      <c r="X24" s="629"/>
      <c r="Z24" s="630"/>
    </row>
    <row r="25" spans="1:197" ht="12.75" customHeight="1" x14ac:dyDescent="0.2">
      <c r="A25" s="353"/>
      <c r="B25" s="502"/>
      <c r="C25" s="500"/>
      <c r="D25" s="657"/>
      <c r="E25" s="876"/>
      <c r="F25" s="460"/>
      <c r="G25" s="414">
        <f t="shared" si="6"/>
        <v>0</v>
      </c>
      <c r="H25" s="462"/>
      <c r="I25" s="415">
        <f t="shared" si="7"/>
        <v>0</v>
      </c>
      <c r="J25" s="462"/>
      <c r="K25" s="419">
        <f t="shared" si="8"/>
        <v>0</v>
      </c>
      <c r="L25" s="463"/>
      <c r="M25" s="464"/>
      <c r="N25" s="417">
        <f t="shared" si="9"/>
        <v>0</v>
      </c>
      <c r="O25" s="790"/>
      <c r="P25" s="460"/>
      <c r="Q25" s="689">
        <f t="shared" si="10"/>
        <v>0</v>
      </c>
      <c r="R25" s="418">
        <f t="shared" si="11"/>
        <v>0</v>
      </c>
      <c r="S25" s="57"/>
      <c r="T25" s="57"/>
      <c r="U25" s="57"/>
      <c r="V25" s="635"/>
      <c r="X25" s="629"/>
      <c r="Z25" s="630"/>
    </row>
    <row r="26" spans="1:197" ht="12.75" customHeight="1" x14ac:dyDescent="0.2">
      <c r="A26" s="353"/>
      <c r="B26" s="502"/>
      <c r="C26" s="500"/>
      <c r="D26" s="657"/>
      <c r="E26" s="553"/>
      <c r="F26" s="460"/>
      <c r="G26" s="414">
        <f t="shared" si="6"/>
        <v>0</v>
      </c>
      <c r="H26" s="462"/>
      <c r="I26" s="415">
        <f t="shared" si="7"/>
        <v>0</v>
      </c>
      <c r="J26" s="462"/>
      <c r="K26" s="419">
        <f t="shared" si="8"/>
        <v>0</v>
      </c>
      <c r="L26" s="463"/>
      <c r="M26" s="464"/>
      <c r="N26" s="417">
        <f t="shared" si="9"/>
        <v>0</v>
      </c>
      <c r="O26" s="790"/>
      <c r="P26" s="460"/>
      <c r="Q26" s="689">
        <f t="shared" si="10"/>
        <v>0</v>
      </c>
      <c r="R26" s="418">
        <f t="shared" si="11"/>
        <v>0</v>
      </c>
      <c r="S26" s="57"/>
      <c r="T26" s="57"/>
      <c r="U26" s="57"/>
      <c r="V26" s="530"/>
      <c r="X26" s="629"/>
      <c r="Z26" s="630"/>
    </row>
    <row r="27" spans="1:197" ht="12.75" customHeight="1" x14ac:dyDescent="0.2">
      <c r="A27" s="353"/>
      <c r="B27" s="502"/>
      <c r="C27" s="500"/>
      <c r="D27" s="657"/>
      <c r="E27" s="553"/>
      <c r="F27" s="460"/>
      <c r="G27" s="414">
        <f t="shared" si="1"/>
        <v>0</v>
      </c>
      <c r="H27" s="462"/>
      <c r="I27" s="415">
        <f t="shared" si="2"/>
        <v>0</v>
      </c>
      <c r="J27" s="462"/>
      <c r="K27" s="419">
        <f t="shared" si="3"/>
        <v>0</v>
      </c>
      <c r="L27" s="463"/>
      <c r="M27" s="464"/>
      <c r="N27" s="417">
        <f t="shared" si="4"/>
        <v>0</v>
      </c>
      <c r="O27" s="790"/>
      <c r="P27" s="460"/>
      <c r="Q27" s="689">
        <f t="shared" si="0"/>
        <v>0</v>
      </c>
      <c r="R27" s="418">
        <f t="shared" si="5"/>
        <v>0</v>
      </c>
      <c r="S27" s="900"/>
      <c r="T27" s="57"/>
      <c r="U27" s="57"/>
      <c r="V27" s="635"/>
      <c r="X27" s="629"/>
      <c r="Z27" s="630"/>
    </row>
    <row r="28" spans="1:197" ht="12.75" customHeight="1" x14ac:dyDescent="0.2">
      <c r="A28" s="353"/>
      <c r="B28" s="502"/>
      <c r="C28" s="500"/>
      <c r="D28" s="657"/>
      <c r="E28" s="553"/>
      <c r="F28" s="460"/>
      <c r="G28" s="414">
        <f t="shared" si="1"/>
        <v>0</v>
      </c>
      <c r="H28" s="462"/>
      <c r="I28" s="415">
        <f t="shared" si="2"/>
        <v>0</v>
      </c>
      <c r="J28" s="462"/>
      <c r="K28" s="419">
        <f t="shared" si="3"/>
        <v>0</v>
      </c>
      <c r="L28" s="463"/>
      <c r="M28" s="464"/>
      <c r="N28" s="417">
        <f t="shared" si="4"/>
        <v>0</v>
      </c>
      <c r="O28" s="790"/>
      <c r="P28" s="460"/>
      <c r="Q28" s="689">
        <f t="shared" si="0"/>
        <v>0</v>
      </c>
      <c r="R28" s="418">
        <f t="shared" si="5"/>
        <v>0</v>
      </c>
      <c r="S28" s="901"/>
      <c r="T28" s="57"/>
      <c r="U28" s="57"/>
      <c r="V28" s="635"/>
      <c r="W28" s="9"/>
      <c r="X28" s="544"/>
      <c r="Y28" s="9"/>
      <c r="Z28" s="680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</row>
    <row r="29" spans="1:197" ht="12.75" customHeight="1" x14ac:dyDescent="0.2">
      <c r="A29" s="353"/>
      <c r="B29" s="502"/>
      <c r="C29" s="500"/>
      <c r="D29" s="657"/>
      <c r="E29" s="553"/>
      <c r="F29" s="460"/>
      <c r="G29" s="414">
        <f t="shared" si="1"/>
        <v>0</v>
      </c>
      <c r="H29" s="462"/>
      <c r="I29" s="415">
        <f t="shared" si="2"/>
        <v>0</v>
      </c>
      <c r="J29" s="462"/>
      <c r="K29" s="419">
        <f t="shared" si="3"/>
        <v>0</v>
      </c>
      <c r="L29" s="463"/>
      <c r="M29" s="464"/>
      <c r="N29" s="417">
        <f t="shared" si="4"/>
        <v>0</v>
      </c>
      <c r="O29" s="790"/>
      <c r="P29" s="460"/>
      <c r="Q29" s="689">
        <f t="shared" si="0"/>
        <v>0</v>
      </c>
      <c r="R29" s="418">
        <f t="shared" si="5"/>
        <v>0</v>
      </c>
      <c r="S29" s="901"/>
      <c r="T29" s="57"/>
      <c r="U29" s="57"/>
      <c r="V29" s="635"/>
      <c r="X29" s="629"/>
      <c r="Z29" s="630"/>
    </row>
    <row r="30" spans="1:197" ht="12.75" customHeight="1" x14ac:dyDescent="0.2">
      <c r="A30" s="353"/>
      <c r="B30" s="502"/>
      <c r="C30" s="500"/>
      <c r="D30" s="657"/>
      <c r="E30" s="553"/>
      <c r="F30" s="460"/>
      <c r="G30" s="414">
        <f t="shared" si="1"/>
        <v>0</v>
      </c>
      <c r="H30" s="462"/>
      <c r="I30" s="415">
        <f t="shared" si="2"/>
        <v>0</v>
      </c>
      <c r="J30" s="462"/>
      <c r="K30" s="419">
        <f t="shared" si="3"/>
        <v>0</v>
      </c>
      <c r="L30" s="463"/>
      <c r="M30" s="464"/>
      <c r="N30" s="417">
        <f t="shared" si="4"/>
        <v>0</v>
      </c>
      <c r="O30" s="790"/>
      <c r="P30" s="460"/>
      <c r="Q30" s="689">
        <f t="shared" si="0"/>
        <v>0</v>
      </c>
      <c r="R30" s="418">
        <f t="shared" si="5"/>
        <v>0</v>
      </c>
      <c r="S30" s="901"/>
      <c r="T30" s="57"/>
      <c r="U30" s="57"/>
      <c r="V30" s="635"/>
      <c r="X30" s="629"/>
      <c r="Z30" s="630"/>
    </row>
    <row r="31" spans="1:197" ht="12.75" customHeight="1" x14ac:dyDescent="0.2">
      <c r="A31" s="353"/>
      <c r="B31" s="502"/>
      <c r="C31" s="500"/>
      <c r="D31" s="657"/>
      <c r="E31" s="553"/>
      <c r="F31" s="460"/>
      <c r="G31" s="414">
        <f t="shared" si="1"/>
        <v>0</v>
      </c>
      <c r="H31" s="462"/>
      <c r="I31" s="415">
        <f t="shared" si="2"/>
        <v>0</v>
      </c>
      <c r="J31" s="462"/>
      <c r="K31" s="419">
        <f t="shared" si="3"/>
        <v>0</v>
      </c>
      <c r="L31" s="463"/>
      <c r="M31" s="464"/>
      <c r="N31" s="417">
        <f t="shared" si="4"/>
        <v>0</v>
      </c>
      <c r="O31" s="790"/>
      <c r="P31" s="460"/>
      <c r="Q31" s="689">
        <f t="shared" si="0"/>
        <v>0</v>
      </c>
      <c r="R31" s="418">
        <f t="shared" si="5"/>
        <v>0</v>
      </c>
      <c r="S31" s="901"/>
      <c r="T31" s="57"/>
      <c r="U31" s="57"/>
      <c r="V31" s="635"/>
      <c r="X31" s="629"/>
      <c r="Z31" s="630"/>
    </row>
    <row r="32" spans="1:197" ht="12.75" customHeight="1" x14ac:dyDescent="0.2">
      <c r="A32" s="353"/>
      <c r="B32" s="502"/>
      <c r="C32" s="500"/>
      <c r="D32" s="657"/>
      <c r="E32" s="553"/>
      <c r="F32" s="460"/>
      <c r="G32" s="414">
        <f t="shared" si="1"/>
        <v>0</v>
      </c>
      <c r="H32" s="462"/>
      <c r="I32" s="415">
        <f t="shared" si="2"/>
        <v>0</v>
      </c>
      <c r="J32" s="462"/>
      <c r="K32" s="419">
        <f t="shared" si="3"/>
        <v>0</v>
      </c>
      <c r="L32" s="463"/>
      <c r="M32" s="464"/>
      <c r="N32" s="417">
        <f t="shared" si="4"/>
        <v>0</v>
      </c>
      <c r="O32" s="790"/>
      <c r="P32" s="460"/>
      <c r="Q32" s="689">
        <f t="shared" si="0"/>
        <v>0</v>
      </c>
      <c r="R32" s="418">
        <f t="shared" si="5"/>
        <v>0</v>
      </c>
      <c r="S32" s="900"/>
      <c r="T32" s="57"/>
      <c r="U32" s="57"/>
      <c r="V32" s="635"/>
      <c r="X32" s="629"/>
      <c r="Z32" s="630"/>
    </row>
    <row r="33" spans="1:197" ht="12.75" customHeight="1" x14ac:dyDescent="0.2">
      <c r="A33" s="353"/>
      <c r="B33" s="502"/>
      <c r="C33" s="500"/>
      <c r="D33" s="657"/>
      <c r="E33" s="553"/>
      <c r="F33" s="460"/>
      <c r="G33" s="414">
        <f t="shared" si="1"/>
        <v>0</v>
      </c>
      <c r="H33" s="462"/>
      <c r="I33" s="415">
        <f t="shared" si="2"/>
        <v>0</v>
      </c>
      <c r="J33" s="462"/>
      <c r="K33" s="419">
        <f t="shared" si="3"/>
        <v>0</v>
      </c>
      <c r="L33" s="463"/>
      <c r="M33" s="464"/>
      <c r="N33" s="417">
        <f t="shared" si="4"/>
        <v>0</v>
      </c>
      <c r="O33" s="790"/>
      <c r="P33" s="460"/>
      <c r="Q33" s="689">
        <f t="shared" si="0"/>
        <v>0</v>
      </c>
      <c r="R33" s="418">
        <f t="shared" si="5"/>
        <v>0</v>
      </c>
      <c r="S33" s="901"/>
      <c r="T33" s="57"/>
      <c r="U33" s="57"/>
      <c r="V33" s="635"/>
      <c r="X33" s="629"/>
      <c r="Z33" s="630"/>
    </row>
    <row r="34" spans="1:197" ht="12.75" customHeight="1" x14ac:dyDescent="0.2">
      <c r="A34" s="353"/>
      <c r="B34" s="502"/>
      <c r="C34" s="500"/>
      <c r="D34" s="657"/>
      <c r="E34" s="553"/>
      <c r="F34" s="460"/>
      <c r="G34" s="414">
        <f t="shared" si="1"/>
        <v>0</v>
      </c>
      <c r="H34" s="462"/>
      <c r="I34" s="415">
        <f t="shared" si="2"/>
        <v>0</v>
      </c>
      <c r="J34" s="462"/>
      <c r="K34" s="419">
        <f t="shared" si="3"/>
        <v>0</v>
      </c>
      <c r="L34" s="463"/>
      <c r="M34" s="464"/>
      <c r="N34" s="417">
        <f t="shared" si="4"/>
        <v>0</v>
      </c>
      <c r="O34" s="790"/>
      <c r="P34" s="460"/>
      <c r="Q34" s="689">
        <f t="shared" si="0"/>
        <v>0</v>
      </c>
      <c r="R34" s="418">
        <f t="shared" si="5"/>
        <v>0</v>
      </c>
      <c r="S34" s="901"/>
      <c r="T34" s="57"/>
      <c r="U34" s="57"/>
      <c r="V34" s="635"/>
      <c r="X34" s="629"/>
      <c r="Z34" s="630"/>
    </row>
    <row r="35" spans="1:197" ht="12.75" customHeight="1" x14ac:dyDescent="0.2">
      <c r="A35" s="353"/>
      <c r="B35" s="502"/>
      <c r="C35" s="500"/>
      <c r="D35" s="657"/>
      <c r="E35" s="553"/>
      <c r="F35" s="460"/>
      <c r="G35" s="414">
        <f t="shared" si="1"/>
        <v>0</v>
      </c>
      <c r="H35" s="462"/>
      <c r="I35" s="415">
        <f t="shared" si="2"/>
        <v>0</v>
      </c>
      <c r="J35" s="462"/>
      <c r="K35" s="419">
        <f t="shared" si="3"/>
        <v>0</v>
      </c>
      <c r="L35" s="463"/>
      <c r="M35" s="464"/>
      <c r="N35" s="417">
        <f t="shared" si="4"/>
        <v>0</v>
      </c>
      <c r="O35" s="790"/>
      <c r="P35" s="460"/>
      <c r="Q35" s="689">
        <f t="shared" si="0"/>
        <v>0</v>
      </c>
      <c r="R35" s="418">
        <f t="shared" si="5"/>
        <v>0</v>
      </c>
      <c r="S35" s="900"/>
      <c r="T35" s="57"/>
      <c r="U35" s="57"/>
      <c r="V35" s="353"/>
      <c r="X35" s="629"/>
      <c r="Z35" s="630"/>
    </row>
    <row r="36" spans="1:197" ht="12.75" customHeight="1" x14ac:dyDescent="0.2">
      <c r="A36" s="353"/>
      <c r="B36" s="502"/>
      <c r="C36" s="500"/>
      <c r="D36" s="657"/>
      <c r="E36" s="553"/>
      <c r="F36" s="460"/>
      <c r="G36" s="414">
        <f t="shared" si="1"/>
        <v>0</v>
      </c>
      <c r="H36" s="462"/>
      <c r="I36" s="415">
        <f t="shared" si="2"/>
        <v>0</v>
      </c>
      <c r="J36" s="462"/>
      <c r="K36" s="419">
        <f t="shared" si="3"/>
        <v>0</v>
      </c>
      <c r="L36" s="463"/>
      <c r="M36" s="464"/>
      <c r="N36" s="417">
        <f t="shared" si="4"/>
        <v>0</v>
      </c>
      <c r="O36" s="790"/>
      <c r="P36" s="460"/>
      <c r="Q36" s="689">
        <f t="shared" si="0"/>
        <v>0</v>
      </c>
      <c r="R36" s="418">
        <f t="shared" si="5"/>
        <v>0</v>
      </c>
      <c r="S36" s="57"/>
      <c r="T36" s="57"/>
      <c r="U36" s="57"/>
      <c r="V36" s="635"/>
      <c r="X36" s="629"/>
      <c r="Z36" s="630"/>
    </row>
    <row r="37" spans="1:197" s="676" customFormat="1" ht="12.75" customHeight="1" x14ac:dyDescent="0.2">
      <c r="A37" s="353"/>
      <c r="B37" s="502"/>
      <c r="C37" s="500"/>
      <c r="D37" s="657"/>
      <c r="E37" s="57"/>
      <c r="F37" s="460"/>
      <c r="G37" s="414">
        <f t="shared" si="1"/>
        <v>0</v>
      </c>
      <c r="H37" s="462"/>
      <c r="I37" s="415">
        <f t="shared" si="2"/>
        <v>0</v>
      </c>
      <c r="J37" s="462"/>
      <c r="K37" s="419">
        <f t="shared" si="3"/>
        <v>0</v>
      </c>
      <c r="L37" s="463"/>
      <c r="M37" s="464"/>
      <c r="N37" s="417">
        <f t="shared" si="4"/>
        <v>0</v>
      </c>
      <c r="O37" s="790"/>
      <c r="P37" s="460"/>
      <c r="Q37" s="689">
        <f t="shared" si="0"/>
        <v>0</v>
      </c>
      <c r="R37" s="418">
        <f t="shared" si="5"/>
        <v>0</v>
      </c>
      <c r="S37" s="901"/>
      <c r="T37" s="57"/>
      <c r="U37" s="57"/>
      <c r="V37" s="635"/>
      <c r="W37" s="9"/>
      <c r="X37" s="544"/>
      <c r="Y37" s="9"/>
      <c r="Z37" s="680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</row>
    <row r="38" spans="1:197" s="675" customFormat="1" ht="12.75" customHeight="1" x14ac:dyDescent="0.2">
      <c r="A38" s="353"/>
      <c r="B38" s="502"/>
      <c r="C38" s="500"/>
      <c r="D38" s="657"/>
      <c r="E38" s="57"/>
      <c r="F38" s="460"/>
      <c r="G38" s="414">
        <f t="shared" si="1"/>
        <v>0</v>
      </c>
      <c r="H38" s="462"/>
      <c r="I38" s="415">
        <f t="shared" si="2"/>
        <v>0</v>
      </c>
      <c r="J38" s="462"/>
      <c r="K38" s="419">
        <f t="shared" si="3"/>
        <v>0</v>
      </c>
      <c r="L38" s="463"/>
      <c r="M38" s="464"/>
      <c r="N38" s="417">
        <f t="shared" si="4"/>
        <v>0</v>
      </c>
      <c r="O38" s="790"/>
      <c r="P38" s="460"/>
      <c r="Q38" s="689">
        <f t="shared" si="0"/>
        <v>0</v>
      </c>
      <c r="R38" s="418">
        <f t="shared" si="5"/>
        <v>0</v>
      </c>
      <c r="S38" s="57"/>
      <c r="T38" s="57"/>
      <c r="U38" s="57"/>
      <c r="V38" s="530"/>
      <c r="W38" s="9"/>
      <c r="X38" s="544"/>
      <c r="Y38" s="9"/>
      <c r="Z38" s="680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</row>
    <row r="39" spans="1:197" s="676" customFormat="1" ht="12.75" customHeight="1" x14ac:dyDescent="0.2">
      <c r="A39" s="353"/>
      <c r="B39" s="502"/>
      <c r="C39" s="500"/>
      <c r="D39" s="657"/>
      <c r="E39" s="57"/>
      <c r="F39" s="460"/>
      <c r="G39" s="414">
        <f t="shared" si="1"/>
        <v>0</v>
      </c>
      <c r="H39" s="462"/>
      <c r="I39" s="415">
        <f t="shared" si="2"/>
        <v>0</v>
      </c>
      <c r="J39" s="462"/>
      <c r="K39" s="419">
        <f t="shared" si="3"/>
        <v>0</v>
      </c>
      <c r="L39" s="678"/>
      <c r="M39" s="679"/>
      <c r="N39" s="417">
        <f t="shared" si="4"/>
        <v>0</v>
      </c>
      <c r="O39" s="790"/>
      <c r="P39" s="460"/>
      <c r="Q39" s="689">
        <f t="shared" si="0"/>
        <v>0</v>
      </c>
      <c r="R39" s="418">
        <f t="shared" si="5"/>
        <v>0</v>
      </c>
      <c r="S39" s="57"/>
      <c r="T39" s="57"/>
      <c r="U39" s="57"/>
      <c r="V39" s="869"/>
      <c r="W39" s="9"/>
      <c r="X39" s="544"/>
      <c r="Y39" s="9"/>
      <c r="Z39" s="680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</row>
    <row r="40" spans="1:197" ht="12.75" customHeight="1" x14ac:dyDescent="0.2">
      <c r="A40" s="353"/>
      <c r="B40" s="502"/>
      <c r="C40" s="500"/>
      <c r="D40" s="657"/>
      <c r="E40" s="57"/>
      <c r="F40" s="460"/>
      <c r="G40" s="414">
        <f t="shared" si="1"/>
        <v>0</v>
      </c>
      <c r="H40" s="462"/>
      <c r="I40" s="415">
        <f t="shared" si="2"/>
        <v>0</v>
      </c>
      <c r="J40" s="462"/>
      <c r="K40" s="419">
        <f t="shared" si="3"/>
        <v>0</v>
      </c>
      <c r="L40" s="545"/>
      <c r="M40" s="546"/>
      <c r="N40" s="417">
        <f t="shared" si="4"/>
        <v>0</v>
      </c>
      <c r="O40" s="790"/>
      <c r="P40" s="460"/>
      <c r="Q40" s="689">
        <f t="shared" si="0"/>
        <v>0</v>
      </c>
      <c r="R40" s="418">
        <f t="shared" si="5"/>
        <v>0</v>
      </c>
      <c r="S40" s="901"/>
      <c r="T40" s="57"/>
      <c r="U40" s="57"/>
      <c r="V40" s="635"/>
      <c r="X40" s="629"/>
      <c r="Z40" s="630"/>
    </row>
    <row r="41" spans="1:197" s="676" customFormat="1" ht="12.75" customHeight="1" x14ac:dyDescent="0.2">
      <c r="A41" s="353"/>
      <c r="B41" s="502"/>
      <c r="C41" s="500"/>
      <c r="D41" s="657"/>
      <c r="E41" s="553"/>
      <c r="F41" s="460"/>
      <c r="G41" s="414">
        <f t="shared" si="1"/>
        <v>0</v>
      </c>
      <c r="H41" s="462"/>
      <c r="I41" s="415">
        <f t="shared" si="2"/>
        <v>0</v>
      </c>
      <c r="J41" s="462"/>
      <c r="K41" s="419">
        <f t="shared" si="3"/>
        <v>0</v>
      </c>
      <c r="L41" s="463"/>
      <c r="M41" s="464"/>
      <c r="N41" s="417">
        <f t="shared" si="4"/>
        <v>0</v>
      </c>
      <c r="O41" s="790"/>
      <c r="P41" s="460"/>
      <c r="Q41" s="689">
        <f t="shared" si="0"/>
        <v>0</v>
      </c>
      <c r="R41" s="418">
        <f t="shared" si="5"/>
        <v>0</v>
      </c>
      <c r="S41" s="901"/>
      <c r="T41" s="57"/>
      <c r="U41" s="57"/>
      <c r="V41" s="869"/>
      <c r="W41" s="9"/>
      <c r="X41" s="544"/>
      <c r="Y41" s="9"/>
      <c r="Z41" s="680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</row>
    <row r="42" spans="1:197" ht="12.75" customHeight="1" x14ac:dyDescent="0.2">
      <c r="A42" s="353"/>
      <c r="B42" s="502"/>
      <c r="C42" s="500"/>
      <c r="D42" s="657"/>
      <c r="E42" s="553"/>
      <c r="F42" s="460"/>
      <c r="G42" s="414">
        <f t="shared" si="1"/>
        <v>0</v>
      </c>
      <c r="H42" s="462"/>
      <c r="I42" s="415">
        <f t="shared" si="2"/>
        <v>0</v>
      </c>
      <c r="J42" s="462"/>
      <c r="K42" s="419">
        <f t="shared" si="3"/>
        <v>0</v>
      </c>
      <c r="L42" s="463"/>
      <c r="M42" s="464"/>
      <c r="N42" s="417">
        <f t="shared" si="4"/>
        <v>0</v>
      </c>
      <c r="O42" s="790"/>
      <c r="P42" s="460"/>
      <c r="Q42" s="689">
        <f t="shared" si="0"/>
        <v>0</v>
      </c>
      <c r="R42" s="418">
        <f t="shared" si="5"/>
        <v>0</v>
      </c>
      <c r="S42" s="900"/>
      <c r="T42" s="57"/>
      <c r="U42" s="57"/>
      <c r="V42" s="635"/>
      <c r="X42" s="629"/>
      <c r="Z42" s="630"/>
    </row>
    <row r="43" spans="1:197" ht="12.75" customHeight="1" x14ac:dyDescent="0.2">
      <c r="A43" s="353"/>
      <c r="B43" s="502"/>
      <c r="C43" s="500"/>
      <c r="D43" s="657"/>
      <c r="E43" s="553"/>
      <c r="F43" s="460"/>
      <c r="G43" s="414">
        <f t="shared" si="1"/>
        <v>0</v>
      </c>
      <c r="H43" s="462"/>
      <c r="I43" s="415">
        <f t="shared" si="2"/>
        <v>0</v>
      </c>
      <c r="J43" s="462"/>
      <c r="K43" s="419">
        <f t="shared" si="3"/>
        <v>0</v>
      </c>
      <c r="L43" s="463"/>
      <c r="M43" s="464"/>
      <c r="N43" s="417">
        <f t="shared" si="4"/>
        <v>0</v>
      </c>
      <c r="O43" s="790"/>
      <c r="P43" s="460"/>
      <c r="Q43" s="689">
        <f t="shared" si="0"/>
        <v>0</v>
      </c>
      <c r="R43" s="418">
        <f t="shared" si="5"/>
        <v>0</v>
      </c>
      <c r="S43" s="901"/>
      <c r="T43" s="57"/>
      <c r="U43" s="57"/>
      <c r="V43" s="530"/>
      <c r="X43" s="629"/>
      <c r="Z43" s="630"/>
    </row>
    <row r="44" spans="1:197" ht="12.75" customHeight="1" x14ac:dyDescent="0.2">
      <c r="A44" s="353"/>
      <c r="B44" s="502"/>
      <c r="C44" s="500"/>
      <c r="D44" s="657"/>
      <c r="E44" s="553"/>
      <c r="F44" s="460"/>
      <c r="G44" s="414">
        <f t="shared" si="1"/>
        <v>0</v>
      </c>
      <c r="H44" s="462"/>
      <c r="I44" s="415">
        <f t="shared" si="2"/>
        <v>0</v>
      </c>
      <c r="J44" s="462"/>
      <c r="K44" s="419">
        <f t="shared" si="3"/>
        <v>0</v>
      </c>
      <c r="L44" s="463"/>
      <c r="M44" s="464"/>
      <c r="N44" s="417">
        <f t="shared" si="4"/>
        <v>0</v>
      </c>
      <c r="O44" s="790"/>
      <c r="P44" s="460"/>
      <c r="Q44" s="689">
        <f t="shared" si="0"/>
        <v>0</v>
      </c>
      <c r="R44" s="418">
        <f t="shared" si="5"/>
        <v>0</v>
      </c>
      <c r="S44" s="900"/>
      <c r="T44" s="57"/>
      <c r="U44" s="57"/>
      <c r="V44" s="869"/>
      <c r="X44" s="629"/>
      <c r="Z44" s="630"/>
    </row>
    <row r="45" spans="1:197" ht="12.75" customHeight="1" x14ac:dyDescent="0.2">
      <c r="A45" s="353"/>
      <c r="B45" s="502"/>
      <c r="C45" s="500"/>
      <c r="D45" s="657"/>
      <c r="E45" s="553"/>
      <c r="F45" s="460"/>
      <c r="G45" s="414">
        <f t="shared" si="1"/>
        <v>0</v>
      </c>
      <c r="H45" s="462"/>
      <c r="I45" s="415">
        <f t="shared" si="2"/>
        <v>0</v>
      </c>
      <c r="J45" s="462"/>
      <c r="K45" s="419">
        <f t="shared" si="3"/>
        <v>0</v>
      </c>
      <c r="L45" s="463"/>
      <c r="M45" s="464"/>
      <c r="N45" s="417">
        <f t="shared" si="4"/>
        <v>0</v>
      </c>
      <c r="O45" s="790"/>
      <c r="P45" s="460"/>
      <c r="Q45" s="689">
        <f t="shared" si="0"/>
        <v>0</v>
      </c>
      <c r="R45" s="418">
        <f t="shared" si="5"/>
        <v>0</v>
      </c>
      <c r="S45" s="57"/>
      <c r="T45" s="57"/>
      <c r="U45" s="57"/>
      <c r="V45" s="635"/>
      <c r="X45" s="629"/>
      <c r="Z45" s="630"/>
    </row>
    <row r="46" spans="1:197" s="676" customFormat="1" ht="12.75" customHeight="1" x14ac:dyDescent="0.2">
      <c r="A46" s="353"/>
      <c r="B46" s="502"/>
      <c r="C46" s="500"/>
      <c r="D46" s="657"/>
      <c r="E46" s="57"/>
      <c r="F46" s="460"/>
      <c r="G46" s="414">
        <f t="shared" si="1"/>
        <v>0</v>
      </c>
      <c r="H46" s="462"/>
      <c r="I46" s="415">
        <f t="shared" si="2"/>
        <v>0</v>
      </c>
      <c r="J46" s="462"/>
      <c r="K46" s="419">
        <f t="shared" si="3"/>
        <v>0</v>
      </c>
      <c r="L46" s="463"/>
      <c r="M46" s="464"/>
      <c r="N46" s="417">
        <f t="shared" si="4"/>
        <v>0</v>
      </c>
      <c r="O46" s="790"/>
      <c r="P46" s="460"/>
      <c r="Q46" s="689">
        <f t="shared" si="0"/>
        <v>0</v>
      </c>
      <c r="R46" s="418">
        <f t="shared" si="5"/>
        <v>0</v>
      </c>
      <c r="S46" s="57"/>
      <c r="T46" s="57"/>
      <c r="U46" s="57"/>
      <c r="V46" s="635"/>
      <c r="W46" s="9"/>
      <c r="X46" s="544"/>
      <c r="Y46" s="9"/>
      <c r="Z46" s="68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</row>
    <row r="47" spans="1:197" s="675" customFormat="1" ht="12.75" customHeight="1" x14ac:dyDescent="0.2">
      <c r="A47" s="353"/>
      <c r="B47" s="502"/>
      <c r="C47" s="500"/>
      <c r="D47" s="657"/>
      <c r="E47" s="57"/>
      <c r="F47" s="460"/>
      <c r="G47" s="414">
        <f t="shared" si="1"/>
        <v>0</v>
      </c>
      <c r="H47" s="462"/>
      <c r="I47" s="415">
        <f t="shared" si="2"/>
        <v>0</v>
      </c>
      <c r="J47" s="462"/>
      <c r="K47" s="419">
        <f t="shared" si="3"/>
        <v>0</v>
      </c>
      <c r="L47" s="463"/>
      <c r="M47" s="464"/>
      <c r="N47" s="417">
        <f t="shared" si="4"/>
        <v>0</v>
      </c>
      <c r="O47" s="790"/>
      <c r="P47" s="460"/>
      <c r="Q47" s="689">
        <f t="shared" si="0"/>
        <v>0</v>
      </c>
      <c r="R47" s="418">
        <f t="shared" si="5"/>
        <v>0</v>
      </c>
      <c r="S47" s="901"/>
      <c r="T47" s="57"/>
      <c r="U47" s="57"/>
      <c r="V47" s="530"/>
      <c r="W47" s="9"/>
      <c r="X47" s="544"/>
      <c r="Y47" s="9"/>
      <c r="Z47" s="680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</row>
    <row r="48" spans="1:197" s="676" customFormat="1" ht="12.75" customHeight="1" x14ac:dyDescent="0.2">
      <c r="A48" s="353"/>
      <c r="B48" s="502"/>
      <c r="C48" s="500"/>
      <c r="D48" s="657"/>
      <c r="E48" s="57"/>
      <c r="F48" s="460"/>
      <c r="G48" s="414">
        <f t="shared" si="1"/>
        <v>0</v>
      </c>
      <c r="H48" s="462"/>
      <c r="I48" s="415">
        <f t="shared" si="2"/>
        <v>0</v>
      </c>
      <c r="J48" s="462"/>
      <c r="K48" s="419">
        <f t="shared" si="3"/>
        <v>0</v>
      </c>
      <c r="L48" s="678"/>
      <c r="M48" s="679"/>
      <c r="N48" s="417">
        <f t="shared" si="4"/>
        <v>0</v>
      </c>
      <c r="O48" s="790"/>
      <c r="P48" s="460"/>
      <c r="Q48" s="689">
        <f t="shared" si="0"/>
        <v>0</v>
      </c>
      <c r="R48" s="418">
        <f t="shared" si="5"/>
        <v>0</v>
      </c>
      <c r="S48" s="901"/>
      <c r="T48" s="57"/>
      <c r="U48" s="57"/>
      <c r="V48" s="530"/>
      <c r="W48" s="9"/>
      <c r="X48" s="544"/>
      <c r="Y48" s="9"/>
      <c r="Z48" s="68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</row>
    <row r="49" spans="1:197" ht="12.75" customHeight="1" x14ac:dyDescent="0.2">
      <c r="A49" s="353"/>
      <c r="B49" s="502"/>
      <c r="C49" s="500"/>
      <c r="D49" s="657"/>
      <c r="E49" s="463"/>
      <c r="F49" s="464"/>
      <c r="G49" s="414">
        <f t="shared" si="1"/>
        <v>0</v>
      </c>
      <c r="H49" s="462"/>
      <c r="I49" s="415">
        <f t="shared" si="2"/>
        <v>0</v>
      </c>
      <c r="J49" s="462"/>
      <c r="K49" s="419">
        <f t="shared" si="3"/>
        <v>0</v>
      </c>
      <c r="L49" s="463"/>
      <c r="M49" s="464"/>
      <c r="N49" s="417">
        <f t="shared" si="4"/>
        <v>0</v>
      </c>
      <c r="O49" s="790"/>
      <c r="P49" s="460"/>
      <c r="Q49" s="689">
        <f t="shared" si="0"/>
        <v>0</v>
      </c>
      <c r="R49" s="418">
        <f t="shared" si="5"/>
        <v>0</v>
      </c>
      <c r="S49" s="901"/>
      <c r="T49" s="57"/>
      <c r="U49" s="57"/>
      <c r="V49" s="530"/>
      <c r="X49" s="629"/>
      <c r="Z49" s="630"/>
    </row>
    <row r="50" spans="1:197" ht="12.75" customHeight="1" x14ac:dyDescent="0.2">
      <c r="A50" s="353"/>
      <c r="B50" s="502"/>
      <c r="C50" s="500"/>
      <c r="D50" s="657"/>
      <c r="E50" s="553"/>
      <c r="F50" s="460"/>
      <c r="G50" s="414">
        <f t="shared" si="1"/>
        <v>0</v>
      </c>
      <c r="H50" s="462"/>
      <c r="I50" s="415">
        <f t="shared" si="2"/>
        <v>0</v>
      </c>
      <c r="J50" s="462"/>
      <c r="K50" s="419">
        <f t="shared" si="3"/>
        <v>0</v>
      </c>
      <c r="L50" s="463"/>
      <c r="M50" s="464"/>
      <c r="N50" s="417">
        <f t="shared" si="4"/>
        <v>0</v>
      </c>
      <c r="O50" s="790"/>
      <c r="P50" s="460"/>
      <c r="Q50" s="689">
        <f t="shared" si="0"/>
        <v>0</v>
      </c>
      <c r="R50" s="418">
        <f t="shared" si="5"/>
        <v>0</v>
      </c>
      <c r="S50" s="901"/>
      <c r="T50" s="57"/>
      <c r="U50" s="57"/>
      <c r="V50" s="530"/>
      <c r="X50" s="629"/>
      <c r="Z50" s="630"/>
    </row>
    <row r="51" spans="1:197" ht="12.75" customHeight="1" x14ac:dyDescent="0.2">
      <c r="A51" s="353"/>
      <c r="B51" s="502"/>
      <c r="C51" s="500"/>
      <c r="D51" s="657"/>
      <c r="E51" s="57"/>
      <c r="F51" s="460"/>
      <c r="G51" s="414">
        <f t="shared" si="1"/>
        <v>0</v>
      </c>
      <c r="H51" s="462"/>
      <c r="I51" s="415">
        <f t="shared" si="2"/>
        <v>0</v>
      </c>
      <c r="J51" s="462"/>
      <c r="K51" s="419">
        <f t="shared" si="3"/>
        <v>0</v>
      </c>
      <c r="L51" s="463"/>
      <c r="M51" s="464"/>
      <c r="N51" s="417">
        <f t="shared" si="4"/>
        <v>0</v>
      </c>
      <c r="O51" s="790"/>
      <c r="P51" s="460"/>
      <c r="Q51" s="689">
        <f t="shared" si="0"/>
        <v>0</v>
      </c>
      <c r="R51" s="418">
        <f t="shared" si="5"/>
        <v>0</v>
      </c>
      <c r="S51" s="57"/>
      <c r="T51" s="57"/>
      <c r="U51" s="57"/>
      <c r="V51" s="530"/>
      <c r="X51" s="629"/>
      <c r="Z51" s="630"/>
    </row>
    <row r="52" spans="1:197" ht="12.75" customHeight="1" x14ac:dyDescent="0.2">
      <c r="A52" s="353"/>
      <c r="B52" s="502"/>
      <c r="C52" s="500"/>
      <c r="D52" s="657"/>
      <c r="E52" s="57"/>
      <c r="F52" s="460"/>
      <c r="G52" s="414">
        <f t="shared" si="1"/>
        <v>0</v>
      </c>
      <c r="H52" s="462"/>
      <c r="I52" s="415">
        <f t="shared" si="2"/>
        <v>0</v>
      </c>
      <c r="J52" s="462"/>
      <c r="K52" s="419">
        <f t="shared" si="3"/>
        <v>0</v>
      </c>
      <c r="L52" s="463"/>
      <c r="M52" s="464"/>
      <c r="N52" s="417">
        <f t="shared" si="4"/>
        <v>0</v>
      </c>
      <c r="O52" s="790"/>
      <c r="P52" s="460"/>
      <c r="Q52" s="689">
        <f t="shared" si="0"/>
        <v>0</v>
      </c>
      <c r="R52" s="418">
        <f t="shared" si="5"/>
        <v>0</v>
      </c>
      <c r="S52" s="901"/>
      <c r="T52" s="57"/>
      <c r="U52" s="57"/>
      <c r="V52" s="635"/>
      <c r="X52" s="629"/>
      <c r="Z52" s="630"/>
    </row>
    <row r="53" spans="1:197" ht="12.75" customHeight="1" x14ac:dyDescent="0.2">
      <c r="A53" s="353"/>
      <c r="B53" s="502"/>
      <c r="C53" s="500"/>
      <c r="D53" s="657"/>
      <c r="E53" s="57"/>
      <c r="F53" s="460"/>
      <c r="G53" s="414">
        <f t="shared" si="1"/>
        <v>0</v>
      </c>
      <c r="H53" s="462"/>
      <c r="I53" s="415">
        <f t="shared" si="2"/>
        <v>0</v>
      </c>
      <c r="J53" s="462"/>
      <c r="K53" s="419">
        <f t="shared" si="3"/>
        <v>0</v>
      </c>
      <c r="L53" s="463"/>
      <c r="M53" s="464"/>
      <c r="N53" s="417">
        <f t="shared" si="4"/>
        <v>0</v>
      </c>
      <c r="O53" s="790"/>
      <c r="P53" s="460"/>
      <c r="Q53" s="689">
        <f t="shared" si="0"/>
        <v>0</v>
      </c>
      <c r="R53" s="418">
        <f t="shared" si="5"/>
        <v>0</v>
      </c>
      <c r="S53" s="57"/>
      <c r="T53" s="57"/>
      <c r="U53" s="57"/>
      <c r="V53" s="530"/>
      <c r="X53" s="629"/>
      <c r="Z53" s="630"/>
    </row>
    <row r="54" spans="1:197" ht="12.75" customHeight="1" x14ac:dyDescent="0.2">
      <c r="A54" s="353"/>
      <c r="B54" s="502"/>
      <c r="C54" s="500"/>
      <c r="D54" s="657"/>
      <c r="E54" s="57"/>
      <c r="F54" s="460"/>
      <c r="G54" s="414">
        <f t="shared" si="1"/>
        <v>0</v>
      </c>
      <c r="H54" s="462"/>
      <c r="I54" s="415">
        <f t="shared" si="2"/>
        <v>0</v>
      </c>
      <c r="J54" s="462"/>
      <c r="K54" s="419">
        <f t="shared" si="3"/>
        <v>0</v>
      </c>
      <c r="L54" s="463"/>
      <c r="M54" s="464"/>
      <c r="N54" s="417">
        <f t="shared" si="4"/>
        <v>0</v>
      </c>
      <c r="O54" s="790"/>
      <c r="P54" s="460"/>
      <c r="Q54" s="689">
        <f t="shared" si="0"/>
        <v>0</v>
      </c>
      <c r="R54" s="418">
        <f t="shared" si="5"/>
        <v>0</v>
      </c>
      <c r="S54" s="900"/>
      <c r="T54" s="57"/>
      <c r="U54" s="57"/>
      <c r="V54" s="530"/>
      <c r="X54" s="629"/>
      <c r="Z54" s="630"/>
    </row>
    <row r="55" spans="1:197" ht="12.75" customHeight="1" x14ac:dyDescent="0.2">
      <c r="A55" s="353"/>
      <c r="B55" s="502"/>
      <c r="C55" s="500"/>
      <c r="D55" s="657"/>
      <c r="E55" s="57"/>
      <c r="F55" s="460"/>
      <c r="G55" s="414">
        <f t="shared" si="1"/>
        <v>0</v>
      </c>
      <c r="H55" s="462"/>
      <c r="I55" s="415">
        <f t="shared" si="2"/>
        <v>0</v>
      </c>
      <c r="J55" s="462"/>
      <c r="K55" s="419">
        <f t="shared" si="3"/>
        <v>0</v>
      </c>
      <c r="L55" s="463"/>
      <c r="M55" s="464"/>
      <c r="N55" s="417">
        <f t="shared" si="4"/>
        <v>0</v>
      </c>
      <c r="O55" s="790"/>
      <c r="P55" s="460"/>
      <c r="Q55" s="689">
        <f t="shared" si="0"/>
        <v>0</v>
      </c>
      <c r="R55" s="418">
        <f t="shared" si="5"/>
        <v>0</v>
      </c>
      <c r="S55" s="57"/>
      <c r="T55" s="57"/>
      <c r="U55" s="57"/>
      <c r="V55" s="635"/>
      <c r="X55" s="629"/>
      <c r="Z55" s="630"/>
    </row>
    <row r="56" spans="1:197" ht="12.75" customHeight="1" x14ac:dyDescent="0.2">
      <c r="A56" s="353"/>
      <c r="B56" s="502"/>
      <c r="C56" s="500"/>
      <c r="D56" s="657"/>
      <c r="E56" s="57"/>
      <c r="F56" s="460"/>
      <c r="G56" s="414">
        <f t="shared" si="1"/>
        <v>0</v>
      </c>
      <c r="H56" s="462"/>
      <c r="I56" s="415">
        <f t="shared" si="2"/>
        <v>0</v>
      </c>
      <c r="J56" s="462"/>
      <c r="K56" s="419">
        <f t="shared" si="3"/>
        <v>0</v>
      </c>
      <c r="L56" s="463"/>
      <c r="M56" s="464"/>
      <c r="N56" s="417">
        <f t="shared" si="4"/>
        <v>0</v>
      </c>
      <c r="O56" s="790"/>
      <c r="P56" s="460"/>
      <c r="Q56" s="689">
        <f t="shared" si="0"/>
        <v>0</v>
      </c>
      <c r="R56" s="418">
        <f t="shared" si="5"/>
        <v>0</v>
      </c>
      <c r="S56" s="57"/>
      <c r="T56" s="57"/>
      <c r="U56" s="57"/>
      <c r="V56" s="635"/>
      <c r="X56" s="629"/>
      <c r="Z56" s="630"/>
    </row>
    <row r="57" spans="1:197" ht="12.75" customHeight="1" x14ac:dyDescent="0.2">
      <c r="A57" s="353"/>
      <c r="B57" s="502"/>
      <c r="C57" s="500"/>
      <c r="D57" s="657"/>
      <c r="E57" s="57"/>
      <c r="F57" s="460"/>
      <c r="G57" s="414">
        <f t="shared" si="1"/>
        <v>0</v>
      </c>
      <c r="H57" s="462"/>
      <c r="I57" s="415">
        <f t="shared" si="2"/>
        <v>0</v>
      </c>
      <c r="J57" s="462"/>
      <c r="K57" s="419">
        <f t="shared" si="3"/>
        <v>0</v>
      </c>
      <c r="L57" s="463"/>
      <c r="M57" s="464"/>
      <c r="N57" s="417">
        <f t="shared" si="4"/>
        <v>0</v>
      </c>
      <c r="O57" s="790"/>
      <c r="P57" s="460"/>
      <c r="Q57" s="689">
        <f t="shared" si="0"/>
        <v>0</v>
      </c>
      <c r="R57" s="418">
        <f t="shared" si="5"/>
        <v>0</v>
      </c>
      <c r="S57" s="901"/>
      <c r="T57" s="57"/>
      <c r="U57" s="57"/>
      <c r="V57" s="635"/>
      <c r="X57" s="629"/>
      <c r="Z57" s="630"/>
    </row>
    <row r="58" spans="1:197" ht="12.75" customHeight="1" x14ac:dyDescent="0.2">
      <c r="A58" s="353"/>
      <c r="B58" s="502"/>
      <c r="C58" s="500"/>
      <c r="D58" s="657"/>
      <c r="E58" s="57"/>
      <c r="F58" s="460"/>
      <c r="G58" s="414">
        <f t="shared" si="1"/>
        <v>0</v>
      </c>
      <c r="H58" s="462"/>
      <c r="I58" s="415">
        <f t="shared" si="2"/>
        <v>0</v>
      </c>
      <c r="J58" s="462"/>
      <c r="K58" s="419">
        <f t="shared" si="3"/>
        <v>0</v>
      </c>
      <c r="L58" s="463"/>
      <c r="M58" s="464"/>
      <c r="N58" s="417">
        <f t="shared" si="4"/>
        <v>0</v>
      </c>
      <c r="O58" s="790"/>
      <c r="P58" s="460"/>
      <c r="Q58" s="689">
        <f t="shared" si="0"/>
        <v>0</v>
      </c>
      <c r="R58" s="418">
        <f t="shared" si="5"/>
        <v>0</v>
      </c>
      <c r="S58" s="57"/>
      <c r="T58" s="57"/>
      <c r="U58" s="57"/>
      <c r="V58" s="530"/>
      <c r="X58" s="629"/>
      <c r="Z58" s="630"/>
    </row>
    <row r="59" spans="1:197" ht="12.75" customHeight="1" x14ac:dyDescent="0.2">
      <c r="A59" s="353"/>
      <c r="B59" s="502"/>
      <c r="C59" s="500"/>
      <c r="D59" s="657"/>
      <c r="E59" s="57"/>
      <c r="F59" s="460"/>
      <c r="G59" s="414">
        <f t="shared" si="1"/>
        <v>0</v>
      </c>
      <c r="H59" s="462"/>
      <c r="I59" s="415">
        <f t="shared" si="2"/>
        <v>0</v>
      </c>
      <c r="J59" s="462"/>
      <c r="K59" s="419">
        <f t="shared" si="3"/>
        <v>0</v>
      </c>
      <c r="L59" s="463"/>
      <c r="M59" s="464"/>
      <c r="N59" s="417">
        <f t="shared" si="4"/>
        <v>0</v>
      </c>
      <c r="O59" s="790"/>
      <c r="P59" s="460"/>
      <c r="Q59" s="689">
        <f t="shared" si="0"/>
        <v>0</v>
      </c>
      <c r="R59" s="418">
        <f t="shared" si="5"/>
        <v>0</v>
      </c>
      <c r="S59" s="57"/>
      <c r="T59" s="57"/>
      <c r="U59" s="57"/>
      <c r="V59" s="530"/>
      <c r="X59" s="629"/>
      <c r="Z59" s="630"/>
    </row>
    <row r="60" spans="1:197" ht="12.75" customHeight="1" x14ac:dyDescent="0.2">
      <c r="A60" s="353"/>
      <c r="B60" s="502"/>
      <c r="C60" s="500"/>
      <c r="D60" s="657"/>
      <c r="E60" s="57"/>
      <c r="F60" s="460"/>
      <c r="G60" s="414">
        <f t="shared" si="1"/>
        <v>0</v>
      </c>
      <c r="H60" s="462"/>
      <c r="I60" s="415">
        <f t="shared" si="2"/>
        <v>0</v>
      </c>
      <c r="J60" s="462"/>
      <c r="K60" s="419">
        <f t="shared" si="3"/>
        <v>0</v>
      </c>
      <c r="L60" s="463"/>
      <c r="M60" s="464"/>
      <c r="N60" s="417">
        <f t="shared" si="4"/>
        <v>0</v>
      </c>
      <c r="O60" s="790"/>
      <c r="P60" s="460"/>
      <c r="Q60" s="689">
        <f t="shared" si="0"/>
        <v>0</v>
      </c>
      <c r="R60" s="418">
        <f t="shared" si="5"/>
        <v>0</v>
      </c>
      <c r="S60" s="901"/>
      <c r="T60" s="57"/>
      <c r="U60" s="57"/>
      <c r="V60" s="530"/>
      <c r="X60" s="629"/>
      <c r="Z60" s="630"/>
    </row>
    <row r="61" spans="1:197" ht="12.75" customHeight="1" x14ac:dyDescent="0.2">
      <c r="A61" s="353"/>
      <c r="B61" s="502"/>
      <c r="C61" s="500"/>
      <c r="D61" s="657"/>
      <c r="E61" s="57"/>
      <c r="F61" s="460"/>
      <c r="G61" s="414">
        <f t="shared" si="1"/>
        <v>0</v>
      </c>
      <c r="H61" s="462"/>
      <c r="I61" s="415">
        <f t="shared" si="2"/>
        <v>0</v>
      </c>
      <c r="J61" s="462"/>
      <c r="K61" s="419">
        <f t="shared" si="3"/>
        <v>0</v>
      </c>
      <c r="L61" s="463"/>
      <c r="M61" s="464"/>
      <c r="N61" s="417">
        <f t="shared" si="4"/>
        <v>0</v>
      </c>
      <c r="O61" s="790"/>
      <c r="P61" s="460"/>
      <c r="Q61" s="689">
        <f t="shared" si="0"/>
        <v>0</v>
      </c>
      <c r="R61" s="418">
        <f t="shared" si="5"/>
        <v>0</v>
      </c>
      <c r="S61" s="901"/>
      <c r="T61" s="57"/>
      <c r="U61" s="57"/>
      <c r="V61" s="635"/>
      <c r="X61" s="629"/>
    </row>
    <row r="62" spans="1:197" ht="12.75" customHeight="1" x14ac:dyDescent="0.2">
      <c r="A62" s="353"/>
      <c r="B62" s="502"/>
      <c r="C62" s="500"/>
      <c r="D62" s="657"/>
      <c r="E62" s="57"/>
      <c r="F62" s="460"/>
      <c r="G62" s="414">
        <f t="shared" si="1"/>
        <v>0</v>
      </c>
      <c r="H62" s="462"/>
      <c r="I62" s="415">
        <f t="shared" si="2"/>
        <v>0</v>
      </c>
      <c r="J62" s="462"/>
      <c r="K62" s="419">
        <f t="shared" si="3"/>
        <v>0</v>
      </c>
      <c r="L62" s="463"/>
      <c r="M62" s="464"/>
      <c r="N62" s="417">
        <f t="shared" si="4"/>
        <v>0</v>
      </c>
      <c r="O62" s="790"/>
      <c r="P62" s="460"/>
      <c r="Q62" s="689">
        <f t="shared" si="0"/>
        <v>0</v>
      </c>
      <c r="R62" s="418">
        <f t="shared" si="5"/>
        <v>0</v>
      </c>
      <c r="S62" s="901"/>
      <c r="T62" s="57"/>
      <c r="U62" s="57"/>
      <c r="V62" s="869"/>
      <c r="X62" s="629"/>
    </row>
    <row r="63" spans="1:197" ht="12.75" customHeight="1" x14ac:dyDescent="0.2">
      <c r="A63" s="353"/>
      <c r="B63" s="502"/>
      <c r="C63" s="500"/>
      <c r="D63" s="657"/>
      <c r="E63" s="57"/>
      <c r="F63" s="460"/>
      <c r="G63" s="414">
        <f t="shared" si="1"/>
        <v>0</v>
      </c>
      <c r="H63" s="462"/>
      <c r="I63" s="415">
        <f t="shared" si="2"/>
        <v>0</v>
      </c>
      <c r="J63" s="462"/>
      <c r="K63" s="419">
        <f t="shared" si="3"/>
        <v>0</v>
      </c>
      <c r="L63" s="463"/>
      <c r="M63" s="464"/>
      <c r="N63" s="417">
        <f t="shared" si="4"/>
        <v>0</v>
      </c>
      <c r="O63" s="790"/>
      <c r="P63" s="460"/>
      <c r="Q63" s="689">
        <f t="shared" si="0"/>
        <v>0</v>
      </c>
      <c r="R63" s="418">
        <f t="shared" si="5"/>
        <v>0</v>
      </c>
      <c r="S63" s="901"/>
      <c r="T63" s="57"/>
      <c r="U63" s="57"/>
      <c r="V63" s="530"/>
      <c r="X63" s="629"/>
    </row>
    <row r="64" spans="1:197" s="676" customFormat="1" ht="12.75" customHeight="1" x14ac:dyDescent="0.2">
      <c r="A64" s="353"/>
      <c r="B64" s="502"/>
      <c r="C64" s="500"/>
      <c r="D64" s="657"/>
      <c r="E64" s="57"/>
      <c r="F64" s="460"/>
      <c r="G64" s="414">
        <f t="shared" si="1"/>
        <v>0</v>
      </c>
      <c r="H64" s="462"/>
      <c r="I64" s="415">
        <f t="shared" si="2"/>
        <v>0</v>
      </c>
      <c r="J64" s="462"/>
      <c r="K64" s="419">
        <f t="shared" si="3"/>
        <v>0</v>
      </c>
      <c r="L64" s="463"/>
      <c r="M64" s="464"/>
      <c r="N64" s="417">
        <f t="shared" si="4"/>
        <v>0</v>
      </c>
      <c r="O64" s="790"/>
      <c r="P64" s="460"/>
      <c r="Q64" s="689">
        <f t="shared" si="0"/>
        <v>0</v>
      </c>
      <c r="R64" s="418">
        <f t="shared" si="5"/>
        <v>0</v>
      </c>
      <c r="S64" s="901"/>
      <c r="T64" s="57"/>
      <c r="U64" s="57"/>
      <c r="V64" s="704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</row>
    <row r="65" spans="1:197" ht="12.75" customHeight="1" x14ac:dyDescent="0.2">
      <c r="A65" s="353"/>
      <c r="B65" s="502"/>
      <c r="C65" s="500"/>
      <c r="D65" s="657"/>
      <c r="E65" s="57"/>
      <c r="F65" s="460"/>
      <c r="G65" s="414">
        <f t="shared" si="1"/>
        <v>0</v>
      </c>
      <c r="H65" s="462"/>
      <c r="I65" s="415">
        <f t="shared" si="2"/>
        <v>0</v>
      </c>
      <c r="J65" s="462"/>
      <c r="K65" s="419">
        <f t="shared" si="3"/>
        <v>0</v>
      </c>
      <c r="L65" s="463"/>
      <c r="M65" s="464"/>
      <c r="N65" s="417">
        <f t="shared" si="4"/>
        <v>0</v>
      </c>
      <c r="O65" s="790"/>
      <c r="P65" s="460"/>
      <c r="Q65" s="689">
        <f t="shared" si="0"/>
        <v>0</v>
      </c>
      <c r="R65" s="418">
        <f t="shared" si="5"/>
        <v>0</v>
      </c>
      <c r="S65" s="901"/>
      <c r="T65" s="57"/>
      <c r="U65" s="57"/>
      <c r="V65" s="530"/>
      <c r="X65" s="629"/>
    </row>
    <row r="66" spans="1:197" ht="12.75" customHeight="1" x14ac:dyDescent="0.2">
      <c r="A66" s="353"/>
      <c r="B66" s="502"/>
      <c r="C66" s="500"/>
      <c r="D66" s="657"/>
      <c r="E66" s="57"/>
      <c r="F66" s="460"/>
      <c r="G66" s="414">
        <f t="shared" si="1"/>
        <v>0</v>
      </c>
      <c r="H66" s="462"/>
      <c r="I66" s="415">
        <f t="shared" si="2"/>
        <v>0</v>
      </c>
      <c r="J66" s="462"/>
      <c r="K66" s="419">
        <f t="shared" si="3"/>
        <v>0</v>
      </c>
      <c r="L66" s="463"/>
      <c r="M66" s="464"/>
      <c r="N66" s="417">
        <f t="shared" si="4"/>
        <v>0</v>
      </c>
      <c r="O66" s="790"/>
      <c r="P66" s="460"/>
      <c r="Q66" s="689">
        <f t="shared" si="0"/>
        <v>0</v>
      </c>
      <c r="R66" s="418">
        <f t="shared" si="5"/>
        <v>0</v>
      </c>
      <c r="S66" s="901"/>
      <c r="T66" s="57"/>
      <c r="U66" s="57"/>
      <c r="V66" s="530"/>
      <c r="X66" s="629"/>
    </row>
    <row r="67" spans="1:197" ht="12.75" customHeight="1" x14ac:dyDescent="0.2">
      <c r="A67" s="353"/>
      <c r="B67" s="502"/>
      <c r="C67" s="500"/>
      <c r="D67" s="657"/>
      <c r="E67" s="57"/>
      <c r="F67" s="460"/>
      <c r="G67" s="414">
        <f t="shared" si="1"/>
        <v>0</v>
      </c>
      <c r="H67" s="462"/>
      <c r="I67" s="415">
        <f t="shared" si="2"/>
        <v>0</v>
      </c>
      <c r="J67" s="462"/>
      <c r="K67" s="419">
        <f t="shared" si="3"/>
        <v>0</v>
      </c>
      <c r="L67" s="463"/>
      <c r="M67" s="464"/>
      <c r="N67" s="417">
        <f t="shared" si="4"/>
        <v>0</v>
      </c>
      <c r="O67" s="790"/>
      <c r="P67" s="460"/>
      <c r="Q67" s="689">
        <f t="shared" si="0"/>
        <v>0</v>
      </c>
      <c r="R67" s="418">
        <f t="shared" si="5"/>
        <v>0</v>
      </c>
      <c r="S67" s="901"/>
      <c r="T67" s="57"/>
      <c r="U67" s="57"/>
      <c r="V67" s="530"/>
      <c r="X67" s="629"/>
    </row>
    <row r="68" spans="1:197" ht="12.75" customHeight="1" x14ac:dyDescent="0.2">
      <c r="A68" s="353"/>
      <c r="B68" s="502"/>
      <c r="C68" s="500"/>
      <c r="D68" s="657"/>
      <c r="E68" s="57"/>
      <c r="F68" s="460"/>
      <c r="G68" s="414">
        <f t="shared" si="1"/>
        <v>0</v>
      </c>
      <c r="H68" s="462"/>
      <c r="I68" s="415">
        <f t="shared" si="2"/>
        <v>0</v>
      </c>
      <c r="J68" s="462"/>
      <c r="K68" s="419">
        <f t="shared" si="3"/>
        <v>0</v>
      </c>
      <c r="L68" s="463"/>
      <c r="M68" s="464"/>
      <c r="N68" s="417">
        <f t="shared" si="4"/>
        <v>0</v>
      </c>
      <c r="O68" s="790"/>
      <c r="P68" s="460"/>
      <c r="Q68" s="689">
        <f t="shared" si="0"/>
        <v>0</v>
      </c>
      <c r="R68" s="418">
        <f t="shared" si="5"/>
        <v>0</v>
      </c>
      <c r="S68" s="901"/>
      <c r="T68" s="57"/>
      <c r="U68" s="57"/>
      <c r="V68" s="635"/>
      <c r="X68" s="629"/>
    </row>
    <row r="69" spans="1:197" ht="12.75" customHeight="1" x14ac:dyDescent="0.2">
      <c r="A69" s="353"/>
      <c r="B69" s="502"/>
      <c r="C69" s="500"/>
      <c r="D69" s="657"/>
      <c r="E69" s="57"/>
      <c r="F69" s="460"/>
      <c r="G69" s="414">
        <f t="shared" si="1"/>
        <v>0</v>
      </c>
      <c r="H69" s="462"/>
      <c r="I69" s="415">
        <f t="shared" si="2"/>
        <v>0</v>
      </c>
      <c r="J69" s="462"/>
      <c r="K69" s="419">
        <f t="shared" si="3"/>
        <v>0</v>
      </c>
      <c r="L69" s="463"/>
      <c r="M69" s="464"/>
      <c r="N69" s="417">
        <f t="shared" si="4"/>
        <v>0</v>
      </c>
      <c r="O69" s="790"/>
      <c r="P69" s="460"/>
      <c r="Q69" s="689">
        <f t="shared" si="0"/>
        <v>0</v>
      </c>
      <c r="R69" s="418">
        <f t="shared" si="5"/>
        <v>0</v>
      </c>
      <c r="S69" s="901"/>
      <c r="T69" s="57"/>
      <c r="U69" s="57"/>
      <c r="V69" s="635"/>
      <c r="X69" s="629"/>
    </row>
    <row r="70" spans="1:197" ht="12.75" customHeight="1" x14ac:dyDescent="0.2">
      <c r="A70" s="353"/>
      <c r="B70" s="670"/>
      <c r="C70" s="500"/>
      <c r="D70" s="657"/>
      <c r="E70" s="57"/>
      <c r="F70" s="460"/>
      <c r="G70" s="414">
        <f t="shared" si="1"/>
        <v>0</v>
      </c>
      <c r="H70" s="462"/>
      <c r="I70" s="415">
        <f t="shared" si="2"/>
        <v>0</v>
      </c>
      <c r="J70" s="462"/>
      <c r="K70" s="419">
        <f t="shared" si="3"/>
        <v>0</v>
      </c>
      <c r="L70" s="666"/>
      <c r="M70" s="667"/>
      <c r="N70" s="417">
        <f t="shared" si="4"/>
        <v>0</v>
      </c>
      <c r="O70" s="790"/>
      <c r="P70" s="460"/>
      <c r="Q70" s="689">
        <f t="shared" si="0"/>
        <v>0</v>
      </c>
      <c r="R70" s="418">
        <f t="shared" si="5"/>
        <v>0</v>
      </c>
      <c r="S70" s="900"/>
      <c r="T70" s="57"/>
      <c r="U70" s="57"/>
      <c r="V70" s="353"/>
    </row>
    <row r="71" spans="1:197" s="676" customFormat="1" ht="12.75" customHeight="1" x14ac:dyDescent="0.2">
      <c r="A71" s="353"/>
      <c r="B71" s="502"/>
      <c r="C71" s="500"/>
      <c r="D71" s="657"/>
      <c r="E71" s="57"/>
      <c r="F71" s="460"/>
      <c r="G71" s="414">
        <f t="shared" si="1"/>
        <v>0</v>
      </c>
      <c r="H71" s="462"/>
      <c r="I71" s="415">
        <f t="shared" si="2"/>
        <v>0</v>
      </c>
      <c r="J71" s="462"/>
      <c r="K71" s="419">
        <f t="shared" si="3"/>
        <v>0</v>
      </c>
      <c r="L71" s="463"/>
      <c r="M71" s="464"/>
      <c r="N71" s="417">
        <f t="shared" si="4"/>
        <v>0</v>
      </c>
      <c r="O71" s="790"/>
      <c r="P71" s="460"/>
      <c r="Q71" s="689">
        <f t="shared" si="0"/>
        <v>0</v>
      </c>
      <c r="R71" s="418">
        <f t="shared" si="5"/>
        <v>0</v>
      </c>
      <c r="S71" s="901"/>
      <c r="T71" s="57"/>
      <c r="U71" s="57"/>
      <c r="V71" s="704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</row>
    <row r="72" spans="1:197" ht="12.75" customHeight="1" x14ac:dyDescent="0.2">
      <c r="A72" s="353"/>
      <c r="B72" s="502"/>
      <c r="C72" s="500"/>
      <c r="D72" s="657"/>
      <c r="E72" s="57"/>
      <c r="F72" s="460"/>
      <c r="G72" s="414">
        <f t="shared" si="1"/>
        <v>0</v>
      </c>
      <c r="H72" s="462"/>
      <c r="I72" s="415">
        <f t="shared" si="2"/>
        <v>0</v>
      </c>
      <c r="J72" s="462"/>
      <c r="K72" s="419">
        <f t="shared" si="3"/>
        <v>0</v>
      </c>
      <c r="L72" s="57"/>
      <c r="M72" s="460"/>
      <c r="N72" s="417">
        <f t="shared" si="4"/>
        <v>0</v>
      </c>
      <c r="O72" s="790"/>
      <c r="P72" s="460"/>
      <c r="Q72" s="689">
        <f t="shared" si="0"/>
        <v>0</v>
      </c>
      <c r="R72" s="418">
        <f t="shared" si="5"/>
        <v>0</v>
      </c>
      <c r="S72" s="900"/>
      <c r="T72" s="57"/>
      <c r="U72" s="57"/>
      <c r="V72" s="530"/>
    </row>
    <row r="73" spans="1:197" s="676" customFormat="1" ht="12.75" customHeight="1" x14ac:dyDescent="0.2">
      <c r="A73" s="353"/>
      <c r="B73" s="502"/>
      <c r="C73" s="500"/>
      <c r="D73" s="657"/>
      <c r="E73" s="57"/>
      <c r="F73" s="460"/>
      <c r="G73" s="414">
        <f t="shared" si="1"/>
        <v>0</v>
      </c>
      <c r="H73" s="462"/>
      <c r="I73" s="415">
        <f t="shared" si="2"/>
        <v>0</v>
      </c>
      <c r="J73" s="462"/>
      <c r="K73" s="419">
        <f t="shared" si="3"/>
        <v>0</v>
      </c>
      <c r="L73" s="463"/>
      <c r="M73" s="464"/>
      <c r="N73" s="417">
        <f t="shared" si="4"/>
        <v>0</v>
      </c>
      <c r="O73" s="790"/>
      <c r="P73" s="460"/>
      <c r="Q73" s="689">
        <f t="shared" si="0"/>
        <v>0</v>
      </c>
      <c r="R73" s="418">
        <f t="shared" si="5"/>
        <v>0</v>
      </c>
      <c r="S73" s="901"/>
      <c r="T73" s="57"/>
      <c r="U73" s="57"/>
      <c r="V73" s="635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</row>
    <row r="74" spans="1:197" s="676" customFormat="1" ht="12.75" customHeight="1" x14ac:dyDescent="0.2">
      <c r="A74" s="353"/>
      <c r="B74" s="502"/>
      <c r="C74" s="500"/>
      <c r="D74" s="657"/>
      <c r="E74" s="57"/>
      <c r="F74" s="460"/>
      <c r="G74" s="414">
        <f t="shared" si="1"/>
        <v>0</v>
      </c>
      <c r="H74" s="462"/>
      <c r="I74" s="415">
        <f t="shared" si="2"/>
        <v>0</v>
      </c>
      <c r="J74" s="462"/>
      <c r="K74" s="419">
        <f t="shared" si="3"/>
        <v>0</v>
      </c>
      <c r="L74" s="463"/>
      <c r="M74" s="464"/>
      <c r="N74" s="417">
        <f t="shared" si="4"/>
        <v>0</v>
      </c>
      <c r="O74" s="790"/>
      <c r="P74" s="460"/>
      <c r="Q74" s="689">
        <f t="shared" ref="Q74:Q136" si="12">O74*P74</f>
        <v>0</v>
      </c>
      <c r="R74" s="418">
        <f t="shared" si="5"/>
        <v>0</v>
      </c>
      <c r="S74" s="901"/>
      <c r="T74" s="57"/>
      <c r="U74" s="57"/>
      <c r="V74" s="635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</row>
    <row r="75" spans="1:197" s="676" customFormat="1" ht="12.75" customHeight="1" x14ac:dyDescent="0.2">
      <c r="A75" s="353"/>
      <c r="B75" s="502"/>
      <c r="C75" s="500"/>
      <c r="D75" s="657"/>
      <c r="E75" s="57"/>
      <c r="F75" s="460"/>
      <c r="G75" s="414">
        <f t="shared" ref="G75:G137" si="13">E75*F75</f>
        <v>0</v>
      </c>
      <c r="H75" s="462"/>
      <c r="I75" s="415">
        <f t="shared" ref="I75:I137" si="14">(G75*H75)+G75</f>
        <v>0</v>
      </c>
      <c r="J75" s="462"/>
      <c r="K75" s="419">
        <f t="shared" ref="K75:K137" si="15">I75-(I75*J75)</f>
        <v>0</v>
      </c>
      <c r="L75" s="463"/>
      <c r="M75" s="464"/>
      <c r="N75" s="417">
        <f t="shared" ref="N75:N137" si="16">L75*M75</f>
        <v>0</v>
      </c>
      <c r="O75" s="790"/>
      <c r="P75" s="460"/>
      <c r="Q75" s="689">
        <f t="shared" si="12"/>
        <v>0</v>
      </c>
      <c r="R75" s="418">
        <f t="shared" ref="R75:R137" si="17">SUM(K75,N75,Q75)</f>
        <v>0</v>
      </c>
      <c r="S75" s="901"/>
      <c r="T75" s="57"/>
      <c r="U75" s="57"/>
      <c r="V75" s="635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</row>
    <row r="76" spans="1:197" s="676" customFormat="1" ht="12.75" customHeight="1" x14ac:dyDescent="0.2">
      <c r="A76" s="353"/>
      <c r="B76" s="502"/>
      <c r="C76" s="500"/>
      <c r="D76" s="657"/>
      <c r="E76" s="57"/>
      <c r="F76" s="460"/>
      <c r="G76" s="414">
        <f t="shared" si="13"/>
        <v>0</v>
      </c>
      <c r="H76" s="462"/>
      <c r="I76" s="415">
        <f t="shared" si="14"/>
        <v>0</v>
      </c>
      <c r="J76" s="462"/>
      <c r="K76" s="419">
        <f t="shared" si="15"/>
        <v>0</v>
      </c>
      <c r="L76" s="463"/>
      <c r="M76" s="464"/>
      <c r="N76" s="417">
        <f t="shared" si="16"/>
        <v>0</v>
      </c>
      <c r="O76" s="790"/>
      <c r="P76" s="460"/>
      <c r="Q76" s="689">
        <f t="shared" si="12"/>
        <v>0</v>
      </c>
      <c r="R76" s="418">
        <f t="shared" si="17"/>
        <v>0</v>
      </c>
      <c r="S76" s="57"/>
      <c r="T76" s="57"/>
      <c r="U76" s="57"/>
      <c r="V76" s="530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</row>
    <row r="77" spans="1:197" s="676" customFormat="1" ht="12.75" customHeight="1" x14ac:dyDescent="0.2">
      <c r="A77" s="353"/>
      <c r="B77" s="502"/>
      <c r="C77" s="500"/>
      <c r="D77" s="657"/>
      <c r="E77" s="57"/>
      <c r="F77" s="460"/>
      <c r="G77" s="414">
        <f t="shared" si="13"/>
        <v>0</v>
      </c>
      <c r="H77" s="462"/>
      <c r="I77" s="415">
        <f t="shared" si="14"/>
        <v>0</v>
      </c>
      <c r="J77" s="462"/>
      <c r="K77" s="419">
        <f t="shared" si="15"/>
        <v>0</v>
      </c>
      <c r="L77" s="463"/>
      <c r="M77" s="464"/>
      <c r="N77" s="417">
        <f t="shared" si="16"/>
        <v>0</v>
      </c>
      <c r="O77" s="790"/>
      <c r="P77" s="460"/>
      <c r="Q77" s="689">
        <f t="shared" si="12"/>
        <v>0</v>
      </c>
      <c r="R77" s="418">
        <f t="shared" si="17"/>
        <v>0</v>
      </c>
      <c r="S77" s="901"/>
      <c r="T77" s="57"/>
      <c r="U77" s="57"/>
      <c r="V77" s="635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</row>
    <row r="78" spans="1:197" s="676" customFormat="1" ht="12.75" customHeight="1" x14ac:dyDescent="0.2">
      <c r="A78" s="353"/>
      <c r="B78" s="502"/>
      <c r="C78" s="500"/>
      <c r="D78" s="657"/>
      <c r="E78" s="57"/>
      <c r="F78" s="460"/>
      <c r="G78" s="414">
        <f t="shared" si="13"/>
        <v>0</v>
      </c>
      <c r="H78" s="462"/>
      <c r="I78" s="415">
        <f t="shared" si="14"/>
        <v>0</v>
      </c>
      <c r="J78" s="462"/>
      <c r="K78" s="419">
        <f t="shared" si="15"/>
        <v>0</v>
      </c>
      <c r="L78" s="463"/>
      <c r="M78" s="464"/>
      <c r="N78" s="417">
        <f t="shared" si="16"/>
        <v>0</v>
      </c>
      <c r="O78" s="790"/>
      <c r="P78" s="460"/>
      <c r="Q78" s="689">
        <f t="shared" si="12"/>
        <v>0</v>
      </c>
      <c r="R78" s="418">
        <f t="shared" si="17"/>
        <v>0</v>
      </c>
      <c r="S78" s="900"/>
      <c r="T78" s="57"/>
      <c r="U78" s="57"/>
      <c r="V78" s="530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</row>
    <row r="79" spans="1:197" s="676" customFormat="1" ht="12.75" customHeight="1" x14ac:dyDescent="0.2">
      <c r="A79" s="353"/>
      <c r="B79" s="502"/>
      <c r="C79" s="500"/>
      <c r="D79" s="657"/>
      <c r="E79" s="57"/>
      <c r="F79" s="460"/>
      <c r="G79" s="414">
        <f t="shared" si="13"/>
        <v>0</v>
      </c>
      <c r="H79" s="462"/>
      <c r="I79" s="415">
        <f t="shared" si="14"/>
        <v>0</v>
      </c>
      <c r="J79" s="462"/>
      <c r="K79" s="419">
        <f t="shared" si="15"/>
        <v>0</v>
      </c>
      <c r="L79" s="463"/>
      <c r="M79" s="464"/>
      <c r="N79" s="417">
        <f t="shared" si="16"/>
        <v>0</v>
      </c>
      <c r="O79" s="790"/>
      <c r="P79" s="460"/>
      <c r="Q79" s="689">
        <f t="shared" si="12"/>
        <v>0</v>
      </c>
      <c r="R79" s="418">
        <f t="shared" si="17"/>
        <v>0</v>
      </c>
      <c r="S79" s="57"/>
      <c r="T79" s="57"/>
      <c r="U79" s="57"/>
      <c r="V79" s="635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</row>
    <row r="80" spans="1:197" s="676" customFormat="1" ht="12.75" customHeight="1" x14ac:dyDescent="0.2">
      <c r="A80" s="353"/>
      <c r="B80" s="502"/>
      <c r="C80" s="500"/>
      <c r="D80" s="657"/>
      <c r="E80" s="57"/>
      <c r="F80" s="460"/>
      <c r="G80" s="414">
        <f t="shared" si="13"/>
        <v>0</v>
      </c>
      <c r="H80" s="462"/>
      <c r="I80" s="415">
        <f t="shared" si="14"/>
        <v>0</v>
      </c>
      <c r="J80" s="462"/>
      <c r="K80" s="419">
        <f t="shared" si="15"/>
        <v>0</v>
      </c>
      <c r="L80" s="463"/>
      <c r="M80" s="464"/>
      <c r="N80" s="417">
        <f t="shared" si="16"/>
        <v>0</v>
      </c>
      <c r="O80" s="790"/>
      <c r="P80" s="460"/>
      <c r="Q80" s="689">
        <f t="shared" si="12"/>
        <v>0</v>
      </c>
      <c r="R80" s="418">
        <f t="shared" si="17"/>
        <v>0</v>
      </c>
      <c r="S80" s="57"/>
      <c r="T80" s="57"/>
      <c r="U80" s="57"/>
      <c r="V80" s="635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</row>
    <row r="81" spans="1:197" s="676" customFormat="1" ht="12.75" customHeight="1" x14ac:dyDescent="0.2">
      <c r="A81" s="353"/>
      <c r="B81" s="502"/>
      <c r="C81" s="500"/>
      <c r="D81" s="657"/>
      <c r="E81" s="57"/>
      <c r="F81" s="460"/>
      <c r="G81" s="414">
        <f t="shared" si="13"/>
        <v>0</v>
      </c>
      <c r="H81" s="462"/>
      <c r="I81" s="415">
        <f t="shared" si="14"/>
        <v>0</v>
      </c>
      <c r="J81" s="462"/>
      <c r="K81" s="419">
        <f t="shared" si="15"/>
        <v>0</v>
      </c>
      <c r="L81" s="463"/>
      <c r="M81" s="464"/>
      <c r="N81" s="417">
        <f t="shared" si="16"/>
        <v>0</v>
      </c>
      <c r="O81" s="790"/>
      <c r="P81" s="460"/>
      <c r="Q81" s="689">
        <f t="shared" si="12"/>
        <v>0</v>
      </c>
      <c r="R81" s="418">
        <f t="shared" si="17"/>
        <v>0</v>
      </c>
      <c r="S81" s="901"/>
      <c r="T81" s="57"/>
      <c r="U81" s="57"/>
      <c r="V81" s="86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</row>
    <row r="82" spans="1:197" s="676" customFormat="1" ht="12.75" customHeight="1" x14ac:dyDescent="0.2">
      <c r="A82" s="353"/>
      <c r="B82" s="502"/>
      <c r="C82" s="500"/>
      <c r="D82" s="657"/>
      <c r="E82" s="57"/>
      <c r="F82" s="460"/>
      <c r="G82" s="414">
        <f t="shared" si="13"/>
        <v>0</v>
      </c>
      <c r="H82" s="462"/>
      <c r="I82" s="415">
        <f t="shared" si="14"/>
        <v>0</v>
      </c>
      <c r="J82" s="462"/>
      <c r="K82" s="419">
        <f t="shared" si="15"/>
        <v>0</v>
      </c>
      <c r="L82" s="463"/>
      <c r="M82" s="464"/>
      <c r="N82" s="417">
        <f t="shared" si="16"/>
        <v>0</v>
      </c>
      <c r="O82" s="790"/>
      <c r="P82" s="460"/>
      <c r="Q82" s="689">
        <f t="shared" si="12"/>
        <v>0</v>
      </c>
      <c r="R82" s="418">
        <f t="shared" si="17"/>
        <v>0</v>
      </c>
      <c r="S82" s="901"/>
      <c r="T82" s="57"/>
      <c r="U82" s="57"/>
      <c r="V82" s="86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</row>
    <row r="83" spans="1:197" ht="12.75" customHeight="1" x14ac:dyDescent="0.2">
      <c r="A83" s="353"/>
      <c r="B83" s="502"/>
      <c r="C83" s="500"/>
      <c r="D83" s="657"/>
      <c r="E83" s="57"/>
      <c r="F83" s="460"/>
      <c r="G83" s="414">
        <f t="shared" si="13"/>
        <v>0</v>
      </c>
      <c r="H83" s="462"/>
      <c r="I83" s="415">
        <f t="shared" si="14"/>
        <v>0</v>
      </c>
      <c r="J83" s="462"/>
      <c r="K83" s="419">
        <f t="shared" si="15"/>
        <v>0</v>
      </c>
      <c r="L83" s="463"/>
      <c r="M83" s="464"/>
      <c r="N83" s="417">
        <f t="shared" si="16"/>
        <v>0</v>
      </c>
      <c r="O83" s="790"/>
      <c r="P83" s="460"/>
      <c r="Q83" s="689">
        <f t="shared" si="12"/>
        <v>0</v>
      </c>
      <c r="R83" s="418">
        <f t="shared" si="17"/>
        <v>0</v>
      </c>
      <c r="S83" s="57"/>
      <c r="T83" s="57"/>
      <c r="U83" s="57"/>
      <c r="V83" s="635"/>
    </row>
    <row r="84" spans="1:197" ht="12.75" customHeight="1" x14ac:dyDescent="0.2">
      <c r="A84" s="353"/>
      <c r="B84" s="502"/>
      <c r="C84" s="500"/>
      <c r="D84" s="657"/>
      <c r="E84" s="57"/>
      <c r="F84" s="460"/>
      <c r="G84" s="414">
        <f t="shared" si="13"/>
        <v>0</v>
      </c>
      <c r="H84" s="462"/>
      <c r="I84" s="415">
        <f t="shared" si="14"/>
        <v>0</v>
      </c>
      <c r="J84" s="462"/>
      <c r="K84" s="419">
        <f t="shared" si="15"/>
        <v>0</v>
      </c>
      <c r="L84" s="463"/>
      <c r="M84" s="464"/>
      <c r="N84" s="417">
        <f t="shared" si="16"/>
        <v>0</v>
      </c>
      <c r="O84" s="790"/>
      <c r="P84" s="460"/>
      <c r="Q84" s="689">
        <f t="shared" si="12"/>
        <v>0</v>
      </c>
      <c r="R84" s="418">
        <f t="shared" si="17"/>
        <v>0</v>
      </c>
      <c r="S84" s="57"/>
      <c r="T84" s="57"/>
      <c r="U84" s="57"/>
      <c r="V84" s="635"/>
    </row>
    <row r="85" spans="1:197" s="675" customFormat="1" ht="12.75" customHeight="1" x14ac:dyDescent="0.2">
      <c r="A85" s="353"/>
      <c r="B85" s="502"/>
      <c r="C85" s="500"/>
      <c r="D85" s="657"/>
      <c r="E85" s="57"/>
      <c r="F85" s="460"/>
      <c r="G85" s="414">
        <f t="shared" si="13"/>
        <v>0</v>
      </c>
      <c r="H85" s="462"/>
      <c r="I85" s="415">
        <f t="shared" si="14"/>
        <v>0</v>
      </c>
      <c r="J85" s="462"/>
      <c r="K85" s="419">
        <f t="shared" si="15"/>
        <v>0</v>
      </c>
      <c r="L85" s="463"/>
      <c r="M85" s="464"/>
      <c r="N85" s="417">
        <f t="shared" si="16"/>
        <v>0</v>
      </c>
      <c r="O85" s="790"/>
      <c r="P85" s="460"/>
      <c r="Q85" s="689">
        <f t="shared" si="12"/>
        <v>0</v>
      </c>
      <c r="R85" s="418">
        <f t="shared" si="17"/>
        <v>0</v>
      </c>
      <c r="S85" s="57"/>
      <c r="T85" s="57"/>
      <c r="U85" s="57"/>
      <c r="V85" s="635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</row>
    <row r="86" spans="1:197" s="675" customFormat="1" ht="12.75" customHeight="1" x14ac:dyDescent="0.2">
      <c r="A86" s="353"/>
      <c r="B86" s="502"/>
      <c r="C86" s="500"/>
      <c r="D86" s="657"/>
      <c r="E86" s="57"/>
      <c r="F86" s="460"/>
      <c r="G86" s="414">
        <f t="shared" si="13"/>
        <v>0</v>
      </c>
      <c r="H86" s="462"/>
      <c r="I86" s="415">
        <f t="shared" si="14"/>
        <v>0</v>
      </c>
      <c r="J86" s="462"/>
      <c r="K86" s="419">
        <f t="shared" si="15"/>
        <v>0</v>
      </c>
      <c r="L86" s="463"/>
      <c r="M86" s="464"/>
      <c r="N86" s="417">
        <f t="shared" si="16"/>
        <v>0</v>
      </c>
      <c r="O86" s="790"/>
      <c r="P86" s="460"/>
      <c r="Q86" s="689">
        <f t="shared" si="12"/>
        <v>0</v>
      </c>
      <c r="R86" s="418">
        <f t="shared" si="17"/>
        <v>0</v>
      </c>
      <c r="S86" s="57"/>
      <c r="T86" s="57"/>
      <c r="U86" s="57"/>
      <c r="V86" s="635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</row>
    <row r="87" spans="1:197" s="675" customFormat="1" ht="12.75" customHeight="1" x14ac:dyDescent="0.2">
      <c r="A87" s="353"/>
      <c r="B87" s="502"/>
      <c r="C87" s="500"/>
      <c r="D87" s="657"/>
      <c r="E87" s="57"/>
      <c r="F87" s="460"/>
      <c r="G87" s="414">
        <f t="shared" si="13"/>
        <v>0</v>
      </c>
      <c r="H87" s="462"/>
      <c r="I87" s="415">
        <f t="shared" si="14"/>
        <v>0</v>
      </c>
      <c r="J87" s="462"/>
      <c r="K87" s="419">
        <f t="shared" si="15"/>
        <v>0</v>
      </c>
      <c r="L87" s="463"/>
      <c r="M87" s="464"/>
      <c r="N87" s="417">
        <f t="shared" si="16"/>
        <v>0</v>
      </c>
      <c r="O87" s="790"/>
      <c r="P87" s="460"/>
      <c r="Q87" s="689">
        <f t="shared" si="12"/>
        <v>0</v>
      </c>
      <c r="R87" s="418">
        <f t="shared" si="17"/>
        <v>0</v>
      </c>
      <c r="S87" s="901"/>
      <c r="T87" s="57"/>
      <c r="U87" s="57"/>
      <c r="V87" s="530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</row>
    <row r="88" spans="1:197" s="675" customFormat="1" ht="12.75" customHeight="1" x14ac:dyDescent="0.2">
      <c r="A88" s="353"/>
      <c r="B88" s="502"/>
      <c r="C88" s="500"/>
      <c r="D88" s="657"/>
      <c r="E88" s="57"/>
      <c r="F88" s="460"/>
      <c r="G88" s="414">
        <f t="shared" si="13"/>
        <v>0</v>
      </c>
      <c r="H88" s="462"/>
      <c r="I88" s="415">
        <f t="shared" si="14"/>
        <v>0</v>
      </c>
      <c r="J88" s="462"/>
      <c r="K88" s="419">
        <f t="shared" si="15"/>
        <v>0</v>
      </c>
      <c r="L88" s="463"/>
      <c r="M88" s="464"/>
      <c r="N88" s="417">
        <f t="shared" si="16"/>
        <v>0</v>
      </c>
      <c r="O88" s="790"/>
      <c r="P88" s="460"/>
      <c r="Q88" s="689">
        <f t="shared" si="12"/>
        <v>0</v>
      </c>
      <c r="R88" s="418">
        <f t="shared" si="17"/>
        <v>0</v>
      </c>
      <c r="S88" s="901"/>
      <c r="T88" s="57"/>
      <c r="U88" s="57"/>
      <c r="V88" s="530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</row>
    <row r="89" spans="1:197" s="675" customFormat="1" ht="12.75" customHeight="1" x14ac:dyDescent="0.2">
      <c r="A89" s="353"/>
      <c r="B89" s="502"/>
      <c r="C89" s="500"/>
      <c r="D89" s="657"/>
      <c r="E89" s="57"/>
      <c r="F89" s="460"/>
      <c r="G89" s="414">
        <f t="shared" si="13"/>
        <v>0</v>
      </c>
      <c r="H89" s="462"/>
      <c r="I89" s="415">
        <f t="shared" si="14"/>
        <v>0</v>
      </c>
      <c r="J89" s="462"/>
      <c r="K89" s="419">
        <f t="shared" si="15"/>
        <v>0</v>
      </c>
      <c r="L89" s="463"/>
      <c r="M89" s="464"/>
      <c r="N89" s="417">
        <f t="shared" si="16"/>
        <v>0</v>
      </c>
      <c r="O89" s="790"/>
      <c r="P89" s="460"/>
      <c r="Q89" s="689">
        <f t="shared" si="12"/>
        <v>0</v>
      </c>
      <c r="R89" s="418">
        <f t="shared" si="17"/>
        <v>0</v>
      </c>
      <c r="S89" s="901"/>
      <c r="T89" s="57"/>
      <c r="U89" s="57"/>
      <c r="V89" s="635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</row>
    <row r="90" spans="1:197" s="675" customFormat="1" ht="12.75" customHeight="1" x14ac:dyDescent="0.2">
      <c r="A90" s="353"/>
      <c r="B90" s="502"/>
      <c r="C90" s="500"/>
      <c r="D90" s="657"/>
      <c r="E90" s="57"/>
      <c r="F90" s="460"/>
      <c r="G90" s="414">
        <f t="shared" si="13"/>
        <v>0</v>
      </c>
      <c r="H90" s="462"/>
      <c r="I90" s="415">
        <f t="shared" si="14"/>
        <v>0</v>
      </c>
      <c r="J90" s="462"/>
      <c r="K90" s="419">
        <f t="shared" si="15"/>
        <v>0</v>
      </c>
      <c r="L90" s="463"/>
      <c r="M90" s="464"/>
      <c r="N90" s="417">
        <f t="shared" si="16"/>
        <v>0</v>
      </c>
      <c r="O90" s="790"/>
      <c r="P90" s="460"/>
      <c r="Q90" s="689">
        <f t="shared" si="12"/>
        <v>0</v>
      </c>
      <c r="R90" s="418">
        <f t="shared" si="17"/>
        <v>0</v>
      </c>
      <c r="S90" s="901"/>
      <c r="T90" s="57"/>
      <c r="U90" s="57"/>
      <c r="V90" s="635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</row>
    <row r="91" spans="1:197" s="675" customFormat="1" ht="12.75" customHeight="1" x14ac:dyDescent="0.2">
      <c r="A91" s="353"/>
      <c r="B91" s="502"/>
      <c r="C91" s="500"/>
      <c r="D91" s="657"/>
      <c r="E91" s="57"/>
      <c r="F91" s="460"/>
      <c r="G91" s="414">
        <f t="shared" si="13"/>
        <v>0</v>
      </c>
      <c r="H91" s="462"/>
      <c r="I91" s="415">
        <f t="shared" si="14"/>
        <v>0</v>
      </c>
      <c r="J91" s="462"/>
      <c r="K91" s="419">
        <f t="shared" si="15"/>
        <v>0</v>
      </c>
      <c r="L91" s="463"/>
      <c r="M91" s="464"/>
      <c r="N91" s="417">
        <f t="shared" si="16"/>
        <v>0</v>
      </c>
      <c r="O91" s="790"/>
      <c r="P91" s="460"/>
      <c r="Q91" s="689">
        <f t="shared" si="12"/>
        <v>0</v>
      </c>
      <c r="R91" s="418">
        <f t="shared" si="17"/>
        <v>0</v>
      </c>
      <c r="S91" s="57"/>
      <c r="T91" s="57"/>
      <c r="U91" s="57"/>
      <c r="V91" s="86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</row>
    <row r="92" spans="1:197" s="675" customFormat="1" ht="12.75" customHeight="1" x14ac:dyDescent="0.2">
      <c r="A92" s="353"/>
      <c r="B92" s="502"/>
      <c r="C92" s="500"/>
      <c r="D92" s="657"/>
      <c r="E92" s="57"/>
      <c r="F92" s="460"/>
      <c r="G92" s="414">
        <f t="shared" si="13"/>
        <v>0</v>
      </c>
      <c r="H92" s="462"/>
      <c r="I92" s="415">
        <f t="shared" si="14"/>
        <v>0</v>
      </c>
      <c r="J92" s="462"/>
      <c r="K92" s="419">
        <f t="shared" si="15"/>
        <v>0</v>
      </c>
      <c r="L92" s="463"/>
      <c r="M92" s="464"/>
      <c r="N92" s="417">
        <f t="shared" si="16"/>
        <v>0</v>
      </c>
      <c r="O92" s="790"/>
      <c r="P92" s="460"/>
      <c r="Q92" s="689">
        <f t="shared" si="12"/>
        <v>0</v>
      </c>
      <c r="R92" s="418">
        <f t="shared" si="17"/>
        <v>0</v>
      </c>
      <c r="S92" s="57"/>
      <c r="T92" s="57"/>
      <c r="U92" s="57"/>
      <c r="V92" s="86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</row>
    <row r="93" spans="1:197" ht="12.75" customHeight="1" x14ac:dyDescent="0.2">
      <c r="A93" s="353"/>
      <c r="B93" s="502"/>
      <c r="C93" s="500"/>
      <c r="D93" s="657"/>
      <c r="E93" s="57"/>
      <c r="F93" s="460"/>
      <c r="G93" s="414">
        <f t="shared" si="13"/>
        <v>0</v>
      </c>
      <c r="H93" s="462"/>
      <c r="I93" s="415">
        <f t="shared" si="14"/>
        <v>0</v>
      </c>
      <c r="J93" s="462"/>
      <c r="K93" s="419">
        <f t="shared" si="15"/>
        <v>0</v>
      </c>
      <c r="L93" s="463"/>
      <c r="M93" s="464"/>
      <c r="N93" s="417">
        <f t="shared" si="16"/>
        <v>0</v>
      </c>
      <c r="O93" s="790"/>
      <c r="P93" s="460"/>
      <c r="Q93" s="689">
        <f t="shared" si="12"/>
        <v>0</v>
      </c>
      <c r="R93" s="418">
        <f t="shared" si="17"/>
        <v>0</v>
      </c>
      <c r="S93" s="901"/>
      <c r="T93" s="57"/>
      <c r="U93" s="57"/>
      <c r="V93" s="530"/>
    </row>
    <row r="94" spans="1:197" ht="12.75" customHeight="1" x14ac:dyDescent="0.2">
      <c r="A94" s="353"/>
      <c r="B94" s="502"/>
      <c r="C94" s="500"/>
      <c r="D94" s="657"/>
      <c r="E94" s="463"/>
      <c r="F94" s="464"/>
      <c r="G94" s="414">
        <f t="shared" si="13"/>
        <v>0</v>
      </c>
      <c r="H94" s="462"/>
      <c r="I94" s="415">
        <f t="shared" si="14"/>
        <v>0</v>
      </c>
      <c r="J94" s="462"/>
      <c r="K94" s="419">
        <f t="shared" si="15"/>
        <v>0</v>
      </c>
      <c r="L94" s="463"/>
      <c r="M94" s="464"/>
      <c r="N94" s="417">
        <f t="shared" si="16"/>
        <v>0</v>
      </c>
      <c r="O94" s="790"/>
      <c r="P94" s="460"/>
      <c r="Q94" s="689">
        <f t="shared" si="12"/>
        <v>0</v>
      </c>
      <c r="R94" s="418">
        <f t="shared" si="17"/>
        <v>0</v>
      </c>
      <c r="S94" s="901"/>
      <c r="T94" s="57"/>
      <c r="U94" s="57"/>
      <c r="V94" s="530"/>
    </row>
    <row r="95" spans="1:197" ht="12.75" customHeight="1" x14ac:dyDescent="0.2">
      <c r="A95" s="353"/>
      <c r="B95" s="502"/>
      <c r="C95" s="500"/>
      <c r="D95" s="657"/>
      <c r="E95" s="553"/>
      <c r="F95" s="460"/>
      <c r="G95" s="414">
        <f t="shared" si="13"/>
        <v>0</v>
      </c>
      <c r="H95" s="462"/>
      <c r="I95" s="415">
        <f t="shared" si="14"/>
        <v>0</v>
      </c>
      <c r="J95" s="462"/>
      <c r="K95" s="419">
        <f t="shared" si="15"/>
        <v>0</v>
      </c>
      <c r="L95" s="463"/>
      <c r="M95" s="464"/>
      <c r="N95" s="417">
        <f t="shared" si="16"/>
        <v>0</v>
      </c>
      <c r="O95" s="790"/>
      <c r="P95" s="460"/>
      <c r="Q95" s="689">
        <f t="shared" si="12"/>
        <v>0</v>
      </c>
      <c r="R95" s="418">
        <f t="shared" si="17"/>
        <v>0</v>
      </c>
      <c r="S95" s="901"/>
      <c r="T95" s="57"/>
      <c r="U95" s="57"/>
      <c r="V95" s="530"/>
    </row>
    <row r="96" spans="1:197" ht="12.75" customHeight="1" x14ac:dyDescent="0.2">
      <c r="A96" s="353"/>
      <c r="B96" s="502"/>
      <c r="C96" s="500"/>
      <c r="D96" s="657"/>
      <c r="E96" s="57"/>
      <c r="F96" s="460"/>
      <c r="G96" s="414">
        <f t="shared" si="13"/>
        <v>0</v>
      </c>
      <c r="H96" s="462"/>
      <c r="I96" s="415">
        <f t="shared" si="14"/>
        <v>0</v>
      </c>
      <c r="J96" s="462"/>
      <c r="K96" s="419">
        <f t="shared" si="15"/>
        <v>0</v>
      </c>
      <c r="L96" s="463"/>
      <c r="M96" s="464"/>
      <c r="N96" s="417">
        <f t="shared" si="16"/>
        <v>0</v>
      </c>
      <c r="O96" s="790"/>
      <c r="P96" s="460"/>
      <c r="Q96" s="689">
        <f t="shared" si="12"/>
        <v>0</v>
      </c>
      <c r="R96" s="418">
        <f t="shared" si="17"/>
        <v>0</v>
      </c>
      <c r="S96" s="901"/>
      <c r="T96" s="57"/>
      <c r="U96" s="57"/>
      <c r="V96" s="530"/>
    </row>
    <row r="97" spans="1:197" s="676" customFormat="1" ht="12.75" customHeight="1" x14ac:dyDescent="0.2">
      <c r="A97" s="353"/>
      <c r="B97" s="502"/>
      <c r="C97" s="500"/>
      <c r="D97" s="657"/>
      <c r="E97" s="57"/>
      <c r="F97" s="460"/>
      <c r="G97" s="414">
        <f t="shared" si="13"/>
        <v>0</v>
      </c>
      <c r="H97" s="462"/>
      <c r="I97" s="415">
        <f t="shared" si="14"/>
        <v>0</v>
      </c>
      <c r="J97" s="462"/>
      <c r="K97" s="419">
        <f t="shared" si="15"/>
        <v>0</v>
      </c>
      <c r="L97" s="463"/>
      <c r="M97" s="464"/>
      <c r="N97" s="417">
        <f t="shared" si="16"/>
        <v>0</v>
      </c>
      <c r="O97" s="790"/>
      <c r="P97" s="460"/>
      <c r="Q97" s="689">
        <f t="shared" si="12"/>
        <v>0</v>
      </c>
      <c r="R97" s="418">
        <f t="shared" si="17"/>
        <v>0</v>
      </c>
      <c r="S97" s="901"/>
      <c r="T97" s="57"/>
      <c r="U97" s="57"/>
      <c r="V97" s="635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</row>
    <row r="98" spans="1:197" ht="12.75" customHeight="1" x14ac:dyDescent="0.2">
      <c r="A98" s="353"/>
      <c r="B98" s="941"/>
      <c r="C98" s="500"/>
      <c r="D98" s="657"/>
      <c r="E98" s="57"/>
      <c r="F98" s="460"/>
      <c r="G98" s="414">
        <f t="shared" si="13"/>
        <v>0</v>
      </c>
      <c r="H98" s="462"/>
      <c r="I98" s="415">
        <f t="shared" si="14"/>
        <v>0</v>
      </c>
      <c r="J98" s="462"/>
      <c r="K98" s="419">
        <f t="shared" si="15"/>
        <v>0</v>
      </c>
      <c r="L98" s="540"/>
      <c r="M98" s="460"/>
      <c r="N98" s="417">
        <f t="shared" si="16"/>
        <v>0</v>
      </c>
      <c r="O98" s="790"/>
      <c r="P98" s="460"/>
      <c r="Q98" s="689">
        <f t="shared" si="12"/>
        <v>0</v>
      </c>
      <c r="R98" s="418">
        <f t="shared" si="17"/>
        <v>0</v>
      </c>
      <c r="S98" s="900"/>
      <c r="T98" s="57"/>
      <c r="U98" s="57"/>
      <c r="V98" s="635"/>
    </row>
    <row r="99" spans="1:197" ht="12.75" customHeight="1" x14ac:dyDescent="0.2">
      <c r="A99" s="353"/>
      <c r="B99" s="624"/>
      <c r="C99" s="500"/>
      <c r="D99" s="657"/>
      <c r="E99" s="57"/>
      <c r="F99" s="460"/>
      <c r="G99" s="414">
        <f t="shared" si="13"/>
        <v>0</v>
      </c>
      <c r="H99" s="462"/>
      <c r="I99" s="415">
        <f t="shared" si="14"/>
        <v>0</v>
      </c>
      <c r="J99" s="462"/>
      <c r="K99" s="419">
        <f t="shared" si="15"/>
        <v>0</v>
      </c>
      <c r="L99" s="540"/>
      <c r="M99" s="460"/>
      <c r="N99" s="417">
        <f t="shared" si="16"/>
        <v>0</v>
      </c>
      <c r="O99" s="790"/>
      <c r="P99" s="460"/>
      <c r="Q99" s="689">
        <f t="shared" si="12"/>
        <v>0</v>
      </c>
      <c r="R99" s="418">
        <f t="shared" si="17"/>
        <v>0</v>
      </c>
      <c r="S99" s="901"/>
      <c r="T99" s="57"/>
      <c r="U99" s="57"/>
      <c r="V99" s="869"/>
    </row>
    <row r="100" spans="1:197" ht="12.75" customHeight="1" x14ac:dyDescent="0.2">
      <c r="A100" s="353"/>
      <c r="B100" s="502"/>
      <c r="C100" s="500"/>
      <c r="D100" s="657"/>
      <c r="E100" s="553"/>
      <c r="F100" s="460"/>
      <c r="G100" s="414">
        <f t="shared" si="13"/>
        <v>0</v>
      </c>
      <c r="H100" s="462"/>
      <c r="I100" s="415">
        <f t="shared" si="14"/>
        <v>0</v>
      </c>
      <c r="J100" s="462"/>
      <c r="K100" s="419">
        <f t="shared" si="15"/>
        <v>0</v>
      </c>
      <c r="L100" s="463"/>
      <c r="M100" s="464"/>
      <c r="N100" s="417">
        <f t="shared" si="16"/>
        <v>0</v>
      </c>
      <c r="O100" s="790"/>
      <c r="P100" s="460"/>
      <c r="Q100" s="689">
        <f t="shared" si="12"/>
        <v>0</v>
      </c>
      <c r="R100" s="418">
        <f t="shared" si="17"/>
        <v>0</v>
      </c>
      <c r="S100" s="901"/>
      <c r="T100" s="57"/>
      <c r="U100" s="57"/>
      <c r="V100" s="635"/>
    </row>
    <row r="101" spans="1:197" ht="12.75" customHeight="1" x14ac:dyDescent="0.2">
      <c r="A101" s="353"/>
      <c r="B101" s="502"/>
      <c r="C101" s="500"/>
      <c r="D101" s="657"/>
      <c r="E101" s="553"/>
      <c r="F101" s="460"/>
      <c r="G101" s="414">
        <f t="shared" si="13"/>
        <v>0</v>
      </c>
      <c r="H101" s="462"/>
      <c r="I101" s="415">
        <f t="shared" si="14"/>
        <v>0</v>
      </c>
      <c r="J101" s="462"/>
      <c r="K101" s="419">
        <f t="shared" si="15"/>
        <v>0</v>
      </c>
      <c r="L101" s="463"/>
      <c r="M101" s="464"/>
      <c r="N101" s="417">
        <f t="shared" si="16"/>
        <v>0</v>
      </c>
      <c r="O101" s="790"/>
      <c r="P101" s="460"/>
      <c r="Q101" s="689">
        <f t="shared" si="12"/>
        <v>0</v>
      </c>
      <c r="R101" s="418">
        <f t="shared" si="17"/>
        <v>0</v>
      </c>
      <c r="S101" s="57"/>
      <c r="T101" s="57"/>
      <c r="U101" s="57"/>
      <c r="V101" s="869"/>
    </row>
    <row r="102" spans="1:197" ht="12.75" customHeight="1" x14ac:dyDescent="0.2">
      <c r="A102" s="353"/>
      <c r="B102" s="502"/>
      <c r="C102" s="500"/>
      <c r="D102" s="657"/>
      <c r="E102" s="553"/>
      <c r="F102" s="460"/>
      <c r="G102" s="414">
        <f t="shared" si="13"/>
        <v>0</v>
      </c>
      <c r="H102" s="462"/>
      <c r="I102" s="415">
        <f t="shared" si="14"/>
        <v>0</v>
      </c>
      <c r="J102" s="462"/>
      <c r="K102" s="419">
        <f t="shared" si="15"/>
        <v>0</v>
      </c>
      <c r="L102" s="463"/>
      <c r="M102" s="464"/>
      <c r="N102" s="417">
        <f t="shared" si="16"/>
        <v>0</v>
      </c>
      <c r="O102" s="790"/>
      <c r="P102" s="460"/>
      <c r="Q102" s="689">
        <f t="shared" si="12"/>
        <v>0</v>
      </c>
      <c r="R102" s="418">
        <f t="shared" si="17"/>
        <v>0</v>
      </c>
      <c r="S102" s="901"/>
      <c r="T102" s="57"/>
      <c r="U102" s="57"/>
      <c r="V102" s="530"/>
    </row>
    <row r="103" spans="1:197" ht="12.75" customHeight="1" x14ac:dyDescent="0.2">
      <c r="A103" s="869"/>
      <c r="B103" s="502"/>
      <c r="C103" s="500"/>
      <c r="D103" s="657"/>
      <c r="E103" s="57"/>
      <c r="F103" s="460"/>
      <c r="G103" s="414">
        <f t="shared" si="13"/>
        <v>0</v>
      </c>
      <c r="H103" s="462"/>
      <c r="I103" s="415">
        <f t="shared" si="14"/>
        <v>0</v>
      </c>
      <c r="J103" s="462"/>
      <c r="K103" s="419">
        <f t="shared" si="15"/>
        <v>0</v>
      </c>
      <c r="L103" s="463"/>
      <c r="M103" s="464"/>
      <c r="N103" s="417">
        <f t="shared" si="16"/>
        <v>0</v>
      </c>
      <c r="O103" s="790"/>
      <c r="P103" s="460"/>
      <c r="Q103" s="689">
        <f t="shared" si="12"/>
        <v>0</v>
      </c>
      <c r="R103" s="418">
        <f t="shared" si="17"/>
        <v>0</v>
      </c>
      <c r="S103" s="57"/>
      <c r="T103" s="57"/>
      <c r="U103" s="57"/>
      <c r="V103" s="869"/>
    </row>
    <row r="104" spans="1:197" ht="12.75" customHeight="1" x14ac:dyDescent="0.2">
      <c r="A104" s="353"/>
      <c r="B104" s="502"/>
      <c r="C104" s="500"/>
      <c r="D104" s="657"/>
      <c r="E104" s="57"/>
      <c r="F104" s="460"/>
      <c r="G104" s="414">
        <f t="shared" si="13"/>
        <v>0</v>
      </c>
      <c r="H104" s="462"/>
      <c r="I104" s="415">
        <f t="shared" si="14"/>
        <v>0</v>
      </c>
      <c r="J104" s="462"/>
      <c r="K104" s="419">
        <f t="shared" si="15"/>
        <v>0</v>
      </c>
      <c r="L104" s="463"/>
      <c r="M104" s="464"/>
      <c r="N104" s="417">
        <f t="shared" si="16"/>
        <v>0</v>
      </c>
      <c r="O104" s="790"/>
      <c r="P104" s="460"/>
      <c r="Q104" s="689">
        <f t="shared" si="12"/>
        <v>0</v>
      </c>
      <c r="R104" s="418">
        <f t="shared" si="17"/>
        <v>0</v>
      </c>
      <c r="S104" s="57"/>
      <c r="T104" s="57"/>
      <c r="U104" s="57"/>
      <c r="V104" s="635"/>
    </row>
    <row r="105" spans="1:197" ht="12.75" customHeight="1" x14ac:dyDescent="0.2">
      <c r="A105" s="353"/>
      <c r="B105" s="502"/>
      <c r="C105" s="500"/>
      <c r="D105" s="657"/>
      <c r="E105" s="57"/>
      <c r="F105" s="460"/>
      <c r="G105" s="414">
        <f t="shared" si="13"/>
        <v>0</v>
      </c>
      <c r="H105" s="462"/>
      <c r="I105" s="415">
        <f t="shared" si="14"/>
        <v>0</v>
      </c>
      <c r="J105" s="462"/>
      <c r="K105" s="419">
        <f t="shared" si="15"/>
        <v>0</v>
      </c>
      <c r="L105" s="463"/>
      <c r="M105" s="464"/>
      <c r="N105" s="417">
        <f t="shared" si="16"/>
        <v>0</v>
      </c>
      <c r="O105" s="790"/>
      <c r="P105" s="460"/>
      <c r="Q105" s="689">
        <f t="shared" si="12"/>
        <v>0</v>
      </c>
      <c r="R105" s="418">
        <f t="shared" si="17"/>
        <v>0</v>
      </c>
      <c r="S105" s="901"/>
      <c r="T105" s="57"/>
      <c r="U105" s="57"/>
      <c r="V105" s="530"/>
    </row>
    <row r="106" spans="1:197" ht="12.75" customHeight="1" x14ac:dyDescent="0.2">
      <c r="A106" s="353"/>
      <c r="B106" s="502"/>
      <c r="C106" s="500"/>
      <c r="D106" s="657"/>
      <c r="E106" s="57"/>
      <c r="F106" s="460"/>
      <c r="G106" s="414">
        <f t="shared" si="13"/>
        <v>0</v>
      </c>
      <c r="H106" s="462"/>
      <c r="I106" s="415">
        <f t="shared" si="14"/>
        <v>0</v>
      </c>
      <c r="J106" s="462"/>
      <c r="K106" s="419">
        <f t="shared" si="15"/>
        <v>0</v>
      </c>
      <c r="L106" s="463"/>
      <c r="M106" s="464"/>
      <c r="N106" s="417">
        <f t="shared" si="16"/>
        <v>0</v>
      </c>
      <c r="O106" s="790"/>
      <c r="P106" s="460"/>
      <c r="Q106" s="689">
        <f t="shared" si="12"/>
        <v>0</v>
      </c>
      <c r="R106" s="418">
        <f t="shared" si="17"/>
        <v>0</v>
      </c>
      <c r="S106" s="900"/>
      <c r="T106" s="57"/>
      <c r="U106" s="57"/>
      <c r="V106" s="530"/>
    </row>
    <row r="107" spans="1:197" s="676" customFormat="1" ht="12.75" customHeight="1" x14ac:dyDescent="0.2">
      <c r="A107" s="353"/>
      <c r="B107" s="502"/>
      <c r="C107" s="500"/>
      <c r="D107" s="657"/>
      <c r="E107" s="57"/>
      <c r="F107" s="460"/>
      <c r="G107" s="414">
        <f t="shared" si="13"/>
        <v>0</v>
      </c>
      <c r="H107" s="462"/>
      <c r="I107" s="415">
        <f t="shared" si="14"/>
        <v>0</v>
      </c>
      <c r="J107" s="462"/>
      <c r="K107" s="419">
        <f t="shared" si="15"/>
        <v>0</v>
      </c>
      <c r="L107" s="463"/>
      <c r="M107" s="464"/>
      <c r="N107" s="417">
        <f t="shared" si="16"/>
        <v>0</v>
      </c>
      <c r="O107" s="790"/>
      <c r="P107" s="460"/>
      <c r="Q107" s="689">
        <f t="shared" si="12"/>
        <v>0</v>
      </c>
      <c r="R107" s="418">
        <f t="shared" si="17"/>
        <v>0</v>
      </c>
      <c r="S107" s="901"/>
      <c r="T107" s="57"/>
      <c r="U107" s="57"/>
      <c r="V107" s="530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</row>
    <row r="108" spans="1:197" s="676" customFormat="1" ht="12.75" customHeight="1" x14ac:dyDescent="0.2">
      <c r="A108" s="353"/>
      <c r="B108" s="502"/>
      <c r="C108" s="500"/>
      <c r="D108" s="657"/>
      <c r="E108" s="57"/>
      <c r="F108" s="460"/>
      <c r="G108" s="414">
        <f t="shared" si="13"/>
        <v>0</v>
      </c>
      <c r="H108" s="462"/>
      <c r="I108" s="415">
        <f t="shared" si="14"/>
        <v>0</v>
      </c>
      <c r="J108" s="462"/>
      <c r="K108" s="419">
        <f t="shared" si="15"/>
        <v>0</v>
      </c>
      <c r="L108" s="463"/>
      <c r="M108" s="464"/>
      <c r="N108" s="417">
        <f t="shared" si="16"/>
        <v>0</v>
      </c>
      <c r="O108" s="790"/>
      <c r="P108" s="460"/>
      <c r="Q108" s="689">
        <f t="shared" si="12"/>
        <v>0</v>
      </c>
      <c r="R108" s="418">
        <f t="shared" si="17"/>
        <v>0</v>
      </c>
      <c r="S108" s="901"/>
      <c r="T108" s="57"/>
      <c r="U108" s="57"/>
      <c r="V108" s="530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</row>
    <row r="109" spans="1:197" s="676" customFormat="1" ht="12.75" customHeight="1" x14ac:dyDescent="0.2">
      <c r="A109" s="353"/>
      <c r="B109" s="502"/>
      <c r="C109" s="500"/>
      <c r="D109" s="657"/>
      <c r="E109" s="57"/>
      <c r="F109" s="460"/>
      <c r="G109" s="414">
        <f t="shared" si="13"/>
        <v>0</v>
      </c>
      <c r="H109" s="462"/>
      <c r="I109" s="415">
        <f t="shared" si="14"/>
        <v>0</v>
      </c>
      <c r="J109" s="462"/>
      <c r="K109" s="419">
        <f t="shared" si="15"/>
        <v>0</v>
      </c>
      <c r="L109" s="463"/>
      <c r="M109" s="464"/>
      <c r="N109" s="417">
        <f t="shared" si="16"/>
        <v>0</v>
      </c>
      <c r="O109" s="790"/>
      <c r="P109" s="460"/>
      <c r="Q109" s="689">
        <f t="shared" si="12"/>
        <v>0</v>
      </c>
      <c r="R109" s="418">
        <f t="shared" si="17"/>
        <v>0</v>
      </c>
      <c r="S109" s="57"/>
      <c r="T109" s="57"/>
      <c r="U109" s="57"/>
      <c r="V109" s="86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</row>
    <row r="110" spans="1:197" ht="12.75" customHeight="1" x14ac:dyDescent="0.2">
      <c r="A110" s="353"/>
      <c r="B110" s="502"/>
      <c r="C110" s="500"/>
      <c r="D110" s="657"/>
      <c r="E110" s="57"/>
      <c r="F110" s="460"/>
      <c r="G110" s="414">
        <f t="shared" si="13"/>
        <v>0</v>
      </c>
      <c r="H110" s="462"/>
      <c r="I110" s="415">
        <f t="shared" si="14"/>
        <v>0</v>
      </c>
      <c r="J110" s="462"/>
      <c r="K110" s="419">
        <f t="shared" si="15"/>
        <v>0</v>
      </c>
      <c r="L110" s="463"/>
      <c r="M110" s="464"/>
      <c r="N110" s="417">
        <f t="shared" si="16"/>
        <v>0</v>
      </c>
      <c r="O110" s="790"/>
      <c r="P110" s="460"/>
      <c r="Q110" s="689">
        <f t="shared" si="12"/>
        <v>0</v>
      </c>
      <c r="R110" s="418">
        <f t="shared" si="17"/>
        <v>0</v>
      </c>
      <c r="S110" s="900"/>
      <c r="T110" s="57"/>
      <c r="U110" s="57"/>
      <c r="V110" s="530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</row>
    <row r="111" spans="1:197" ht="12.75" customHeight="1" x14ac:dyDescent="0.2">
      <c r="A111" s="353"/>
      <c r="B111" s="502"/>
      <c r="C111" s="500"/>
      <c r="D111" s="657"/>
      <c r="E111" s="57"/>
      <c r="F111" s="460"/>
      <c r="G111" s="414">
        <f t="shared" si="13"/>
        <v>0</v>
      </c>
      <c r="H111" s="462"/>
      <c r="I111" s="415">
        <f t="shared" si="14"/>
        <v>0</v>
      </c>
      <c r="J111" s="462"/>
      <c r="K111" s="419">
        <f t="shared" si="15"/>
        <v>0</v>
      </c>
      <c r="L111" s="463"/>
      <c r="M111" s="464"/>
      <c r="N111" s="417">
        <f t="shared" si="16"/>
        <v>0</v>
      </c>
      <c r="O111" s="790"/>
      <c r="P111" s="460"/>
      <c r="Q111" s="689">
        <f t="shared" si="12"/>
        <v>0</v>
      </c>
      <c r="R111" s="418">
        <f t="shared" si="17"/>
        <v>0</v>
      </c>
      <c r="S111" s="901"/>
      <c r="T111" s="57"/>
      <c r="U111" s="57"/>
      <c r="V111" s="869"/>
    </row>
    <row r="112" spans="1:197" ht="12.75" customHeight="1" x14ac:dyDescent="0.2">
      <c r="A112" s="353"/>
      <c r="B112" s="502"/>
      <c r="C112" s="500"/>
      <c r="D112" s="657"/>
      <c r="E112" s="57"/>
      <c r="F112" s="460"/>
      <c r="G112" s="414">
        <f t="shared" si="13"/>
        <v>0</v>
      </c>
      <c r="H112" s="462"/>
      <c r="I112" s="415">
        <f t="shared" si="14"/>
        <v>0</v>
      </c>
      <c r="J112" s="462"/>
      <c r="K112" s="419">
        <f t="shared" si="15"/>
        <v>0</v>
      </c>
      <c r="L112" s="463"/>
      <c r="M112" s="464"/>
      <c r="N112" s="417">
        <f t="shared" si="16"/>
        <v>0</v>
      </c>
      <c r="O112" s="790"/>
      <c r="P112" s="460"/>
      <c r="Q112" s="689">
        <f t="shared" si="12"/>
        <v>0</v>
      </c>
      <c r="R112" s="418">
        <f t="shared" si="17"/>
        <v>0</v>
      </c>
      <c r="S112" s="900"/>
      <c r="T112" s="57"/>
      <c r="U112" s="57"/>
      <c r="V112" s="353"/>
    </row>
    <row r="113" spans="1:197" ht="12.75" customHeight="1" x14ac:dyDescent="0.2">
      <c r="A113" s="353"/>
      <c r="B113" s="502"/>
      <c r="C113" s="500"/>
      <c r="D113" s="657"/>
      <c r="E113" s="57"/>
      <c r="F113" s="460"/>
      <c r="G113" s="414">
        <f t="shared" si="13"/>
        <v>0</v>
      </c>
      <c r="H113" s="462"/>
      <c r="I113" s="415">
        <f t="shared" si="14"/>
        <v>0</v>
      </c>
      <c r="J113" s="462"/>
      <c r="K113" s="419">
        <f t="shared" si="15"/>
        <v>0</v>
      </c>
      <c r="L113" s="463"/>
      <c r="M113" s="464"/>
      <c r="N113" s="417">
        <f t="shared" si="16"/>
        <v>0</v>
      </c>
      <c r="O113" s="790"/>
      <c r="P113" s="460"/>
      <c r="Q113" s="689">
        <f t="shared" si="12"/>
        <v>0</v>
      </c>
      <c r="R113" s="418">
        <f t="shared" si="17"/>
        <v>0</v>
      </c>
      <c r="S113" s="901"/>
      <c r="T113" s="57"/>
      <c r="U113" s="57"/>
      <c r="V113" s="869"/>
    </row>
    <row r="114" spans="1:197" ht="12.75" customHeight="1" x14ac:dyDescent="0.2">
      <c r="A114" s="353"/>
      <c r="B114" s="502"/>
      <c r="C114" s="500"/>
      <c r="D114" s="657"/>
      <c r="E114" s="57"/>
      <c r="F114" s="460"/>
      <c r="G114" s="414">
        <f t="shared" si="13"/>
        <v>0</v>
      </c>
      <c r="H114" s="462"/>
      <c r="I114" s="415">
        <f t="shared" si="14"/>
        <v>0</v>
      </c>
      <c r="J114" s="462"/>
      <c r="K114" s="419">
        <f t="shared" si="15"/>
        <v>0</v>
      </c>
      <c r="L114" s="463"/>
      <c r="M114" s="464"/>
      <c r="N114" s="417">
        <f t="shared" si="16"/>
        <v>0</v>
      </c>
      <c r="O114" s="790"/>
      <c r="P114" s="460"/>
      <c r="Q114" s="689">
        <f t="shared" si="12"/>
        <v>0</v>
      </c>
      <c r="R114" s="418">
        <f t="shared" si="17"/>
        <v>0</v>
      </c>
      <c r="S114" s="901"/>
      <c r="T114" s="57"/>
      <c r="U114" s="57"/>
      <c r="V114" s="869"/>
    </row>
    <row r="115" spans="1:197" s="676" customFormat="1" ht="12.75" customHeight="1" x14ac:dyDescent="0.2">
      <c r="A115" s="353"/>
      <c r="B115" s="502"/>
      <c r="C115" s="500"/>
      <c r="D115" s="657"/>
      <c r="E115" s="57"/>
      <c r="F115" s="460"/>
      <c r="G115" s="414">
        <f t="shared" si="13"/>
        <v>0</v>
      </c>
      <c r="H115" s="462"/>
      <c r="I115" s="415">
        <f t="shared" si="14"/>
        <v>0</v>
      </c>
      <c r="J115" s="462"/>
      <c r="K115" s="419">
        <f t="shared" si="15"/>
        <v>0</v>
      </c>
      <c r="L115" s="463"/>
      <c r="M115" s="464"/>
      <c r="N115" s="417">
        <f t="shared" si="16"/>
        <v>0</v>
      </c>
      <c r="O115" s="790"/>
      <c r="P115" s="460"/>
      <c r="Q115" s="689">
        <f t="shared" si="12"/>
        <v>0</v>
      </c>
      <c r="R115" s="418">
        <f t="shared" si="17"/>
        <v>0</v>
      </c>
      <c r="S115" s="900"/>
      <c r="T115" s="57"/>
      <c r="U115" s="57"/>
      <c r="V115" s="635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</row>
    <row r="116" spans="1:197" s="676" customFormat="1" ht="12.75" customHeight="1" x14ac:dyDescent="0.2">
      <c r="A116" s="353"/>
      <c r="B116" s="502"/>
      <c r="C116" s="500"/>
      <c r="D116" s="657"/>
      <c r="E116" s="57"/>
      <c r="F116" s="460"/>
      <c r="G116" s="414">
        <f t="shared" si="13"/>
        <v>0</v>
      </c>
      <c r="H116" s="462"/>
      <c r="I116" s="415">
        <f t="shared" si="14"/>
        <v>0</v>
      </c>
      <c r="J116" s="462"/>
      <c r="K116" s="419">
        <f t="shared" si="15"/>
        <v>0</v>
      </c>
      <c r="L116" s="463"/>
      <c r="M116" s="464"/>
      <c r="N116" s="417">
        <f t="shared" si="16"/>
        <v>0</v>
      </c>
      <c r="O116" s="790"/>
      <c r="P116" s="460"/>
      <c r="Q116" s="689">
        <f t="shared" si="12"/>
        <v>0</v>
      </c>
      <c r="R116" s="418">
        <f t="shared" si="17"/>
        <v>0</v>
      </c>
      <c r="S116" s="901"/>
      <c r="T116" s="57"/>
      <c r="U116" s="57"/>
      <c r="V116" s="530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</row>
    <row r="117" spans="1:197" ht="12.75" customHeight="1" x14ac:dyDescent="0.2">
      <c r="A117" s="353"/>
      <c r="B117" s="502"/>
      <c r="C117" s="500"/>
      <c r="D117" s="657"/>
      <c r="E117" s="57"/>
      <c r="F117" s="460"/>
      <c r="G117" s="414">
        <f t="shared" si="13"/>
        <v>0</v>
      </c>
      <c r="H117" s="462"/>
      <c r="I117" s="415">
        <f t="shared" si="14"/>
        <v>0</v>
      </c>
      <c r="J117" s="462"/>
      <c r="K117" s="419">
        <f t="shared" si="15"/>
        <v>0</v>
      </c>
      <c r="L117" s="463"/>
      <c r="M117" s="464"/>
      <c r="N117" s="417">
        <f t="shared" si="16"/>
        <v>0</v>
      </c>
      <c r="O117" s="790"/>
      <c r="P117" s="460"/>
      <c r="Q117" s="689">
        <f t="shared" si="12"/>
        <v>0</v>
      </c>
      <c r="R117" s="418">
        <f t="shared" si="17"/>
        <v>0</v>
      </c>
      <c r="S117" s="900"/>
      <c r="T117" s="57"/>
      <c r="U117" s="57"/>
      <c r="V117" s="869"/>
    </row>
    <row r="118" spans="1:197" ht="12.75" customHeight="1" x14ac:dyDescent="0.2">
      <c r="A118" s="353"/>
      <c r="B118" s="502"/>
      <c r="C118" s="500"/>
      <c r="D118" s="657"/>
      <c r="E118" s="57"/>
      <c r="F118" s="460"/>
      <c r="G118" s="414">
        <f t="shared" si="13"/>
        <v>0</v>
      </c>
      <c r="H118" s="462"/>
      <c r="I118" s="415">
        <f t="shared" si="14"/>
        <v>0</v>
      </c>
      <c r="J118" s="462"/>
      <c r="K118" s="419">
        <f t="shared" si="15"/>
        <v>0</v>
      </c>
      <c r="L118" s="463"/>
      <c r="M118" s="464"/>
      <c r="N118" s="417">
        <f t="shared" si="16"/>
        <v>0</v>
      </c>
      <c r="O118" s="790"/>
      <c r="P118" s="460"/>
      <c r="Q118" s="689">
        <f t="shared" si="12"/>
        <v>0</v>
      </c>
      <c r="R118" s="418">
        <f t="shared" si="17"/>
        <v>0</v>
      </c>
      <c r="S118" s="901"/>
      <c r="T118" s="57"/>
      <c r="U118" s="57"/>
      <c r="V118" s="869"/>
    </row>
    <row r="119" spans="1:197" s="676" customFormat="1" ht="12.75" customHeight="1" x14ac:dyDescent="0.2">
      <c r="A119" s="353"/>
      <c r="B119" s="502"/>
      <c r="C119" s="500"/>
      <c r="D119" s="657"/>
      <c r="E119" s="57"/>
      <c r="F119" s="460"/>
      <c r="G119" s="414">
        <f t="shared" si="13"/>
        <v>0</v>
      </c>
      <c r="H119" s="462"/>
      <c r="I119" s="415">
        <f t="shared" si="14"/>
        <v>0</v>
      </c>
      <c r="J119" s="462"/>
      <c r="K119" s="419">
        <f t="shared" si="15"/>
        <v>0</v>
      </c>
      <c r="L119" s="463"/>
      <c r="M119" s="464"/>
      <c r="N119" s="417">
        <f t="shared" si="16"/>
        <v>0</v>
      </c>
      <c r="O119" s="790"/>
      <c r="P119" s="460"/>
      <c r="Q119" s="689">
        <f t="shared" si="12"/>
        <v>0</v>
      </c>
      <c r="R119" s="418">
        <f t="shared" si="17"/>
        <v>0</v>
      </c>
      <c r="S119" s="901"/>
      <c r="T119" s="57"/>
      <c r="U119" s="57"/>
      <c r="V119" s="530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</row>
    <row r="120" spans="1:197" s="676" customFormat="1" ht="12.75" customHeight="1" x14ac:dyDescent="0.2">
      <c r="A120" s="353"/>
      <c r="B120" s="502"/>
      <c r="C120" s="500"/>
      <c r="D120" s="657"/>
      <c r="E120" s="57"/>
      <c r="F120" s="460"/>
      <c r="G120" s="414">
        <f t="shared" si="13"/>
        <v>0</v>
      </c>
      <c r="H120" s="462"/>
      <c r="I120" s="415">
        <f t="shared" si="14"/>
        <v>0</v>
      </c>
      <c r="J120" s="462"/>
      <c r="K120" s="419">
        <f t="shared" si="15"/>
        <v>0</v>
      </c>
      <c r="L120" s="463"/>
      <c r="M120" s="464"/>
      <c r="N120" s="417">
        <f t="shared" si="16"/>
        <v>0</v>
      </c>
      <c r="O120" s="790"/>
      <c r="P120" s="460"/>
      <c r="Q120" s="689">
        <f t="shared" si="12"/>
        <v>0</v>
      </c>
      <c r="R120" s="418">
        <f t="shared" si="17"/>
        <v>0</v>
      </c>
      <c r="S120" s="901"/>
      <c r="T120" s="57"/>
      <c r="U120" s="57"/>
      <c r="V120" s="86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</row>
    <row r="121" spans="1:197" s="676" customFormat="1" ht="12.75" customHeight="1" x14ac:dyDescent="0.2">
      <c r="A121" s="353"/>
      <c r="B121" s="502"/>
      <c r="C121" s="500"/>
      <c r="D121" s="657"/>
      <c r="E121" s="57"/>
      <c r="F121" s="460"/>
      <c r="G121" s="414">
        <f t="shared" si="13"/>
        <v>0</v>
      </c>
      <c r="H121" s="462"/>
      <c r="I121" s="415">
        <f t="shared" si="14"/>
        <v>0</v>
      </c>
      <c r="J121" s="462"/>
      <c r="K121" s="419">
        <f t="shared" si="15"/>
        <v>0</v>
      </c>
      <c r="L121" s="463"/>
      <c r="M121" s="464"/>
      <c r="N121" s="417">
        <f t="shared" si="16"/>
        <v>0</v>
      </c>
      <c r="O121" s="790"/>
      <c r="P121" s="460"/>
      <c r="Q121" s="689">
        <f t="shared" si="12"/>
        <v>0</v>
      </c>
      <c r="R121" s="418">
        <f t="shared" si="17"/>
        <v>0</v>
      </c>
      <c r="S121" s="57"/>
      <c r="T121" s="57"/>
      <c r="U121" s="57"/>
      <c r="V121" s="86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</row>
    <row r="122" spans="1:197" ht="12.75" customHeight="1" x14ac:dyDescent="0.2">
      <c r="A122" s="353"/>
      <c r="B122" s="502"/>
      <c r="C122" s="500"/>
      <c r="D122" s="657"/>
      <c r="E122" s="57"/>
      <c r="F122" s="460"/>
      <c r="G122" s="414">
        <f t="shared" si="13"/>
        <v>0</v>
      </c>
      <c r="H122" s="462"/>
      <c r="I122" s="415">
        <f t="shared" si="14"/>
        <v>0</v>
      </c>
      <c r="J122" s="462"/>
      <c r="K122" s="419">
        <f t="shared" si="15"/>
        <v>0</v>
      </c>
      <c r="L122" s="57"/>
      <c r="M122" s="460"/>
      <c r="N122" s="417">
        <f t="shared" si="16"/>
        <v>0</v>
      </c>
      <c r="O122" s="790"/>
      <c r="P122" s="460"/>
      <c r="Q122" s="689">
        <f t="shared" si="12"/>
        <v>0</v>
      </c>
      <c r="R122" s="418">
        <f t="shared" si="17"/>
        <v>0</v>
      </c>
      <c r="S122" s="900"/>
      <c r="T122" s="57"/>
      <c r="U122" s="57"/>
      <c r="V122" s="635"/>
    </row>
    <row r="123" spans="1:197" ht="12.75" customHeight="1" x14ac:dyDescent="0.2">
      <c r="A123" s="353"/>
      <c r="B123" s="502"/>
      <c r="C123" s="500"/>
      <c r="D123" s="657"/>
      <c r="E123" s="57"/>
      <c r="F123" s="460"/>
      <c r="G123" s="414">
        <f t="shared" si="13"/>
        <v>0</v>
      </c>
      <c r="H123" s="462"/>
      <c r="I123" s="415">
        <f t="shared" si="14"/>
        <v>0</v>
      </c>
      <c r="J123" s="462"/>
      <c r="K123" s="419">
        <f t="shared" si="15"/>
        <v>0</v>
      </c>
      <c r="L123" s="463"/>
      <c r="M123" s="464"/>
      <c r="N123" s="417">
        <f t="shared" si="16"/>
        <v>0</v>
      </c>
      <c r="O123" s="790"/>
      <c r="P123" s="460"/>
      <c r="Q123" s="689">
        <f t="shared" si="12"/>
        <v>0</v>
      </c>
      <c r="R123" s="418">
        <f t="shared" si="17"/>
        <v>0</v>
      </c>
      <c r="S123" s="901"/>
      <c r="T123" s="57"/>
      <c r="U123" s="57"/>
      <c r="V123" s="635"/>
    </row>
    <row r="124" spans="1:197" ht="12.75" customHeight="1" x14ac:dyDescent="0.2">
      <c r="A124" s="353"/>
      <c r="B124" s="502"/>
      <c r="C124" s="500"/>
      <c r="D124" s="657"/>
      <c r="E124" s="57"/>
      <c r="F124" s="460"/>
      <c r="G124" s="414">
        <f t="shared" si="13"/>
        <v>0</v>
      </c>
      <c r="H124" s="462"/>
      <c r="I124" s="415">
        <f t="shared" si="14"/>
        <v>0</v>
      </c>
      <c r="J124" s="462"/>
      <c r="K124" s="419">
        <f t="shared" si="15"/>
        <v>0</v>
      </c>
      <c r="L124" s="463"/>
      <c r="M124" s="464"/>
      <c r="N124" s="417">
        <f t="shared" si="16"/>
        <v>0</v>
      </c>
      <c r="O124" s="790"/>
      <c r="P124" s="460"/>
      <c r="Q124" s="689">
        <f t="shared" si="12"/>
        <v>0</v>
      </c>
      <c r="R124" s="418">
        <f t="shared" si="17"/>
        <v>0</v>
      </c>
      <c r="S124" s="900"/>
      <c r="T124" s="57"/>
      <c r="U124" s="57"/>
      <c r="V124" s="635"/>
    </row>
    <row r="125" spans="1:197" ht="12.75" customHeight="1" x14ac:dyDescent="0.2">
      <c r="A125" s="353"/>
      <c r="B125" s="502"/>
      <c r="C125" s="500"/>
      <c r="D125" s="657"/>
      <c r="E125" s="463"/>
      <c r="F125" s="464"/>
      <c r="G125" s="414">
        <f t="shared" si="13"/>
        <v>0</v>
      </c>
      <c r="H125" s="462"/>
      <c r="I125" s="415">
        <f t="shared" si="14"/>
        <v>0</v>
      </c>
      <c r="J125" s="462"/>
      <c r="K125" s="419">
        <f t="shared" si="15"/>
        <v>0</v>
      </c>
      <c r="L125" s="463"/>
      <c r="M125" s="464"/>
      <c r="N125" s="417">
        <f t="shared" si="16"/>
        <v>0</v>
      </c>
      <c r="O125" s="790"/>
      <c r="P125" s="460"/>
      <c r="Q125" s="689">
        <f t="shared" si="12"/>
        <v>0</v>
      </c>
      <c r="R125" s="418">
        <f t="shared" si="17"/>
        <v>0</v>
      </c>
      <c r="S125" s="57"/>
      <c r="T125" s="57"/>
      <c r="U125" s="57"/>
      <c r="V125" s="530"/>
    </row>
    <row r="126" spans="1:197" ht="12.75" customHeight="1" x14ac:dyDescent="0.2">
      <c r="A126" s="353"/>
      <c r="B126" s="502"/>
      <c r="C126" s="500"/>
      <c r="D126" s="657"/>
      <c r="E126" s="57"/>
      <c r="F126" s="460"/>
      <c r="G126" s="414">
        <f t="shared" si="13"/>
        <v>0</v>
      </c>
      <c r="H126" s="462"/>
      <c r="I126" s="415">
        <f t="shared" si="14"/>
        <v>0</v>
      </c>
      <c r="J126" s="462"/>
      <c r="K126" s="419">
        <f t="shared" si="15"/>
        <v>0</v>
      </c>
      <c r="L126" s="463"/>
      <c r="M126" s="464"/>
      <c r="N126" s="417">
        <f t="shared" si="16"/>
        <v>0</v>
      </c>
      <c r="O126" s="790"/>
      <c r="P126" s="460"/>
      <c r="Q126" s="689">
        <f t="shared" si="12"/>
        <v>0</v>
      </c>
      <c r="R126" s="418">
        <f t="shared" si="17"/>
        <v>0</v>
      </c>
      <c r="S126" s="57"/>
      <c r="T126" s="57"/>
      <c r="U126" s="57"/>
      <c r="V126" s="530"/>
    </row>
    <row r="127" spans="1:197" ht="12.75" customHeight="1" x14ac:dyDescent="0.2">
      <c r="A127" s="353"/>
      <c r="B127" s="502"/>
      <c r="C127" s="500"/>
      <c r="D127" s="657"/>
      <c r="E127" s="57"/>
      <c r="F127" s="460"/>
      <c r="G127" s="414">
        <f t="shared" si="13"/>
        <v>0</v>
      </c>
      <c r="H127" s="462"/>
      <c r="I127" s="415">
        <f t="shared" si="14"/>
        <v>0</v>
      </c>
      <c r="J127" s="462"/>
      <c r="K127" s="419">
        <f t="shared" si="15"/>
        <v>0</v>
      </c>
      <c r="L127" s="463"/>
      <c r="M127" s="464"/>
      <c r="N127" s="417">
        <f t="shared" si="16"/>
        <v>0</v>
      </c>
      <c r="O127" s="790"/>
      <c r="P127" s="460"/>
      <c r="Q127" s="689">
        <f t="shared" si="12"/>
        <v>0</v>
      </c>
      <c r="R127" s="418">
        <f t="shared" si="17"/>
        <v>0</v>
      </c>
      <c r="S127" s="901"/>
      <c r="T127" s="57"/>
      <c r="U127" s="57"/>
      <c r="V127" s="530"/>
    </row>
    <row r="128" spans="1:197" ht="12.75" customHeight="1" x14ac:dyDescent="0.2">
      <c r="A128" s="353"/>
      <c r="B128" s="502"/>
      <c r="C128" s="500"/>
      <c r="D128" s="657"/>
      <c r="E128" s="57"/>
      <c r="F128" s="460"/>
      <c r="G128" s="414">
        <f t="shared" si="13"/>
        <v>0</v>
      </c>
      <c r="H128" s="462"/>
      <c r="I128" s="415">
        <f t="shared" si="14"/>
        <v>0</v>
      </c>
      <c r="J128" s="462"/>
      <c r="K128" s="419">
        <f t="shared" si="15"/>
        <v>0</v>
      </c>
      <c r="L128" s="540"/>
      <c r="M128" s="460"/>
      <c r="N128" s="417">
        <f t="shared" si="16"/>
        <v>0</v>
      </c>
      <c r="O128" s="790"/>
      <c r="P128" s="460"/>
      <c r="Q128" s="689">
        <f t="shared" si="12"/>
        <v>0</v>
      </c>
      <c r="R128" s="418">
        <f t="shared" si="17"/>
        <v>0</v>
      </c>
      <c r="S128" s="901"/>
      <c r="T128" s="57"/>
      <c r="U128" s="57"/>
      <c r="V128" s="635"/>
    </row>
    <row r="129" spans="1:22" ht="12.75" customHeight="1" x14ac:dyDescent="0.2">
      <c r="A129" s="353"/>
      <c r="B129" s="502"/>
      <c r="C129" s="500"/>
      <c r="D129" s="657"/>
      <c r="E129" s="57"/>
      <c r="F129" s="460"/>
      <c r="G129" s="414">
        <f t="shared" si="13"/>
        <v>0</v>
      </c>
      <c r="H129" s="462"/>
      <c r="I129" s="415">
        <f t="shared" si="14"/>
        <v>0</v>
      </c>
      <c r="J129" s="462"/>
      <c r="K129" s="419">
        <f t="shared" si="15"/>
        <v>0</v>
      </c>
      <c r="L129" s="540"/>
      <c r="M129" s="460"/>
      <c r="N129" s="417">
        <f t="shared" si="16"/>
        <v>0</v>
      </c>
      <c r="O129" s="790"/>
      <c r="P129" s="460"/>
      <c r="Q129" s="689">
        <f t="shared" si="12"/>
        <v>0</v>
      </c>
      <c r="R129" s="418">
        <f t="shared" si="17"/>
        <v>0</v>
      </c>
      <c r="S129" s="57"/>
      <c r="T129" s="57"/>
      <c r="U129" s="57"/>
      <c r="V129" s="530"/>
    </row>
    <row r="130" spans="1:22" ht="12.75" customHeight="1" x14ac:dyDescent="0.2">
      <c r="A130" s="353"/>
      <c r="B130" s="502"/>
      <c r="C130" s="500"/>
      <c r="D130" s="657"/>
      <c r="E130" s="57"/>
      <c r="F130" s="460"/>
      <c r="G130" s="414">
        <f t="shared" si="13"/>
        <v>0</v>
      </c>
      <c r="H130" s="462"/>
      <c r="I130" s="415">
        <f t="shared" si="14"/>
        <v>0</v>
      </c>
      <c r="J130" s="462"/>
      <c r="K130" s="419">
        <f t="shared" si="15"/>
        <v>0</v>
      </c>
      <c r="L130" s="540"/>
      <c r="M130" s="460"/>
      <c r="N130" s="417">
        <f t="shared" si="16"/>
        <v>0</v>
      </c>
      <c r="O130" s="790"/>
      <c r="P130" s="460"/>
      <c r="Q130" s="689">
        <f t="shared" si="12"/>
        <v>0</v>
      </c>
      <c r="R130" s="418">
        <f t="shared" si="17"/>
        <v>0</v>
      </c>
      <c r="S130" s="901"/>
      <c r="T130" s="57"/>
      <c r="U130" s="57"/>
      <c r="V130" s="530"/>
    </row>
    <row r="131" spans="1:22" ht="12.75" customHeight="1" x14ac:dyDescent="0.2">
      <c r="A131" s="353"/>
      <c r="B131" s="502"/>
      <c r="C131" s="500"/>
      <c r="D131" s="657"/>
      <c r="E131" s="57"/>
      <c r="F131" s="460"/>
      <c r="G131" s="414">
        <f t="shared" si="13"/>
        <v>0</v>
      </c>
      <c r="H131" s="462"/>
      <c r="I131" s="415">
        <f t="shared" si="14"/>
        <v>0</v>
      </c>
      <c r="J131" s="462"/>
      <c r="K131" s="419">
        <f t="shared" si="15"/>
        <v>0</v>
      </c>
      <c r="L131" s="540"/>
      <c r="M131" s="460"/>
      <c r="N131" s="417">
        <f t="shared" si="16"/>
        <v>0</v>
      </c>
      <c r="O131" s="790"/>
      <c r="P131" s="460"/>
      <c r="Q131" s="689">
        <f t="shared" si="12"/>
        <v>0</v>
      </c>
      <c r="R131" s="418">
        <f t="shared" si="17"/>
        <v>0</v>
      </c>
      <c r="S131" s="57"/>
      <c r="T131" s="57"/>
      <c r="U131" s="57"/>
      <c r="V131" s="635"/>
    </row>
    <row r="132" spans="1:22" ht="12.75" customHeight="1" x14ac:dyDescent="0.2">
      <c r="A132" s="353"/>
      <c r="B132" s="502"/>
      <c r="C132" s="500"/>
      <c r="D132" s="657"/>
      <c r="E132" s="57"/>
      <c r="F132" s="460"/>
      <c r="G132" s="414">
        <f t="shared" si="13"/>
        <v>0</v>
      </c>
      <c r="H132" s="462"/>
      <c r="I132" s="415">
        <f t="shared" si="14"/>
        <v>0</v>
      </c>
      <c r="J132" s="462"/>
      <c r="K132" s="419">
        <f t="shared" si="15"/>
        <v>0</v>
      </c>
      <c r="L132" s="540"/>
      <c r="M132" s="460"/>
      <c r="N132" s="417">
        <f t="shared" si="16"/>
        <v>0</v>
      </c>
      <c r="O132" s="790"/>
      <c r="P132" s="460"/>
      <c r="Q132" s="689">
        <f t="shared" si="12"/>
        <v>0</v>
      </c>
      <c r="R132" s="418">
        <f t="shared" si="17"/>
        <v>0</v>
      </c>
      <c r="S132" s="900"/>
      <c r="T132" s="57"/>
      <c r="U132" s="57"/>
      <c r="V132" s="530"/>
    </row>
    <row r="133" spans="1:22" ht="12.75" customHeight="1" x14ac:dyDescent="0.2">
      <c r="A133" s="353"/>
      <c r="B133" s="502"/>
      <c r="C133" s="500"/>
      <c r="D133" s="657"/>
      <c r="E133" s="57"/>
      <c r="F133" s="460"/>
      <c r="G133" s="414">
        <f t="shared" si="13"/>
        <v>0</v>
      </c>
      <c r="H133" s="462"/>
      <c r="I133" s="415">
        <f t="shared" si="14"/>
        <v>0</v>
      </c>
      <c r="J133" s="462"/>
      <c r="K133" s="419">
        <f t="shared" si="15"/>
        <v>0</v>
      </c>
      <c r="L133" s="540"/>
      <c r="M133" s="460"/>
      <c r="N133" s="417">
        <f t="shared" si="16"/>
        <v>0</v>
      </c>
      <c r="O133" s="790"/>
      <c r="P133" s="460"/>
      <c r="Q133" s="689">
        <f t="shared" si="12"/>
        <v>0</v>
      </c>
      <c r="R133" s="418">
        <f t="shared" si="17"/>
        <v>0</v>
      </c>
      <c r="S133" s="901"/>
      <c r="T133" s="57"/>
      <c r="U133" s="57"/>
      <c r="V133" s="635"/>
    </row>
    <row r="134" spans="1:22" ht="12.75" customHeight="1" x14ac:dyDescent="0.2">
      <c r="A134" s="353"/>
      <c r="B134" s="502"/>
      <c r="C134" s="500"/>
      <c r="D134" s="657"/>
      <c r="E134" s="57"/>
      <c r="F134" s="460"/>
      <c r="G134" s="414">
        <f t="shared" si="13"/>
        <v>0</v>
      </c>
      <c r="H134" s="462"/>
      <c r="I134" s="415">
        <f t="shared" si="14"/>
        <v>0</v>
      </c>
      <c r="J134" s="462"/>
      <c r="K134" s="419">
        <f t="shared" si="15"/>
        <v>0</v>
      </c>
      <c r="L134" s="540"/>
      <c r="M134" s="460"/>
      <c r="N134" s="417">
        <f t="shared" si="16"/>
        <v>0</v>
      </c>
      <c r="O134" s="790"/>
      <c r="P134" s="460"/>
      <c r="Q134" s="689">
        <f t="shared" si="12"/>
        <v>0</v>
      </c>
      <c r="R134" s="418">
        <f t="shared" si="17"/>
        <v>0</v>
      </c>
      <c r="S134" s="901"/>
      <c r="T134" s="57"/>
      <c r="U134" s="57"/>
      <c r="V134" s="530"/>
    </row>
    <row r="135" spans="1:22" ht="12.75" customHeight="1" x14ac:dyDescent="0.2">
      <c r="A135" s="353"/>
      <c r="B135" s="502"/>
      <c r="C135" s="500"/>
      <c r="D135" s="657"/>
      <c r="E135" s="57"/>
      <c r="F135" s="460"/>
      <c r="G135" s="414">
        <f t="shared" si="13"/>
        <v>0</v>
      </c>
      <c r="H135" s="462"/>
      <c r="I135" s="415">
        <f t="shared" si="14"/>
        <v>0</v>
      </c>
      <c r="J135" s="462"/>
      <c r="K135" s="419">
        <f t="shared" si="15"/>
        <v>0</v>
      </c>
      <c r="L135" s="540"/>
      <c r="M135" s="460"/>
      <c r="N135" s="417">
        <f t="shared" si="16"/>
        <v>0</v>
      </c>
      <c r="O135" s="790"/>
      <c r="P135" s="460"/>
      <c r="Q135" s="689">
        <f t="shared" si="12"/>
        <v>0</v>
      </c>
      <c r="R135" s="418">
        <f t="shared" si="17"/>
        <v>0</v>
      </c>
      <c r="S135" s="57"/>
      <c r="T135" s="57"/>
      <c r="U135" s="57"/>
      <c r="V135" s="530"/>
    </row>
    <row r="136" spans="1:22" ht="12.75" customHeight="1" x14ac:dyDescent="0.2">
      <c r="A136" s="353"/>
      <c r="B136" s="502"/>
      <c r="C136" s="500"/>
      <c r="D136" s="657"/>
      <c r="E136" s="57"/>
      <c r="F136" s="460"/>
      <c r="G136" s="414">
        <f t="shared" si="13"/>
        <v>0</v>
      </c>
      <c r="H136" s="462"/>
      <c r="I136" s="415">
        <f t="shared" si="14"/>
        <v>0</v>
      </c>
      <c r="J136" s="462"/>
      <c r="K136" s="419">
        <f t="shared" si="15"/>
        <v>0</v>
      </c>
      <c r="L136" s="540"/>
      <c r="M136" s="460"/>
      <c r="N136" s="417">
        <f t="shared" si="16"/>
        <v>0</v>
      </c>
      <c r="O136" s="790"/>
      <c r="P136" s="460"/>
      <c r="Q136" s="689">
        <f t="shared" si="12"/>
        <v>0</v>
      </c>
      <c r="R136" s="418">
        <f t="shared" si="17"/>
        <v>0</v>
      </c>
      <c r="S136" s="901"/>
      <c r="T136" s="57"/>
      <c r="U136" s="57"/>
      <c r="V136" s="635"/>
    </row>
    <row r="137" spans="1:22" ht="12.75" customHeight="1" x14ac:dyDescent="0.2">
      <c r="A137" s="353"/>
      <c r="B137" s="502"/>
      <c r="C137" s="500"/>
      <c r="D137" s="657"/>
      <c r="E137" s="553"/>
      <c r="F137" s="460"/>
      <c r="G137" s="414">
        <f t="shared" si="13"/>
        <v>0</v>
      </c>
      <c r="H137" s="462"/>
      <c r="I137" s="415">
        <f t="shared" si="14"/>
        <v>0</v>
      </c>
      <c r="J137" s="462"/>
      <c r="K137" s="419">
        <f t="shared" si="15"/>
        <v>0</v>
      </c>
      <c r="L137" s="540"/>
      <c r="M137" s="460"/>
      <c r="N137" s="417">
        <f t="shared" si="16"/>
        <v>0</v>
      </c>
      <c r="O137" s="790"/>
      <c r="P137" s="460"/>
      <c r="Q137" s="689">
        <f t="shared" ref="Q137:Q200" si="18">O137*P137</f>
        <v>0</v>
      </c>
      <c r="R137" s="418">
        <f t="shared" si="17"/>
        <v>0</v>
      </c>
      <c r="S137" s="900"/>
      <c r="T137" s="57"/>
      <c r="U137" s="57"/>
      <c r="V137" s="635"/>
    </row>
    <row r="138" spans="1:22" ht="12.75" customHeight="1" x14ac:dyDescent="0.2">
      <c r="A138" s="353"/>
      <c r="B138" s="502"/>
      <c r="C138" s="500"/>
      <c r="D138" s="657"/>
      <c r="E138" s="57"/>
      <c r="F138" s="460"/>
      <c r="G138" s="414">
        <f t="shared" ref="G138:G201" si="19">E138*F138</f>
        <v>0</v>
      </c>
      <c r="H138" s="462"/>
      <c r="I138" s="415">
        <f t="shared" ref="I138:I201" si="20">(G138*H138)+G138</f>
        <v>0</v>
      </c>
      <c r="J138" s="462"/>
      <c r="K138" s="419">
        <f t="shared" ref="K138:K201" si="21">I138-(I138*J138)</f>
        <v>0</v>
      </c>
      <c r="L138" s="463"/>
      <c r="M138" s="464"/>
      <c r="N138" s="417">
        <f t="shared" ref="N138:N201" si="22">L138*M138</f>
        <v>0</v>
      </c>
      <c r="O138" s="790"/>
      <c r="P138" s="460"/>
      <c r="Q138" s="689">
        <f t="shared" si="18"/>
        <v>0</v>
      </c>
      <c r="R138" s="418">
        <f t="shared" ref="R138:R201" si="23">SUM(K138,N138,Q138)</f>
        <v>0</v>
      </c>
      <c r="S138" s="57"/>
      <c r="T138" s="57"/>
      <c r="U138" s="57"/>
      <c r="V138" s="530"/>
    </row>
    <row r="139" spans="1:22" ht="12.75" customHeight="1" x14ac:dyDescent="0.2">
      <c r="A139" s="353"/>
      <c r="B139" s="502"/>
      <c r="C139" s="500"/>
      <c r="D139" s="657"/>
      <c r="E139" s="57"/>
      <c r="F139" s="460"/>
      <c r="G139" s="414">
        <f t="shared" si="19"/>
        <v>0</v>
      </c>
      <c r="H139" s="462"/>
      <c r="I139" s="415">
        <f t="shared" si="20"/>
        <v>0</v>
      </c>
      <c r="J139" s="462"/>
      <c r="K139" s="419">
        <f t="shared" si="21"/>
        <v>0</v>
      </c>
      <c r="L139" s="463"/>
      <c r="M139" s="464"/>
      <c r="N139" s="417">
        <f t="shared" si="22"/>
        <v>0</v>
      </c>
      <c r="O139" s="790"/>
      <c r="P139" s="460"/>
      <c r="Q139" s="689">
        <f t="shared" si="18"/>
        <v>0</v>
      </c>
      <c r="R139" s="418">
        <f t="shared" si="23"/>
        <v>0</v>
      </c>
      <c r="S139" s="901"/>
      <c r="T139" s="57"/>
      <c r="U139" s="57"/>
      <c r="V139" s="869"/>
    </row>
    <row r="140" spans="1:22" ht="12.75" customHeight="1" x14ac:dyDescent="0.2">
      <c r="A140" s="353"/>
      <c r="B140" s="502"/>
      <c r="C140" s="500"/>
      <c r="D140" s="657"/>
      <c r="E140" s="57"/>
      <c r="F140" s="460"/>
      <c r="G140" s="414">
        <f t="shared" si="19"/>
        <v>0</v>
      </c>
      <c r="H140" s="462"/>
      <c r="I140" s="415">
        <f t="shared" si="20"/>
        <v>0</v>
      </c>
      <c r="J140" s="462"/>
      <c r="K140" s="419">
        <f t="shared" si="21"/>
        <v>0</v>
      </c>
      <c r="L140" s="463"/>
      <c r="M140" s="464"/>
      <c r="N140" s="417">
        <f t="shared" si="22"/>
        <v>0</v>
      </c>
      <c r="O140" s="790"/>
      <c r="P140" s="460"/>
      <c r="Q140" s="689">
        <f t="shared" si="18"/>
        <v>0</v>
      </c>
      <c r="R140" s="418">
        <f t="shared" si="23"/>
        <v>0</v>
      </c>
      <c r="S140" s="57"/>
      <c r="T140" s="57"/>
      <c r="U140" s="57"/>
      <c r="V140" s="635"/>
    </row>
    <row r="141" spans="1:22" ht="12.75" customHeight="1" x14ac:dyDescent="0.2">
      <c r="A141" s="353"/>
      <c r="B141" s="502"/>
      <c r="C141" s="500"/>
      <c r="D141" s="657"/>
      <c r="E141" s="57"/>
      <c r="F141" s="460"/>
      <c r="G141" s="414">
        <f t="shared" si="19"/>
        <v>0</v>
      </c>
      <c r="H141" s="462"/>
      <c r="I141" s="415">
        <f t="shared" si="20"/>
        <v>0</v>
      </c>
      <c r="J141" s="462"/>
      <c r="K141" s="419">
        <f t="shared" si="21"/>
        <v>0</v>
      </c>
      <c r="L141" s="540"/>
      <c r="M141" s="460"/>
      <c r="N141" s="417">
        <f t="shared" si="22"/>
        <v>0</v>
      </c>
      <c r="O141" s="790"/>
      <c r="P141" s="460"/>
      <c r="Q141" s="689">
        <f t="shared" si="18"/>
        <v>0</v>
      </c>
      <c r="R141" s="418">
        <f t="shared" si="23"/>
        <v>0</v>
      </c>
      <c r="S141" s="901"/>
      <c r="T141" s="57"/>
      <c r="U141" s="57"/>
      <c r="V141" s="530"/>
    </row>
    <row r="142" spans="1:22" ht="12.75" customHeight="1" x14ac:dyDescent="0.2">
      <c r="A142" s="353"/>
      <c r="B142" s="502"/>
      <c r="C142" s="500"/>
      <c r="D142" s="657"/>
      <c r="E142" s="57"/>
      <c r="F142" s="460"/>
      <c r="G142" s="414">
        <f t="shared" si="19"/>
        <v>0</v>
      </c>
      <c r="H142" s="462"/>
      <c r="I142" s="415">
        <f t="shared" si="20"/>
        <v>0</v>
      </c>
      <c r="J142" s="462"/>
      <c r="K142" s="419">
        <f t="shared" si="21"/>
        <v>0</v>
      </c>
      <c r="L142" s="540"/>
      <c r="M142" s="460"/>
      <c r="N142" s="417">
        <f t="shared" si="22"/>
        <v>0</v>
      </c>
      <c r="O142" s="790"/>
      <c r="P142" s="460"/>
      <c r="Q142" s="689">
        <f t="shared" si="18"/>
        <v>0</v>
      </c>
      <c r="R142" s="418">
        <f t="shared" si="23"/>
        <v>0</v>
      </c>
      <c r="S142" s="900"/>
      <c r="T142" s="57"/>
      <c r="U142" s="57"/>
      <c r="V142" s="530"/>
    </row>
    <row r="143" spans="1:22" ht="12.75" customHeight="1" x14ac:dyDescent="0.2">
      <c r="A143" s="353"/>
      <c r="B143" s="502"/>
      <c r="C143" s="500"/>
      <c r="D143" s="657"/>
      <c r="E143" s="57"/>
      <c r="F143" s="460"/>
      <c r="G143" s="414">
        <f t="shared" si="19"/>
        <v>0</v>
      </c>
      <c r="H143" s="462"/>
      <c r="I143" s="415">
        <f t="shared" si="20"/>
        <v>0</v>
      </c>
      <c r="J143" s="462"/>
      <c r="K143" s="419">
        <f t="shared" si="21"/>
        <v>0</v>
      </c>
      <c r="L143" s="540"/>
      <c r="M143" s="460"/>
      <c r="N143" s="417">
        <f t="shared" si="22"/>
        <v>0</v>
      </c>
      <c r="O143" s="790"/>
      <c r="P143" s="460"/>
      <c r="Q143" s="689">
        <f t="shared" si="18"/>
        <v>0</v>
      </c>
      <c r="R143" s="418">
        <f t="shared" si="23"/>
        <v>0</v>
      </c>
      <c r="S143" s="901"/>
      <c r="T143" s="57"/>
      <c r="U143" s="57"/>
      <c r="V143" s="530"/>
    </row>
    <row r="144" spans="1:22" ht="12.75" customHeight="1" x14ac:dyDescent="0.2">
      <c r="A144" s="353"/>
      <c r="B144" s="502"/>
      <c r="C144" s="500"/>
      <c r="D144" s="657"/>
      <c r="E144" s="57"/>
      <c r="F144" s="460"/>
      <c r="G144" s="414">
        <f t="shared" si="19"/>
        <v>0</v>
      </c>
      <c r="H144" s="462"/>
      <c r="I144" s="415">
        <f t="shared" si="20"/>
        <v>0</v>
      </c>
      <c r="J144" s="462"/>
      <c r="K144" s="419">
        <f t="shared" si="21"/>
        <v>0</v>
      </c>
      <c r="L144" s="540"/>
      <c r="M144" s="460"/>
      <c r="N144" s="417">
        <f t="shared" si="22"/>
        <v>0</v>
      </c>
      <c r="O144" s="790"/>
      <c r="P144" s="460"/>
      <c r="Q144" s="689">
        <f t="shared" si="18"/>
        <v>0</v>
      </c>
      <c r="R144" s="418">
        <f t="shared" si="23"/>
        <v>0</v>
      </c>
      <c r="S144" s="900"/>
      <c r="T144" s="57"/>
      <c r="U144" s="57"/>
      <c r="V144" s="869"/>
    </row>
    <row r="145" spans="1:22" ht="12.75" customHeight="1" x14ac:dyDescent="0.2">
      <c r="A145" s="353"/>
      <c r="B145" s="502"/>
      <c r="C145" s="500"/>
      <c r="D145" s="657"/>
      <c r="E145" s="57"/>
      <c r="F145" s="460"/>
      <c r="G145" s="414">
        <f t="shared" si="19"/>
        <v>0</v>
      </c>
      <c r="H145" s="462"/>
      <c r="I145" s="415">
        <f t="shared" si="20"/>
        <v>0</v>
      </c>
      <c r="J145" s="462"/>
      <c r="K145" s="419">
        <f t="shared" si="21"/>
        <v>0</v>
      </c>
      <c r="L145" s="540"/>
      <c r="M145" s="460"/>
      <c r="N145" s="417">
        <f t="shared" si="22"/>
        <v>0</v>
      </c>
      <c r="O145" s="790"/>
      <c r="P145" s="460"/>
      <c r="Q145" s="689">
        <f t="shared" si="18"/>
        <v>0</v>
      </c>
      <c r="R145" s="418">
        <f t="shared" si="23"/>
        <v>0</v>
      </c>
      <c r="S145" s="57"/>
      <c r="T145" s="57"/>
      <c r="U145" s="57"/>
      <c r="V145" s="530"/>
    </row>
    <row r="146" spans="1:22" ht="12.75" customHeight="1" x14ac:dyDescent="0.2">
      <c r="A146" s="869"/>
      <c r="B146" s="502"/>
      <c r="C146" s="500"/>
      <c r="D146" s="657"/>
      <c r="E146" s="57"/>
      <c r="F146" s="460"/>
      <c r="G146" s="414">
        <f t="shared" si="19"/>
        <v>0</v>
      </c>
      <c r="H146" s="462"/>
      <c r="I146" s="415">
        <f t="shared" si="20"/>
        <v>0</v>
      </c>
      <c r="J146" s="462"/>
      <c r="K146" s="419">
        <f t="shared" si="21"/>
        <v>0</v>
      </c>
      <c r="L146" s="540"/>
      <c r="M146" s="460"/>
      <c r="N146" s="417">
        <f t="shared" si="22"/>
        <v>0</v>
      </c>
      <c r="O146" s="790"/>
      <c r="P146" s="460"/>
      <c r="Q146" s="689">
        <f t="shared" si="18"/>
        <v>0</v>
      </c>
      <c r="R146" s="418">
        <f t="shared" si="23"/>
        <v>0</v>
      </c>
      <c r="S146" s="901"/>
      <c r="T146" s="57"/>
      <c r="U146" s="57"/>
      <c r="V146" s="530"/>
    </row>
    <row r="147" spans="1:22" ht="12.75" customHeight="1" x14ac:dyDescent="0.2">
      <c r="A147" s="869"/>
      <c r="B147" s="502"/>
      <c r="C147" s="500"/>
      <c r="D147" s="657"/>
      <c r="E147" s="57"/>
      <c r="F147" s="460"/>
      <c r="G147" s="414">
        <f t="shared" si="19"/>
        <v>0</v>
      </c>
      <c r="H147" s="462"/>
      <c r="I147" s="415">
        <f t="shared" si="20"/>
        <v>0</v>
      </c>
      <c r="J147" s="462"/>
      <c r="K147" s="419">
        <f t="shared" si="21"/>
        <v>0</v>
      </c>
      <c r="L147" s="540"/>
      <c r="M147" s="460"/>
      <c r="N147" s="417">
        <f t="shared" si="22"/>
        <v>0</v>
      </c>
      <c r="O147" s="790"/>
      <c r="P147" s="460"/>
      <c r="Q147" s="689">
        <f t="shared" si="18"/>
        <v>0</v>
      </c>
      <c r="R147" s="418">
        <f t="shared" si="23"/>
        <v>0</v>
      </c>
      <c r="S147" s="901"/>
      <c r="T147" s="57"/>
      <c r="U147" s="57"/>
      <c r="V147" s="530"/>
    </row>
    <row r="148" spans="1:22" ht="12.75" customHeight="1" x14ac:dyDescent="0.2">
      <c r="A148" s="869"/>
      <c r="B148" s="502"/>
      <c r="C148" s="500"/>
      <c r="D148" s="657"/>
      <c r="E148" s="57"/>
      <c r="F148" s="460"/>
      <c r="G148" s="414">
        <f t="shared" si="19"/>
        <v>0</v>
      </c>
      <c r="H148" s="462"/>
      <c r="I148" s="415">
        <f t="shared" si="20"/>
        <v>0</v>
      </c>
      <c r="J148" s="462"/>
      <c r="K148" s="419">
        <f t="shared" si="21"/>
        <v>0</v>
      </c>
      <c r="L148" s="540"/>
      <c r="M148" s="460"/>
      <c r="N148" s="417">
        <f t="shared" si="22"/>
        <v>0</v>
      </c>
      <c r="O148" s="790"/>
      <c r="P148" s="460"/>
      <c r="Q148" s="689">
        <f t="shared" si="18"/>
        <v>0</v>
      </c>
      <c r="R148" s="418">
        <f t="shared" si="23"/>
        <v>0</v>
      </c>
      <c r="S148" s="901"/>
      <c r="T148" s="57"/>
      <c r="U148" s="57"/>
      <c r="V148" s="869"/>
    </row>
    <row r="149" spans="1:22" ht="12.75" customHeight="1" x14ac:dyDescent="0.2">
      <c r="A149" s="869"/>
      <c r="B149" s="502"/>
      <c r="C149" s="500"/>
      <c r="D149" s="657"/>
      <c r="E149" s="57"/>
      <c r="F149" s="460"/>
      <c r="G149" s="414">
        <f t="shared" si="19"/>
        <v>0</v>
      </c>
      <c r="H149" s="462"/>
      <c r="I149" s="415">
        <f t="shared" si="20"/>
        <v>0</v>
      </c>
      <c r="J149" s="462"/>
      <c r="K149" s="419">
        <f t="shared" si="21"/>
        <v>0</v>
      </c>
      <c r="L149" s="540"/>
      <c r="M149" s="460"/>
      <c r="N149" s="417">
        <f t="shared" si="22"/>
        <v>0</v>
      </c>
      <c r="O149" s="790"/>
      <c r="P149" s="460"/>
      <c r="Q149" s="689">
        <f t="shared" si="18"/>
        <v>0</v>
      </c>
      <c r="R149" s="418">
        <f t="shared" si="23"/>
        <v>0</v>
      </c>
      <c r="S149" s="901"/>
      <c r="T149" s="57"/>
      <c r="U149" s="57"/>
      <c r="V149" s="635"/>
    </row>
    <row r="150" spans="1:22" ht="12.75" customHeight="1" x14ac:dyDescent="0.2">
      <c r="A150" s="353"/>
      <c r="B150" s="502"/>
      <c r="C150" s="500"/>
      <c r="D150" s="657"/>
      <c r="E150" s="57"/>
      <c r="F150" s="460"/>
      <c r="G150" s="414">
        <f t="shared" si="19"/>
        <v>0</v>
      </c>
      <c r="H150" s="462"/>
      <c r="I150" s="415">
        <f t="shared" si="20"/>
        <v>0</v>
      </c>
      <c r="J150" s="462"/>
      <c r="K150" s="419">
        <f t="shared" si="21"/>
        <v>0</v>
      </c>
      <c r="L150" s="540"/>
      <c r="M150" s="460"/>
      <c r="N150" s="417">
        <f t="shared" si="22"/>
        <v>0</v>
      </c>
      <c r="O150" s="790"/>
      <c r="P150" s="460"/>
      <c r="Q150" s="689">
        <f t="shared" si="18"/>
        <v>0</v>
      </c>
      <c r="R150" s="418">
        <f t="shared" si="23"/>
        <v>0</v>
      </c>
      <c r="S150" s="900"/>
      <c r="T150" s="57"/>
      <c r="U150" s="57"/>
      <c r="V150" s="635"/>
    </row>
    <row r="151" spans="1:22" ht="12.75" customHeight="1" x14ac:dyDescent="0.2">
      <c r="A151" s="353"/>
      <c r="B151" s="502"/>
      <c r="C151" s="500"/>
      <c r="D151" s="657"/>
      <c r="E151" s="57"/>
      <c r="F151" s="460"/>
      <c r="G151" s="414">
        <f t="shared" si="19"/>
        <v>0</v>
      </c>
      <c r="H151" s="462"/>
      <c r="I151" s="415">
        <f t="shared" si="20"/>
        <v>0</v>
      </c>
      <c r="J151" s="462"/>
      <c r="K151" s="419">
        <f t="shared" si="21"/>
        <v>0</v>
      </c>
      <c r="L151" s="540"/>
      <c r="M151" s="460"/>
      <c r="N151" s="417">
        <f t="shared" si="22"/>
        <v>0</v>
      </c>
      <c r="O151" s="790"/>
      <c r="P151" s="460"/>
      <c r="Q151" s="689">
        <f t="shared" si="18"/>
        <v>0</v>
      </c>
      <c r="R151" s="418">
        <f t="shared" si="23"/>
        <v>0</v>
      </c>
      <c r="S151" s="901"/>
      <c r="T151" s="57"/>
      <c r="U151" s="57"/>
      <c r="V151" s="530"/>
    </row>
    <row r="152" spans="1:22" ht="12.75" customHeight="1" x14ac:dyDescent="0.2">
      <c r="A152" s="353"/>
      <c r="B152" s="502"/>
      <c r="C152" s="500"/>
      <c r="D152" s="657"/>
      <c r="E152" s="57"/>
      <c r="F152" s="460"/>
      <c r="G152" s="414">
        <f t="shared" si="19"/>
        <v>0</v>
      </c>
      <c r="H152" s="462"/>
      <c r="I152" s="415">
        <f t="shared" si="20"/>
        <v>0</v>
      </c>
      <c r="J152" s="462"/>
      <c r="K152" s="419">
        <f t="shared" si="21"/>
        <v>0</v>
      </c>
      <c r="L152" s="540"/>
      <c r="M152" s="460"/>
      <c r="N152" s="417">
        <f t="shared" si="22"/>
        <v>0</v>
      </c>
      <c r="O152" s="790"/>
      <c r="P152" s="460"/>
      <c r="Q152" s="689">
        <f t="shared" si="18"/>
        <v>0</v>
      </c>
      <c r="R152" s="418">
        <f t="shared" si="23"/>
        <v>0</v>
      </c>
      <c r="S152" s="901"/>
      <c r="T152" s="57"/>
      <c r="U152" s="57"/>
      <c r="V152" s="530"/>
    </row>
    <row r="153" spans="1:22" ht="12.75" customHeight="1" x14ac:dyDescent="0.2">
      <c r="A153" s="353"/>
      <c r="B153" s="502"/>
      <c r="C153" s="500"/>
      <c r="D153" s="657"/>
      <c r="E153" s="57"/>
      <c r="F153" s="460"/>
      <c r="G153" s="414">
        <f t="shared" si="19"/>
        <v>0</v>
      </c>
      <c r="H153" s="462"/>
      <c r="I153" s="415">
        <f t="shared" si="20"/>
        <v>0</v>
      </c>
      <c r="J153" s="462"/>
      <c r="K153" s="419">
        <f t="shared" si="21"/>
        <v>0</v>
      </c>
      <c r="L153" s="463"/>
      <c r="M153" s="464"/>
      <c r="N153" s="417">
        <f t="shared" si="22"/>
        <v>0</v>
      </c>
      <c r="O153" s="790"/>
      <c r="P153" s="460"/>
      <c r="Q153" s="689">
        <f t="shared" si="18"/>
        <v>0</v>
      </c>
      <c r="R153" s="418">
        <f t="shared" si="23"/>
        <v>0</v>
      </c>
      <c r="S153" s="900"/>
      <c r="T153" s="57"/>
      <c r="U153" s="57"/>
      <c r="V153" s="530"/>
    </row>
    <row r="154" spans="1:22" ht="12.75" customHeight="1" x14ac:dyDescent="0.2">
      <c r="A154" s="353"/>
      <c r="B154" s="502"/>
      <c r="C154" s="500"/>
      <c r="D154" s="657"/>
      <c r="E154" s="57"/>
      <c r="F154" s="460"/>
      <c r="G154" s="414">
        <f t="shared" si="19"/>
        <v>0</v>
      </c>
      <c r="H154" s="462"/>
      <c r="I154" s="415">
        <f t="shared" si="20"/>
        <v>0</v>
      </c>
      <c r="J154" s="462"/>
      <c r="K154" s="419">
        <f t="shared" si="21"/>
        <v>0</v>
      </c>
      <c r="L154" s="540"/>
      <c r="M154" s="460"/>
      <c r="N154" s="417">
        <f t="shared" si="22"/>
        <v>0</v>
      </c>
      <c r="O154" s="790"/>
      <c r="P154" s="460"/>
      <c r="Q154" s="689">
        <f t="shared" si="18"/>
        <v>0</v>
      </c>
      <c r="R154" s="418">
        <f t="shared" si="23"/>
        <v>0</v>
      </c>
      <c r="S154" s="901"/>
      <c r="T154" s="57"/>
      <c r="U154" s="57"/>
      <c r="V154" s="869"/>
    </row>
    <row r="155" spans="1:22" ht="12.75" customHeight="1" x14ac:dyDescent="0.2">
      <c r="A155" s="353"/>
      <c r="B155" s="502"/>
      <c r="C155" s="500"/>
      <c r="D155" s="657"/>
      <c r="E155" s="57"/>
      <c r="F155" s="460"/>
      <c r="G155" s="414">
        <f t="shared" si="19"/>
        <v>0</v>
      </c>
      <c r="H155" s="462"/>
      <c r="I155" s="415">
        <f t="shared" si="20"/>
        <v>0</v>
      </c>
      <c r="J155" s="462"/>
      <c r="K155" s="419">
        <f t="shared" si="21"/>
        <v>0</v>
      </c>
      <c r="L155" s="540"/>
      <c r="M155" s="460"/>
      <c r="N155" s="417">
        <f t="shared" si="22"/>
        <v>0</v>
      </c>
      <c r="O155" s="790"/>
      <c r="P155" s="460"/>
      <c r="Q155" s="689">
        <f t="shared" si="18"/>
        <v>0</v>
      </c>
      <c r="R155" s="418">
        <f t="shared" si="23"/>
        <v>0</v>
      </c>
      <c r="S155" s="57"/>
      <c r="T155" s="57"/>
      <c r="U155" s="57"/>
      <c r="V155" s="635"/>
    </row>
    <row r="156" spans="1:22" ht="12.75" customHeight="1" x14ac:dyDescent="0.2">
      <c r="A156" s="353"/>
      <c r="B156" s="502"/>
      <c r="C156" s="500"/>
      <c r="D156" s="657"/>
      <c r="E156" s="57"/>
      <c r="F156" s="460"/>
      <c r="G156" s="414">
        <f t="shared" si="19"/>
        <v>0</v>
      </c>
      <c r="H156" s="462"/>
      <c r="I156" s="415">
        <f t="shared" si="20"/>
        <v>0</v>
      </c>
      <c r="J156" s="462"/>
      <c r="K156" s="419">
        <f t="shared" si="21"/>
        <v>0</v>
      </c>
      <c r="L156" s="540"/>
      <c r="M156" s="460"/>
      <c r="N156" s="417">
        <f t="shared" si="22"/>
        <v>0</v>
      </c>
      <c r="O156" s="790"/>
      <c r="P156" s="460"/>
      <c r="Q156" s="689">
        <f t="shared" si="18"/>
        <v>0</v>
      </c>
      <c r="R156" s="418">
        <f t="shared" si="23"/>
        <v>0</v>
      </c>
      <c r="S156" s="900"/>
      <c r="T156" s="57"/>
      <c r="U156" s="57"/>
      <c r="V156" s="869"/>
    </row>
    <row r="157" spans="1:22" ht="12.75" customHeight="1" x14ac:dyDescent="0.2">
      <c r="A157" s="353"/>
      <c r="B157" s="502"/>
      <c r="C157" s="500"/>
      <c r="D157" s="657"/>
      <c r="E157" s="57"/>
      <c r="F157" s="460"/>
      <c r="G157" s="414">
        <f t="shared" si="19"/>
        <v>0</v>
      </c>
      <c r="H157" s="462"/>
      <c r="I157" s="415">
        <f t="shared" si="20"/>
        <v>0</v>
      </c>
      <c r="J157" s="462"/>
      <c r="K157" s="419">
        <f t="shared" si="21"/>
        <v>0</v>
      </c>
      <c r="L157" s="540"/>
      <c r="M157" s="460"/>
      <c r="N157" s="417">
        <f t="shared" si="22"/>
        <v>0</v>
      </c>
      <c r="O157" s="790"/>
      <c r="P157" s="460"/>
      <c r="Q157" s="689">
        <f t="shared" si="18"/>
        <v>0</v>
      </c>
      <c r="R157" s="418">
        <f t="shared" si="23"/>
        <v>0</v>
      </c>
      <c r="S157" s="901"/>
      <c r="T157" s="57"/>
      <c r="U157" s="57"/>
      <c r="V157" s="530"/>
    </row>
    <row r="158" spans="1:22" ht="12.75" customHeight="1" x14ac:dyDescent="0.2">
      <c r="A158" s="353"/>
      <c r="B158" s="502"/>
      <c r="C158" s="500"/>
      <c r="D158" s="657"/>
      <c r="E158" s="57"/>
      <c r="F158" s="460"/>
      <c r="G158" s="414">
        <f t="shared" si="19"/>
        <v>0</v>
      </c>
      <c r="H158" s="462"/>
      <c r="I158" s="415">
        <f t="shared" si="20"/>
        <v>0</v>
      </c>
      <c r="J158" s="462"/>
      <c r="K158" s="419">
        <f t="shared" si="21"/>
        <v>0</v>
      </c>
      <c r="L158" s="540"/>
      <c r="M158" s="460"/>
      <c r="N158" s="417">
        <f t="shared" si="22"/>
        <v>0</v>
      </c>
      <c r="O158" s="790"/>
      <c r="P158" s="460"/>
      <c r="Q158" s="689">
        <f t="shared" si="18"/>
        <v>0</v>
      </c>
      <c r="R158" s="418">
        <f t="shared" si="23"/>
        <v>0</v>
      </c>
      <c r="S158" s="901"/>
      <c r="T158" s="57"/>
      <c r="U158" s="57"/>
      <c r="V158" s="530"/>
    </row>
    <row r="159" spans="1:22" ht="12.75" customHeight="1" x14ac:dyDescent="0.2">
      <c r="A159" s="353"/>
      <c r="B159" s="502"/>
      <c r="C159" s="500"/>
      <c r="D159" s="657"/>
      <c r="E159" s="57"/>
      <c r="F159" s="460"/>
      <c r="G159" s="414">
        <f t="shared" si="19"/>
        <v>0</v>
      </c>
      <c r="H159" s="462"/>
      <c r="I159" s="415">
        <f t="shared" si="20"/>
        <v>0</v>
      </c>
      <c r="J159" s="462"/>
      <c r="K159" s="419">
        <f t="shared" si="21"/>
        <v>0</v>
      </c>
      <c r="L159" s="540"/>
      <c r="M159" s="460"/>
      <c r="N159" s="417">
        <f t="shared" si="22"/>
        <v>0</v>
      </c>
      <c r="O159" s="790"/>
      <c r="P159" s="460"/>
      <c r="Q159" s="689">
        <f t="shared" si="18"/>
        <v>0</v>
      </c>
      <c r="R159" s="418">
        <f t="shared" si="23"/>
        <v>0</v>
      </c>
      <c r="S159" s="900"/>
      <c r="T159" s="57"/>
      <c r="U159" s="57"/>
      <c r="V159" s="530"/>
    </row>
    <row r="160" spans="1:22" ht="12.75" customHeight="1" x14ac:dyDescent="0.2">
      <c r="A160" s="353"/>
      <c r="B160" s="502"/>
      <c r="C160" s="500"/>
      <c r="D160" s="657"/>
      <c r="E160" s="57"/>
      <c r="F160" s="460"/>
      <c r="G160" s="414">
        <f t="shared" si="19"/>
        <v>0</v>
      </c>
      <c r="H160" s="462"/>
      <c r="I160" s="415">
        <f t="shared" si="20"/>
        <v>0</v>
      </c>
      <c r="J160" s="462"/>
      <c r="K160" s="419">
        <f t="shared" si="21"/>
        <v>0</v>
      </c>
      <c r="L160" s="540"/>
      <c r="M160" s="460"/>
      <c r="N160" s="417">
        <f t="shared" si="22"/>
        <v>0</v>
      </c>
      <c r="O160" s="790"/>
      <c r="P160" s="460"/>
      <c r="Q160" s="689">
        <f t="shared" si="18"/>
        <v>0</v>
      </c>
      <c r="R160" s="418">
        <f t="shared" si="23"/>
        <v>0</v>
      </c>
      <c r="S160" s="57"/>
      <c r="T160" s="57"/>
      <c r="U160" s="57"/>
      <c r="V160" s="869"/>
    </row>
    <row r="161" spans="1:22" ht="12.75" customHeight="1" x14ac:dyDescent="0.2">
      <c r="A161" s="353"/>
      <c r="B161" s="502"/>
      <c r="C161" s="500"/>
      <c r="D161" s="657"/>
      <c r="E161" s="57"/>
      <c r="F161" s="460"/>
      <c r="G161" s="414">
        <f t="shared" si="19"/>
        <v>0</v>
      </c>
      <c r="H161" s="462"/>
      <c r="I161" s="415">
        <f t="shared" si="20"/>
        <v>0</v>
      </c>
      <c r="J161" s="462"/>
      <c r="K161" s="419">
        <f t="shared" si="21"/>
        <v>0</v>
      </c>
      <c r="L161" s="540"/>
      <c r="M161" s="460"/>
      <c r="N161" s="417">
        <f t="shared" si="22"/>
        <v>0</v>
      </c>
      <c r="O161" s="790"/>
      <c r="P161" s="460"/>
      <c r="Q161" s="689">
        <f t="shared" si="18"/>
        <v>0</v>
      </c>
      <c r="R161" s="418">
        <f t="shared" si="23"/>
        <v>0</v>
      </c>
      <c r="S161" s="901"/>
      <c r="T161" s="57"/>
      <c r="U161" s="57"/>
      <c r="V161" s="530"/>
    </row>
    <row r="162" spans="1:22" ht="12.75" customHeight="1" x14ac:dyDescent="0.2">
      <c r="A162" s="869"/>
      <c r="B162" s="502"/>
      <c r="C162" s="500"/>
      <c r="D162" s="657"/>
      <c r="E162" s="57"/>
      <c r="F162" s="460"/>
      <c r="G162" s="414">
        <f t="shared" si="19"/>
        <v>0</v>
      </c>
      <c r="H162" s="462"/>
      <c r="I162" s="415">
        <f t="shared" si="20"/>
        <v>0</v>
      </c>
      <c r="J162" s="462"/>
      <c r="K162" s="419">
        <f t="shared" si="21"/>
        <v>0</v>
      </c>
      <c r="L162" s="540"/>
      <c r="M162" s="460"/>
      <c r="N162" s="417">
        <f t="shared" si="22"/>
        <v>0</v>
      </c>
      <c r="O162" s="790"/>
      <c r="P162" s="460"/>
      <c r="Q162" s="689">
        <f t="shared" si="18"/>
        <v>0</v>
      </c>
      <c r="R162" s="418">
        <f t="shared" si="23"/>
        <v>0</v>
      </c>
      <c r="S162" s="901"/>
      <c r="T162" s="57"/>
      <c r="U162" s="57"/>
      <c r="V162" s="530"/>
    </row>
    <row r="163" spans="1:22" ht="12.75" customHeight="1" x14ac:dyDescent="0.2">
      <c r="A163" s="869"/>
      <c r="B163" s="502"/>
      <c r="C163" s="500"/>
      <c r="D163" s="657"/>
      <c r="E163" s="57"/>
      <c r="F163" s="460"/>
      <c r="G163" s="414">
        <f t="shared" si="19"/>
        <v>0</v>
      </c>
      <c r="H163" s="462"/>
      <c r="I163" s="415">
        <f t="shared" si="20"/>
        <v>0</v>
      </c>
      <c r="J163" s="462"/>
      <c r="K163" s="419">
        <f t="shared" si="21"/>
        <v>0</v>
      </c>
      <c r="L163" s="540"/>
      <c r="M163" s="460"/>
      <c r="N163" s="417">
        <f t="shared" si="22"/>
        <v>0</v>
      </c>
      <c r="O163" s="790"/>
      <c r="P163" s="460"/>
      <c r="Q163" s="689">
        <f t="shared" si="18"/>
        <v>0</v>
      </c>
      <c r="R163" s="418">
        <f t="shared" si="23"/>
        <v>0</v>
      </c>
      <c r="S163" s="901"/>
      <c r="T163" s="57"/>
      <c r="U163" s="57"/>
      <c r="V163" s="635"/>
    </row>
    <row r="164" spans="1:22" ht="12.75" customHeight="1" x14ac:dyDescent="0.2">
      <c r="A164" s="353"/>
      <c r="B164" s="502"/>
      <c r="C164" s="500"/>
      <c r="D164" s="657"/>
      <c r="E164" s="57"/>
      <c r="F164" s="460"/>
      <c r="G164" s="414">
        <f t="shared" si="19"/>
        <v>0</v>
      </c>
      <c r="H164" s="462"/>
      <c r="I164" s="415">
        <f t="shared" si="20"/>
        <v>0</v>
      </c>
      <c r="J164" s="462"/>
      <c r="K164" s="419">
        <f t="shared" si="21"/>
        <v>0</v>
      </c>
      <c r="L164" s="540"/>
      <c r="M164" s="460"/>
      <c r="N164" s="417">
        <f t="shared" si="22"/>
        <v>0</v>
      </c>
      <c r="O164" s="790"/>
      <c r="P164" s="460"/>
      <c r="Q164" s="689">
        <f t="shared" si="18"/>
        <v>0</v>
      </c>
      <c r="R164" s="418">
        <f t="shared" si="23"/>
        <v>0</v>
      </c>
      <c r="S164" s="901"/>
      <c r="T164" s="57"/>
      <c r="U164" s="57"/>
      <c r="V164" s="635"/>
    </row>
    <row r="165" spans="1:22" ht="12.75" customHeight="1" x14ac:dyDescent="0.2">
      <c r="A165" s="353"/>
      <c r="B165" s="502"/>
      <c r="C165" s="500"/>
      <c r="D165" s="657"/>
      <c r="E165" s="57"/>
      <c r="F165" s="460"/>
      <c r="G165" s="414">
        <f t="shared" si="19"/>
        <v>0</v>
      </c>
      <c r="H165" s="462"/>
      <c r="I165" s="415">
        <f t="shared" si="20"/>
        <v>0</v>
      </c>
      <c r="J165" s="462"/>
      <c r="K165" s="419">
        <f t="shared" si="21"/>
        <v>0</v>
      </c>
      <c r="L165" s="540"/>
      <c r="M165" s="460"/>
      <c r="N165" s="417">
        <f t="shared" si="22"/>
        <v>0</v>
      </c>
      <c r="O165" s="790"/>
      <c r="P165" s="460"/>
      <c r="Q165" s="689">
        <f t="shared" si="18"/>
        <v>0</v>
      </c>
      <c r="R165" s="418">
        <f t="shared" si="23"/>
        <v>0</v>
      </c>
      <c r="S165" s="901"/>
      <c r="T165" s="57"/>
      <c r="U165" s="57"/>
      <c r="V165" s="530"/>
    </row>
    <row r="166" spans="1:22" ht="12.75" customHeight="1" x14ac:dyDescent="0.2">
      <c r="A166" s="353"/>
      <c r="B166" s="502"/>
      <c r="C166" s="500"/>
      <c r="D166" s="657"/>
      <c r="E166" s="57"/>
      <c r="F166" s="460"/>
      <c r="G166" s="414">
        <f t="shared" si="19"/>
        <v>0</v>
      </c>
      <c r="H166" s="462"/>
      <c r="I166" s="415">
        <f t="shared" si="20"/>
        <v>0</v>
      </c>
      <c r="J166" s="462"/>
      <c r="K166" s="419">
        <f t="shared" si="21"/>
        <v>0</v>
      </c>
      <c r="L166" s="540"/>
      <c r="M166" s="460"/>
      <c r="N166" s="417">
        <f t="shared" si="22"/>
        <v>0</v>
      </c>
      <c r="O166" s="790"/>
      <c r="P166" s="460"/>
      <c r="Q166" s="689">
        <f t="shared" si="18"/>
        <v>0</v>
      </c>
      <c r="R166" s="418">
        <f t="shared" si="23"/>
        <v>0</v>
      </c>
      <c r="S166" s="57"/>
      <c r="T166" s="57"/>
      <c r="U166" s="57"/>
      <c r="V166" s="530"/>
    </row>
    <row r="167" spans="1:22" ht="12.75" customHeight="1" x14ac:dyDescent="0.2">
      <c r="A167" s="353"/>
      <c r="B167" s="502"/>
      <c r="C167" s="500"/>
      <c r="D167" s="657"/>
      <c r="E167" s="57"/>
      <c r="F167" s="460"/>
      <c r="G167" s="414">
        <f t="shared" si="19"/>
        <v>0</v>
      </c>
      <c r="H167" s="462"/>
      <c r="I167" s="415">
        <f t="shared" si="20"/>
        <v>0</v>
      </c>
      <c r="J167" s="462"/>
      <c r="K167" s="419">
        <f t="shared" si="21"/>
        <v>0</v>
      </c>
      <c r="L167" s="540"/>
      <c r="M167" s="460"/>
      <c r="N167" s="417">
        <f t="shared" si="22"/>
        <v>0</v>
      </c>
      <c r="O167" s="790"/>
      <c r="P167" s="460"/>
      <c r="Q167" s="689">
        <f t="shared" si="18"/>
        <v>0</v>
      </c>
      <c r="R167" s="418">
        <f t="shared" si="23"/>
        <v>0</v>
      </c>
      <c r="S167" s="901"/>
      <c r="T167" s="57"/>
      <c r="U167" s="57"/>
      <c r="V167" s="635"/>
    </row>
    <row r="168" spans="1:22" ht="12.75" customHeight="1" x14ac:dyDescent="0.2">
      <c r="A168" s="353"/>
      <c r="B168" s="502"/>
      <c r="C168" s="500"/>
      <c r="D168" s="657"/>
      <c r="E168" s="57"/>
      <c r="F168" s="460"/>
      <c r="G168" s="414">
        <f t="shared" si="19"/>
        <v>0</v>
      </c>
      <c r="H168" s="462"/>
      <c r="I168" s="415">
        <f t="shared" si="20"/>
        <v>0</v>
      </c>
      <c r="J168" s="462"/>
      <c r="K168" s="419">
        <f t="shared" si="21"/>
        <v>0</v>
      </c>
      <c r="L168" s="463"/>
      <c r="M168" s="464"/>
      <c r="N168" s="417">
        <f t="shared" si="22"/>
        <v>0</v>
      </c>
      <c r="O168" s="790"/>
      <c r="P168" s="460"/>
      <c r="Q168" s="689">
        <f t="shared" si="18"/>
        <v>0</v>
      </c>
      <c r="R168" s="418">
        <f t="shared" si="23"/>
        <v>0</v>
      </c>
      <c r="S168" s="900"/>
      <c r="T168" s="57"/>
      <c r="U168" s="57"/>
      <c r="V168" s="530"/>
    </row>
    <row r="169" spans="1:22" ht="12.75" customHeight="1" x14ac:dyDescent="0.2">
      <c r="A169" s="353"/>
      <c r="B169" s="502"/>
      <c r="C169" s="500"/>
      <c r="D169" s="657"/>
      <c r="E169" s="57"/>
      <c r="F169" s="460"/>
      <c r="G169" s="414">
        <f t="shared" si="19"/>
        <v>0</v>
      </c>
      <c r="H169" s="462"/>
      <c r="I169" s="415">
        <f t="shared" si="20"/>
        <v>0</v>
      </c>
      <c r="J169" s="462"/>
      <c r="K169" s="419">
        <f t="shared" si="21"/>
        <v>0</v>
      </c>
      <c r="L169" s="463"/>
      <c r="M169" s="464"/>
      <c r="N169" s="417">
        <f t="shared" si="22"/>
        <v>0</v>
      </c>
      <c r="O169" s="790"/>
      <c r="P169" s="460"/>
      <c r="Q169" s="689">
        <f t="shared" si="18"/>
        <v>0</v>
      </c>
      <c r="R169" s="418">
        <f t="shared" si="23"/>
        <v>0</v>
      </c>
      <c r="S169" s="57"/>
      <c r="T169" s="57"/>
      <c r="U169" s="57"/>
      <c r="V169" s="530"/>
    </row>
    <row r="170" spans="1:22" ht="12.75" customHeight="1" x14ac:dyDescent="0.2">
      <c r="A170" s="353"/>
      <c r="B170" s="502"/>
      <c r="C170" s="500"/>
      <c r="D170" s="657"/>
      <c r="E170" s="57"/>
      <c r="F170" s="460"/>
      <c r="G170" s="414">
        <f t="shared" si="19"/>
        <v>0</v>
      </c>
      <c r="H170" s="462"/>
      <c r="I170" s="415">
        <f t="shared" si="20"/>
        <v>0</v>
      </c>
      <c r="J170" s="462"/>
      <c r="K170" s="419">
        <f t="shared" si="21"/>
        <v>0</v>
      </c>
      <c r="L170" s="463"/>
      <c r="M170" s="464"/>
      <c r="N170" s="417">
        <f t="shared" si="22"/>
        <v>0</v>
      </c>
      <c r="O170" s="790"/>
      <c r="P170" s="460"/>
      <c r="Q170" s="689">
        <f t="shared" si="18"/>
        <v>0</v>
      </c>
      <c r="R170" s="418">
        <f t="shared" si="23"/>
        <v>0</v>
      </c>
      <c r="S170" s="900"/>
      <c r="T170" s="57"/>
      <c r="U170" s="57"/>
      <c r="V170" s="635"/>
    </row>
    <row r="171" spans="1:22" ht="12.75" customHeight="1" x14ac:dyDescent="0.2">
      <c r="A171" s="353"/>
      <c r="B171" s="502"/>
      <c r="C171" s="500"/>
      <c r="D171" s="657"/>
      <c r="E171" s="57"/>
      <c r="F171" s="460"/>
      <c r="G171" s="414">
        <f t="shared" si="19"/>
        <v>0</v>
      </c>
      <c r="H171" s="462"/>
      <c r="I171" s="415">
        <f t="shared" si="20"/>
        <v>0</v>
      </c>
      <c r="J171" s="462"/>
      <c r="K171" s="419">
        <f t="shared" si="21"/>
        <v>0</v>
      </c>
      <c r="L171" s="463"/>
      <c r="M171" s="464"/>
      <c r="N171" s="417">
        <f t="shared" si="22"/>
        <v>0</v>
      </c>
      <c r="O171" s="790"/>
      <c r="P171" s="460"/>
      <c r="Q171" s="689">
        <f t="shared" si="18"/>
        <v>0</v>
      </c>
      <c r="R171" s="418">
        <f t="shared" si="23"/>
        <v>0</v>
      </c>
      <c r="S171" s="57"/>
      <c r="T171" s="57"/>
      <c r="U171" s="57"/>
      <c r="V171" s="530"/>
    </row>
    <row r="172" spans="1:22" ht="12.75" customHeight="1" x14ac:dyDescent="0.2">
      <c r="A172" s="353"/>
      <c r="B172" s="502"/>
      <c r="C172" s="500"/>
      <c r="D172" s="657"/>
      <c r="E172" s="57"/>
      <c r="F172" s="460"/>
      <c r="G172" s="414">
        <f t="shared" si="19"/>
        <v>0</v>
      </c>
      <c r="H172" s="462"/>
      <c r="I172" s="415">
        <f t="shared" si="20"/>
        <v>0</v>
      </c>
      <c r="J172" s="462"/>
      <c r="K172" s="419">
        <f t="shared" si="21"/>
        <v>0</v>
      </c>
      <c r="L172" s="463"/>
      <c r="M172" s="464"/>
      <c r="N172" s="417">
        <f t="shared" si="22"/>
        <v>0</v>
      </c>
      <c r="O172" s="790"/>
      <c r="P172" s="460"/>
      <c r="Q172" s="689">
        <f t="shared" si="18"/>
        <v>0</v>
      </c>
      <c r="R172" s="418">
        <f t="shared" si="23"/>
        <v>0</v>
      </c>
      <c r="S172" s="57"/>
      <c r="T172" s="57"/>
      <c r="U172" s="57"/>
      <c r="V172" s="530"/>
    </row>
    <row r="173" spans="1:22" ht="12.75" customHeight="1" x14ac:dyDescent="0.2">
      <c r="A173" s="353"/>
      <c r="B173" s="502"/>
      <c r="C173" s="500"/>
      <c r="D173" s="657"/>
      <c r="E173" s="57"/>
      <c r="F173" s="460"/>
      <c r="G173" s="414">
        <f t="shared" si="19"/>
        <v>0</v>
      </c>
      <c r="H173" s="462"/>
      <c r="I173" s="415">
        <f t="shared" si="20"/>
        <v>0</v>
      </c>
      <c r="J173" s="462"/>
      <c r="K173" s="419">
        <f t="shared" si="21"/>
        <v>0</v>
      </c>
      <c r="L173" s="463"/>
      <c r="M173" s="464"/>
      <c r="N173" s="417">
        <f t="shared" si="22"/>
        <v>0</v>
      </c>
      <c r="O173" s="790"/>
      <c r="P173" s="460"/>
      <c r="Q173" s="689">
        <f t="shared" si="18"/>
        <v>0</v>
      </c>
      <c r="R173" s="418">
        <f t="shared" si="23"/>
        <v>0</v>
      </c>
      <c r="S173" s="57"/>
      <c r="T173" s="57"/>
      <c r="U173" s="57"/>
      <c r="V173" s="530"/>
    </row>
    <row r="174" spans="1:22" ht="12.75" customHeight="1" x14ac:dyDescent="0.2">
      <c r="A174" s="353"/>
      <c r="B174" s="502"/>
      <c r="C174" s="500"/>
      <c r="D174" s="657"/>
      <c r="E174" s="57"/>
      <c r="F174" s="460"/>
      <c r="G174" s="414">
        <f t="shared" si="19"/>
        <v>0</v>
      </c>
      <c r="H174" s="462"/>
      <c r="I174" s="415">
        <f t="shared" si="20"/>
        <v>0</v>
      </c>
      <c r="J174" s="462"/>
      <c r="K174" s="419">
        <f t="shared" si="21"/>
        <v>0</v>
      </c>
      <c r="L174" s="463"/>
      <c r="M174" s="464"/>
      <c r="N174" s="417">
        <f t="shared" si="22"/>
        <v>0</v>
      </c>
      <c r="O174" s="790"/>
      <c r="P174" s="460"/>
      <c r="Q174" s="689">
        <f t="shared" si="18"/>
        <v>0</v>
      </c>
      <c r="R174" s="418">
        <f t="shared" si="23"/>
        <v>0</v>
      </c>
      <c r="S174" s="57"/>
      <c r="T174" s="57"/>
      <c r="U174" s="57"/>
      <c r="V174" s="530"/>
    </row>
    <row r="175" spans="1:22" ht="12.75" customHeight="1" x14ac:dyDescent="0.2">
      <c r="A175" s="353"/>
      <c r="B175" s="502"/>
      <c r="C175" s="500"/>
      <c r="D175" s="657"/>
      <c r="E175" s="57"/>
      <c r="F175" s="460"/>
      <c r="G175" s="414">
        <f t="shared" si="19"/>
        <v>0</v>
      </c>
      <c r="H175" s="462"/>
      <c r="I175" s="415">
        <f t="shared" si="20"/>
        <v>0</v>
      </c>
      <c r="J175" s="462"/>
      <c r="K175" s="419">
        <f t="shared" si="21"/>
        <v>0</v>
      </c>
      <c r="L175" s="463"/>
      <c r="M175" s="464"/>
      <c r="N175" s="417">
        <f t="shared" si="22"/>
        <v>0</v>
      </c>
      <c r="O175" s="790"/>
      <c r="P175" s="460"/>
      <c r="Q175" s="689">
        <f t="shared" si="18"/>
        <v>0</v>
      </c>
      <c r="R175" s="418">
        <f t="shared" si="23"/>
        <v>0</v>
      </c>
      <c r="S175" s="57"/>
      <c r="T175" s="57"/>
      <c r="U175" s="57"/>
      <c r="V175" s="869"/>
    </row>
    <row r="176" spans="1:22" ht="12.75" customHeight="1" x14ac:dyDescent="0.2">
      <c r="A176" s="353"/>
      <c r="B176" s="502"/>
      <c r="C176" s="500"/>
      <c r="D176" s="657"/>
      <c r="E176" s="57"/>
      <c r="F176" s="460"/>
      <c r="G176" s="414">
        <f t="shared" si="19"/>
        <v>0</v>
      </c>
      <c r="H176" s="462"/>
      <c r="I176" s="415">
        <f t="shared" si="20"/>
        <v>0</v>
      </c>
      <c r="J176" s="462"/>
      <c r="K176" s="419">
        <f t="shared" si="21"/>
        <v>0</v>
      </c>
      <c r="L176" s="463"/>
      <c r="M176" s="464"/>
      <c r="N176" s="417">
        <f t="shared" si="22"/>
        <v>0</v>
      </c>
      <c r="O176" s="790"/>
      <c r="P176" s="460"/>
      <c r="Q176" s="689">
        <f t="shared" si="18"/>
        <v>0</v>
      </c>
      <c r="R176" s="418">
        <f t="shared" si="23"/>
        <v>0</v>
      </c>
      <c r="S176" s="901"/>
      <c r="T176" s="57"/>
      <c r="U176" s="57"/>
      <c r="V176" s="530"/>
    </row>
    <row r="177" spans="1:22" ht="12.75" customHeight="1" x14ac:dyDescent="0.2">
      <c r="A177" s="869"/>
      <c r="B177" s="502"/>
      <c r="C177" s="500"/>
      <c r="D177" s="657"/>
      <c r="E177" s="57"/>
      <c r="F177" s="460"/>
      <c r="G177" s="414">
        <f t="shared" si="19"/>
        <v>0</v>
      </c>
      <c r="H177" s="462"/>
      <c r="I177" s="415">
        <f t="shared" si="20"/>
        <v>0</v>
      </c>
      <c r="J177" s="462"/>
      <c r="K177" s="419">
        <f t="shared" si="21"/>
        <v>0</v>
      </c>
      <c r="L177" s="463"/>
      <c r="M177" s="464"/>
      <c r="N177" s="417">
        <f t="shared" si="22"/>
        <v>0</v>
      </c>
      <c r="O177" s="790"/>
      <c r="P177" s="460"/>
      <c r="Q177" s="689">
        <f t="shared" si="18"/>
        <v>0</v>
      </c>
      <c r="R177" s="418">
        <f t="shared" si="23"/>
        <v>0</v>
      </c>
      <c r="S177" s="57"/>
      <c r="T177" s="57"/>
      <c r="U177" s="57"/>
      <c r="V177" s="869"/>
    </row>
    <row r="178" spans="1:22" ht="12.75" customHeight="1" x14ac:dyDescent="0.2">
      <c r="A178" s="869"/>
      <c r="B178" s="502"/>
      <c r="C178" s="500"/>
      <c r="D178" s="657"/>
      <c r="E178" s="57"/>
      <c r="F178" s="460"/>
      <c r="G178" s="414">
        <f t="shared" si="19"/>
        <v>0</v>
      </c>
      <c r="H178" s="462"/>
      <c r="I178" s="415">
        <f t="shared" si="20"/>
        <v>0</v>
      </c>
      <c r="J178" s="462"/>
      <c r="K178" s="419">
        <f t="shared" si="21"/>
        <v>0</v>
      </c>
      <c r="L178" s="540"/>
      <c r="M178" s="460"/>
      <c r="N178" s="417">
        <f t="shared" si="22"/>
        <v>0</v>
      </c>
      <c r="O178" s="790"/>
      <c r="P178" s="460"/>
      <c r="Q178" s="689">
        <f t="shared" si="18"/>
        <v>0</v>
      </c>
      <c r="R178" s="418">
        <f t="shared" si="23"/>
        <v>0</v>
      </c>
      <c r="S178" s="900"/>
      <c r="T178" s="57"/>
      <c r="U178" s="57"/>
      <c r="V178" s="530"/>
    </row>
    <row r="179" spans="1:22" ht="12.75" customHeight="1" x14ac:dyDescent="0.2">
      <c r="A179" s="353"/>
      <c r="B179" s="502"/>
      <c r="C179" s="500"/>
      <c r="D179" s="657"/>
      <c r="E179" s="57"/>
      <c r="F179" s="460"/>
      <c r="G179" s="414">
        <f t="shared" si="19"/>
        <v>0</v>
      </c>
      <c r="H179" s="462"/>
      <c r="I179" s="415">
        <f t="shared" si="20"/>
        <v>0</v>
      </c>
      <c r="J179" s="462"/>
      <c r="K179" s="419">
        <f t="shared" si="21"/>
        <v>0</v>
      </c>
      <c r="L179" s="540"/>
      <c r="M179" s="460"/>
      <c r="N179" s="417">
        <f t="shared" si="22"/>
        <v>0</v>
      </c>
      <c r="O179" s="790"/>
      <c r="P179" s="460"/>
      <c r="Q179" s="689">
        <f t="shared" si="18"/>
        <v>0</v>
      </c>
      <c r="R179" s="418">
        <f t="shared" si="23"/>
        <v>0</v>
      </c>
      <c r="S179" s="57"/>
      <c r="T179" s="57"/>
      <c r="U179" s="57"/>
      <c r="V179" s="869"/>
    </row>
    <row r="180" spans="1:22" ht="12.75" customHeight="1" x14ac:dyDescent="0.2">
      <c r="A180" s="353"/>
      <c r="B180" s="502"/>
      <c r="C180" s="500"/>
      <c r="D180" s="657"/>
      <c r="E180" s="57"/>
      <c r="F180" s="460"/>
      <c r="G180" s="414">
        <f t="shared" si="19"/>
        <v>0</v>
      </c>
      <c r="H180" s="462"/>
      <c r="I180" s="415">
        <f t="shared" si="20"/>
        <v>0</v>
      </c>
      <c r="J180" s="462"/>
      <c r="K180" s="419">
        <f t="shared" si="21"/>
        <v>0</v>
      </c>
      <c r="L180" s="540"/>
      <c r="M180" s="460"/>
      <c r="N180" s="417">
        <f t="shared" si="22"/>
        <v>0</v>
      </c>
      <c r="O180" s="790"/>
      <c r="P180" s="460"/>
      <c r="Q180" s="689">
        <f t="shared" si="18"/>
        <v>0</v>
      </c>
      <c r="R180" s="418">
        <f t="shared" si="23"/>
        <v>0</v>
      </c>
      <c r="S180" s="900"/>
      <c r="T180" s="57"/>
      <c r="U180" s="57"/>
      <c r="V180" s="530"/>
    </row>
    <row r="181" spans="1:22" ht="12.75" customHeight="1" x14ac:dyDescent="0.2">
      <c r="A181" s="353"/>
      <c r="B181" s="502"/>
      <c r="C181" s="500"/>
      <c r="D181" s="657"/>
      <c r="E181" s="57"/>
      <c r="F181" s="460"/>
      <c r="G181" s="414">
        <f t="shared" si="19"/>
        <v>0</v>
      </c>
      <c r="H181" s="462"/>
      <c r="I181" s="415">
        <f t="shared" si="20"/>
        <v>0</v>
      </c>
      <c r="J181" s="462"/>
      <c r="K181" s="419">
        <f t="shared" si="21"/>
        <v>0</v>
      </c>
      <c r="L181" s="463"/>
      <c r="M181" s="464"/>
      <c r="N181" s="417">
        <f t="shared" si="22"/>
        <v>0</v>
      </c>
      <c r="O181" s="790"/>
      <c r="P181" s="460"/>
      <c r="Q181" s="689">
        <f t="shared" si="18"/>
        <v>0</v>
      </c>
      <c r="R181" s="418">
        <f t="shared" si="23"/>
        <v>0</v>
      </c>
      <c r="S181" s="901"/>
      <c r="T181" s="57"/>
      <c r="U181" s="57"/>
      <c r="V181" s="530"/>
    </row>
    <row r="182" spans="1:22" ht="12.75" customHeight="1" x14ac:dyDescent="0.2">
      <c r="A182" s="353"/>
      <c r="B182" s="502"/>
      <c r="C182" s="500"/>
      <c r="D182" s="657"/>
      <c r="E182" s="57"/>
      <c r="F182" s="460"/>
      <c r="G182" s="414">
        <f t="shared" si="19"/>
        <v>0</v>
      </c>
      <c r="H182" s="462"/>
      <c r="I182" s="415">
        <f t="shared" si="20"/>
        <v>0</v>
      </c>
      <c r="J182" s="462"/>
      <c r="K182" s="419">
        <f t="shared" si="21"/>
        <v>0</v>
      </c>
      <c r="L182" s="463"/>
      <c r="M182" s="464"/>
      <c r="N182" s="417">
        <f t="shared" si="22"/>
        <v>0</v>
      </c>
      <c r="O182" s="790"/>
      <c r="P182" s="460"/>
      <c r="Q182" s="689">
        <f t="shared" si="18"/>
        <v>0</v>
      </c>
      <c r="R182" s="418">
        <f t="shared" si="23"/>
        <v>0</v>
      </c>
      <c r="S182" s="901"/>
      <c r="T182" s="57"/>
      <c r="U182" s="57"/>
      <c r="V182" s="869"/>
    </row>
    <row r="183" spans="1:22" ht="12.75" customHeight="1" x14ac:dyDescent="0.2">
      <c r="A183" s="353"/>
      <c r="B183" s="502"/>
      <c r="C183" s="500"/>
      <c r="D183" s="657"/>
      <c r="E183" s="57"/>
      <c r="F183" s="460"/>
      <c r="G183" s="414">
        <f t="shared" si="19"/>
        <v>0</v>
      </c>
      <c r="H183" s="462"/>
      <c r="I183" s="415">
        <f t="shared" si="20"/>
        <v>0</v>
      </c>
      <c r="J183" s="462"/>
      <c r="K183" s="419">
        <f t="shared" si="21"/>
        <v>0</v>
      </c>
      <c r="L183" s="463"/>
      <c r="M183" s="464"/>
      <c r="N183" s="417">
        <f t="shared" si="22"/>
        <v>0</v>
      </c>
      <c r="O183" s="790"/>
      <c r="P183" s="460"/>
      <c r="Q183" s="689">
        <f t="shared" si="18"/>
        <v>0</v>
      </c>
      <c r="R183" s="418">
        <f t="shared" si="23"/>
        <v>0</v>
      </c>
      <c r="S183" s="901"/>
      <c r="T183" s="57"/>
      <c r="U183" s="57"/>
      <c r="V183" s="635"/>
    </row>
    <row r="184" spans="1:22" ht="12.75" customHeight="1" x14ac:dyDescent="0.2">
      <c r="A184" s="353"/>
      <c r="B184" s="502"/>
      <c r="C184" s="500"/>
      <c r="D184" s="657"/>
      <c r="E184" s="57"/>
      <c r="F184" s="460"/>
      <c r="G184" s="414">
        <f t="shared" si="19"/>
        <v>0</v>
      </c>
      <c r="H184" s="462"/>
      <c r="I184" s="415">
        <f t="shared" si="20"/>
        <v>0</v>
      </c>
      <c r="J184" s="462"/>
      <c r="K184" s="419">
        <f t="shared" si="21"/>
        <v>0</v>
      </c>
      <c r="L184" s="463"/>
      <c r="M184" s="464"/>
      <c r="N184" s="417">
        <f t="shared" si="22"/>
        <v>0</v>
      </c>
      <c r="O184" s="790"/>
      <c r="P184" s="460"/>
      <c r="Q184" s="689">
        <f t="shared" si="18"/>
        <v>0</v>
      </c>
      <c r="R184" s="418">
        <f t="shared" si="23"/>
        <v>0</v>
      </c>
      <c r="S184" s="57"/>
      <c r="T184" s="57"/>
      <c r="U184" s="57"/>
      <c r="V184" s="530"/>
    </row>
    <row r="185" spans="1:22" ht="12.75" customHeight="1" x14ac:dyDescent="0.2">
      <c r="A185" s="353"/>
      <c r="B185" s="502"/>
      <c r="C185" s="500"/>
      <c r="D185" s="657"/>
      <c r="E185" s="461"/>
      <c r="F185" s="460"/>
      <c r="G185" s="414">
        <f t="shared" si="19"/>
        <v>0</v>
      </c>
      <c r="H185" s="462"/>
      <c r="I185" s="415">
        <f t="shared" si="20"/>
        <v>0</v>
      </c>
      <c r="J185" s="462"/>
      <c r="K185" s="419">
        <f t="shared" si="21"/>
        <v>0</v>
      </c>
      <c r="L185" s="463"/>
      <c r="M185" s="464"/>
      <c r="N185" s="417">
        <f t="shared" si="22"/>
        <v>0</v>
      </c>
      <c r="O185" s="790"/>
      <c r="P185" s="460"/>
      <c r="Q185" s="689">
        <f t="shared" si="18"/>
        <v>0</v>
      </c>
      <c r="R185" s="418">
        <f t="shared" si="23"/>
        <v>0</v>
      </c>
      <c r="S185" s="901"/>
      <c r="T185" s="57"/>
      <c r="U185" s="57"/>
      <c r="V185" s="635"/>
    </row>
    <row r="186" spans="1:22" ht="12.75" customHeight="1" x14ac:dyDescent="0.2">
      <c r="A186" s="353"/>
      <c r="B186" s="502"/>
      <c r="C186" s="500"/>
      <c r="D186" s="657"/>
      <c r="E186" s="461"/>
      <c r="F186" s="460"/>
      <c r="G186" s="414">
        <f t="shared" si="19"/>
        <v>0</v>
      </c>
      <c r="H186" s="462"/>
      <c r="I186" s="415">
        <f t="shared" si="20"/>
        <v>0</v>
      </c>
      <c r="J186" s="462"/>
      <c r="K186" s="419">
        <f t="shared" si="21"/>
        <v>0</v>
      </c>
      <c r="L186" s="463"/>
      <c r="M186" s="464"/>
      <c r="N186" s="417">
        <f t="shared" si="22"/>
        <v>0</v>
      </c>
      <c r="O186" s="790"/>
      <c r="P186" s="460"/>
      <c r="Q186" s="689">
        <f t="shared" si="18"/>
        <v>0</v>
      </c>
      <c r="R186" s="418">
        <f t="shared" si="23"/>
        <v>0</v>
      </c>
      <c r="S186" s="901"/>
      <c r="T186" s="57"/>
      <c r="U186" s="57"/>
      <c r="V186" s="635"/>
    </row>
    <row r="187" spans="1:22" ht="12.75" customHeight="1" x14ac:dyDescent="0.2">
      <c r="A187" s="353"/>
      <c r="B187" s="502"/>
      <c r="C187" s="500"/>
      <c r="D187" s="657"/>
      <c r="E187" s="57"/>
      <c r="F187" s="460"/>
      <c r="G187" s="414">
        <f t="shared" si="19"/>
        <v>0</v>
      </c>
      <c r="H187" s="462"/>
      <c r="I187" s="415">
        <f t="shared" si="20"/>
        <v>0</v>
      </c>
      <c r="J187" s="462"/>
      <c r="K187" s="419">
        <f t="shared" si="21"/>
        <v>0</v>
      </c>
      <c r="L187" s="463"/>
      <c r="M187" s="464"/>
      <c r="N187" s="417">
        <f t="shared" si="22"/>
        <v>0</v>
      </c>
      <c r="O187" s="790"/>
      <c r="P187" s="460"/>
      <c r="Q187" s="689">
        <f t="shared" si="18"/>
        <v>0</v>
      </c>
      <c r="R187" s="418">
        <f t="shared" si="23"/>
        <v>0</v>
      </c>
      <c r="S187" s="902"/>
      <c r="T187" s="57"/>
      <c r="U187" s="57"/>
      <c r="V187" s="635"/>
    </row>
    <row r="188" spans="1:22" ht="12.75" customHeight="1" x14ac:dyDescent="0.2">
      <c r="A188" s="353"/>
      <c r="B188" s="502"/>
      <c r="C188" s="500"/>
      <c r="D188" s="657"/>
      <c r="E188" s="57"/>
      <c r="F188" s="460"/>
      <c r="G188" s="414">
        <f t="shared" si="19"/>
        <v>0</v>
      </c>
      <c r="H188" s="462"/>
      <c r="I188" s="415">
        <f t="shared" si="20"/>
        <v>0</v>
      </c>
      <c r="J188" s="462"/>
      <c r="K188" s="419">
        <f t="shared" si="21"/>
        <v>0</v>
      </c>
      <c r="L188" s="463"/>
      <c r="M188" s="464"/>
      <c r="N188" s="417">
        <f t="shared" si="22"/>
        <v>0</v>
      </c>
      <c r="O188" s="790"/>
      <c r="P188" s="460"/>
      <c r="Q188" s="689">
        <f t="shared" si="18"/>
        <v>0</v>
      </c>
      <c r="R188" s="418">
        <f t="shared" si="23"/>
        <v>0</v>
      </c>
      <c r="S188" s="901"/>
      <c r="T188" s="57"/>
      <c r="U188" s="57"/>
      <c r="V188" s="635"/>
    </row>
    <row r="189" spans="1:22" ht="12.75" customHeight="1" x14ac:dyDescent="0.2">
      <c r="A189" s="353"/>
      <c r="B189" s="502"/>
      <c r="C189" s="500"/>
      <c r="D189" s="657"/>
      <c r="E189" s="553"/>
      <c r="F189" s="460"/>
      <c r="G189" s="414">
        <f t="shared" si="19"/>
        <v>0</v>
      </c>
      <c r="H189" s="462"/>
      <c r="I189" s="415">
        <f t="shared" si="20"/>
        <v>0</v>
      </c>
      <c r="J189" s="462"/>
      <c r="K189" s="419">
        <f t="shared" si="21"/>
        <v>0</v>
      </c>
      <c r="L189" s="540"/>
      <c r="M189" s="460"/>
      <c r="N189" s="417">
        <f t="shared" si="22"/>
        <v>0</v>
      </c>
      <c r="O189" s="790"/>
      <c r="P189" s="460"/>
      <c r="Q189" s="689">
        <f t="shared" si="18"/>
        <v>0</v>
      </c>
      <c r="R189" s="418">
        <f t="shared" si="23"/>
        <v>0</v>
      </c>
      <c r="S189" s="900"/>
      <c r="T189" s="57"/>
      <c r="U189" s="57"/>
      <c r="V189" s="530"/>
    </row>
    <row r="190" spans="1:22" ht="12.75" customHeight="1" x14ac:dyDescent="0.2">
      <c r="A190" s="353"/>
      <c r="B190" s="502"/>
      <c r="C190" s="500"/>
      <c r="D190" s="657"/>
      <c r="E190" s="553"/>
      <c r="F190" s="460"/>
      <c r="G190" s="414">
        <f t="shared" si="19"/>
        <v>0</v>
      </c>
      <c r="H190" s="462"/>
      <c r="I190" s="415">
        <f t="shared" si="20"/>
        <v>0</v>
      </c>
      <c r="J190" s="462"/>
      <c r="K190" s="419">
        <f t="shared" si="21"/>
        <v>0</v>
      </c>
      <c r="L190" s="540"/>
      <c r="M190" s="460"/>
      <c r="N190" s="417">
        <f t="shared" si="22"/>
        <v>0</v>
      </c>
      <c r="O190" s="790"/>
      <c r="P190" s="460"/>
      <c r="Q190" s="689">
        <f t="shared" si="18"/>
        <v>0</v>
      </c>
      <c r="R190" s="418">
        <f t="shared" si="23"/>
        <v>0</v>
      </c>
      <c r="S190" s="900"/>
      <c r="T190" s="57"/>
      <c r="U190" s="57"/>
      <c r="V190" s="635"/>
    </row>
    <row r="191" spans="1:22" ht="12.75" customHeight="1" x14ac:dyDescent="0.2">
      <c r="A191" s="353"/>
      <c r="B191" s="502"/>
      <c r="C191" s="500"/>
      <c r="D191" s="657"/>
      <c r="E191" s="57"/>
      <c r="F191" s="460"/>
      <c r="G191" s="414">
        <f t="shared" si="19"/>
        <v>0</v>
      </c>
      <c r="H191" s="462"/>
      <c r="I191" s="415">
        <f t="shared" si="20"/>
        <v>0</v>
      </c>
      <c r="J191" s="462"/>
      <c r="K191" s="419">
        <f t="shared" si="21"/>
        <v>0</v>
      </c>
      <c r="L191" s="540"/>
      <c r="M191" s="460"/>
      <c r="N191" s="417">
        <f t="shared" si="22"/>
        <v>0</v>
      </c>
      <c r="O191" s="790"/>
      <c r="P191" s="460"/>
      <c r="Q191" s="689">
        <f t="shared" si="18"/>
        <v>0</v>
      </c>
      <c r="R191" s="418">
        <f t="shared" si="23"/>
        <v>0</v>
      </c>
      <c r="S191" s="57"/>
      <c r="T191" s="57"/>
      <c r="U191" s="57"/>
      <c r="V191" s="530"/>
    </row>
    <row r="192" spans="1:22" ht="12.75" customHeight="1" x14ac:dyDescent="0.2">
      <c r="A192" s="353"/>
      <c r="B192" s="502"/>
      <c r="C192" s="500"/>
      <c r="D192" s="657"/>
      <c r="E192" s="57"/>
      <c r="F192" s="460"/>
      <c r="G192" s="414">
        <f t="shared" si="19"/>
        <v>0</v>
      </c>
      <c r="H192" s="462"/>
      <c r="I192" s="415">
        <f t="shared" si="20"/>
        <v>0</v>
      </c>
      <c r="J192" s="462"/>
      <c r="K192" s="419">
        <f t="shared" si="21"/>
        <v>0</v>
      </c>
      <c r="L192" s="463"/>
      <c r="M192" s="464"/>
      <c r="N192" s="417">
        <f t="shared" si="22"/>
        <v>0</v>
      </c>
      <c r="O192" s="790"/>
      <c r="P192" s="460"/>
      <c r="Q192" s="689">
        <f t="shared" si="18"/>
        <v>0</v>
      </c>
      <c r="R192" s="418">
        <f t="shared" si="23"/>
        <v>0</v>
      </c>
      <c r="S192" s="901"/>
      <c r="T192" s="57"/>
      <c r="U192" s="57"/>
      <c r="V192" s="530"/>
    </row>
    <row r="193" spans="1:197" ht="12.75" customHeight="1" x14ac:dyDescent="0.2">
      <c r="A193" s="353"/>
      <c r="B193" s="502"/>
      <c r="C193" s="500"/>
      <c r="D193" s="657"/>
      <c r="E193" s="57"/>
      <c r="F193" s="460"/>
      <c r="G193" s="414">
        <f t="shared" si="19"/>
        <v>0</v>
      </c>
      <c r="H193" s="462"/>
      <c r="I193" s="415">
        <f t="shared" si="20"/>
        <v>0</v>
      </c>
      <c r="J193" s="462"/>
      <c r="K193" s="419">
        <f t="shared" si="21"/>
        <v>0</v>
      </c>
      <c r="L193" s="463"/>
      <c r="M193" s="464"/>
      <c r="N193" s="417">
        <f t="shared" si="22"/>
        <v>0</v>
      </c>
      <c r="O193" s="790"/>
      <c r="P193" s="460"/>
      <c r="Q193" s="689">
        <f t="shared" si="18"/>
        <v>0</v>
      </c>
      <c r="R193" s="418">
        <f t="shared" si="23"/>
        <v>0</v>
      </c>
      <c r="S193" s="900"/>
      <c r="T193" s="57"/>
      <c r="U193" s="57"/>
      <c r="V193" s="635"/>
    </row>
    <row r="194" spans="1:197" ht="12.75" customHeight="1" x14ac:dyDescent="0.2">
      <c r="A194" s="353"/>
      <c r="B194" s="502"/>
      <c r="C194" s="500"/>
      <c r="D194" s="657"/>
      <c r="E194" s="57"/>
      <c r="F194" s="460"/>
      <c r="G194" s="414">
        <f t="shared" si="19"/>
        <v>0</v>
      </c>
      <c r="H194" s="462"/>
      <c r="I194" s="415">
        <f t="shared" si="20"/>
        <v>0</v>
      </c>
      <c r="J194" s="462"/>
      <c r="K194" s="419">
        <f t="shared" si="21"/>
        <v>0</v>
      </c>
      <c r="L194" s="463"/>
      <c r="M194" s="464"/>
      <c r="N194" s="417">
        <f t="shared" si="22"/>
        <v>0</v>
      </c>
      <c r="O194" s="790"/>
      <c r="P194" s="460"/>
      <c r="Q194" s="689">
        <f t="shared" si="18"/>
        <v>0</v>
      </c>
      <c r="R194" s="418">
        <f t="shared" si="23"/>
        <v>0</v>
      </c>
      <c r="S194" s="901"/>
      <c r="T194" s="57"/>
      <c r="U194" s="57"/>
      <c r="V194" s="869"/>
    </row>
    <row r="195" spans="1:197" ht="12.75" customHeight="1" x14ac:dyDescent="0.2">
      <c r="A195" s="353"/>
      <c r="B195" s="502"/>
      <c r="C195" s="500"/>
      <c r="D195" s="657"/>
      <c r="E195" s="57"/>
      <c r="F195" s="460"/>
      <c r="G195" s="414">
        <f t="shared" si="19"/>
        <v>0</v>
      </c>
      <c r="H195" s="462"/>
      <c r="I195" s="415">
        <f t="shared" si="20"/>
        <v>0</v>
      </c>
      <c r="J195" s="462"/>
      <c r="K195" s="419">
        <f t="shared" si="21"/>
        <v>0</v>
      </c>
      <c r="L195" s="463"/>
      <c r="M195" s="464"/>
      <c r="N195" s="417">
        <f t="shared" si="22"/>
        <v>0</v>
      </c>
      <c r="O195" s="790"/>
      <c r="P195" s="460"/>
      <c r="Q195" s="689">
        <f t="shared" si="18"/>
        <v>0</v>
      </c>
      <c r="R195" s="418">
        <f t="shared" si="23"/>
        <v>0</v>
      </c>
      <c r="S195" s="57"/>
      <c r="T195" s="57"/>
      <c r="U195" s="57"/>
      <c r="V195" s="530"/>
    </row>
    <row r="196" spans="1:197" ht="12.75" customHeight="1" x14ac:dyDescent="0.2">
      <c r="A196" s="353"/>
      <c r="B196" s="502"/>
      <c r="C196" s="500"/>
      <c r="D196" s="657"/>
      <c r="E196" s="57"/>
      <c r="F196" s="460"/>
      <c r="G196" s="414">
        <f t="shared" si="19"/>
        <v>0</v>
      </c>
      <c r="H196" s="462"/>
      <c r="I196" s="415">
        <f t="shared" si="20"/>
        <v>0</v>
      </c>
      <c r="J196" s="462"/>
      <c r="K196" s="419">
        <f t="shared" si="21"/>
        <v>0</v>
      </c>
      <c r="L196" s="463"/>
      <c r="M196" s="464"/>
      <c r="N196" s="417">
        <f t="shared" si="22"/>
        <v>0</v>
      </c>
      <c r="O196" s="790"/>
      <c r="P196" s="460"/>
      <c r="Q196" s="689">
        <f t="shared" si="18"/>
        <v>0</v>
      </c>
      <c r="R196" s="418">
        <f t="shared" si="23"/>
        <v>0</v>
      </c>
      <c r="S196" s="900"/>
      <c r="T196" s="57"/>
      <c r="U196" s="57"/>
      <c r="V196" s="869"/>
    </row>
    <row r="197" spans="1:197" ht="12.75" customHeight="1" x14ac:dyDescent="0.2">
      <c r="A197" s="353"/>
      <c r="B197" s="502"/>
      <c r="C197" s="500"/>
      <c r="D197" s="657"/>
      <c r="E197" s="57"/>
      <c r="F197" s="460"/>
      <c r="G197" s="414">
        <f t="shared" si="19"/>
        <v>0</v>
      </c>
      <c r="H197" s="462"/>
      <c r="I197" s="415">
        <f t="shared" si="20"/>
        <v>0</v>
      </c>
      <c r="J197" s="462"/>
      <c r="K197" s="419">
        <f t="shared" si="21"/>
        <v>0</v>
      </c>
      <c r="L197" s="463"/>
      <c r="M197" s="464"/>
      <c r="N197" s="417">
        <f t="shared" si="22"/>
        <v>0</v>
      </c>
      <c r="O197" s="790"/>
      <c r="P197" s="460"/>
      <c r="Q197" s="689">
        <f t="shared" si="18"/>
        <v>0</v>
      </c>
      <c r="R197" s="418">
        <f t="shared" si="23"/>
        <v>0</v>
      </c>
      <c r="S197" s="901"/>
      <c r="T197" s="57"/>
      <c r="U197" s="57"/>
      <c r="V197" s="635"/>
    </row>
    <row r="198" spans="1:197" ht="12.75" customHeight="1" x14ac:dyDescent="0.2">
      <c r="A198" s="353"/>
      <c r="B198" s="502"/>
      <c r="C198" s="500"/>
      <c r="D198" s="657"/>
      <c r="E198" s="57"/>
      <c r="F198" s="460"/>
      <c r="G198" s="414">
        <f t="shared" si="19"/>
        <v>0</v>
      </c>
      <c r="H198" s="462"/>
      <c r="I198" s="415">
        <f t="shared" si="20"/>
        <v>0</v>
      </c>
      <c r="J198" s="462"/>
      <c r="K198" s="419">
        <f t="shared" si="21"/>
        <v>0</v>
      </c>
      <c r="L198" s="463"/>
      <c r="M198" s="464"/>
      <c r="N198" s="417">
        <f t="shared" si="22"/>
        <v>0</v>
      </c>
      <c r="O198" s="790"/>
      <c r="P198" s="460"/>
      <c r="Q198" s="689">
        <f t="shared" si="18"/>
        <v>0</v>
      </c>
      <c r="R198" s="418">
        <f t="shared" si="23"/>
        <v>0</v>
      </c>
      <c r="S198" s="900"/>
      <c r="T198" s="57"/>
      <c r="U198" s="57"/>
      <c r="V198" s="635"/>
    </row>
    <row r="199" spans="1:197" ht="12.75" customHeight="1" x14ac:dyDescent="0.2">
      <c r="A199" s="353"/>
      <c r="B199" s="502"/>
      <c r="C199" s="500"/>
      <c r="D199" s="657"/>
      <c r="E199" s="57"/>
      <c r="F199" s="460"/>
      <c r="G199" s="414">
        <f t="shared" si="19"/>
        <v>0</v>
      </c>
      <c r="H199" s="462"/>
      <c r="I199" s="415">
        <f t="shared" si="20"/>
        <v>0</v>
      </c>
      <c r="J199" s="462"/>
      <c r="K199" s="419">
        <f t="shared" si="21"/>
        <v>0</v>
      </c>
      <c r="L199" s="463"/>
      <c r="M199" s="464"/>
      <c r="N199" s="417">
        <f t="shared" si="22"/>
        <v>0</v>
      </c>
      <c r="O199" s="790"/>
      <c r="P199" s="460"/>
      <c r="Q199" s="689">
        <f t="shared" si="18"/>
        <v>0</v>
      </c>
      <c r="R199" s="418">
        <f t="shared" si="23"/>
        <v>0</v>
      </c>
      <c r="S199" s="901"/>
      <c r="T199" s="57"/>
      <c r="U199" s="57"/>
      <c r="V199" s="635"/>
    </row>
    <row r="200" spans="1:197" ht="12.75" customHeight="1" x14ac:dyDescent="0.2">
      <c r="A200" s="353"/>
      <c r="B200" s="502"/>
      <c r="C200" s="500"/>
      <c r="D200" s="657"/>
      <c r="E200" s="57"/>
      <c r="F200" s="460"/>
      <c r="G200" s="414">
        <f t="shared" si="19"/>
        <v>0</v>
      </c>
      <c r="H200" s="462"/>
      <c r="I200" s="415">
        <f t="shared" si="20"/>
        <v>0</v>
      </c>
      <c r="J200" s="462"/>
      <c r="K200" s="419">
        <f t="shared" si="21"/>
        <v>0</v>
      </c>
      <c r="L200" s="463"/>
      <c r="M200" s="464"/>
      <c r="N200" s="417">
        <f t="shared" si="22"/>
        <v>0</v>
      </c>
      <c r="O200" s="790"/>
      <c r="P200" s="460"/>
      <c r="Q200" s="689">
        <f t="shared" si="18"/>
        <v>0</v>
      </c>
      <c r="R200" s="418">
        <f t="shared" si="23"/>
        <v>0</v>
      </c>
      <c r="S200" s="900"/>
      <c r="T200" s="57"/>
      <c r="U200" s="57"/>
      <c r="V200" s="635"/>
    </row>
    <row r="201" spans="1:197" ht="12.75" customHeight="1" x14ac:dyDescent="0.2">
      <c r="A201" s="353"/>
      <c r="B201" s="502"/>
      <c r="C201" s="500"/>
      <c r="D201" s="657"/>
      <c r="E201" s="57"/>
      <c r="F201" s="460"/>
      <c r="G201" s="414">
        <f t="shared" si="19"/>
        <v>0</v>
      </c>
      <c r="H201" s="462"/>
      <c r="I201" s="415">
        <f t="shared" si="20"/>
        <v>0</v>
      </c>
      <c r="J201" s="462"/>
      <c r="K201" s="419">
        <f t="shared" si="21"/>
        <v>0</v>
      </c>
      <c r="L201" s="463"/>
      <c r="M201" s="464"/>
      <c r="N201" s="417">
        <f t="shared" si="22"/>
        <v>0</v>
      </c>
      <c r="O201" s="790"/>
      <c r="P201" s="460"/>
      <c r="Q201" s="689">
        <f t="shared" ref="Q201:Q264" si="24">O201*P201</f>
        <v>0</v>
      </c>
      <c r="R201" s="418">
        <f t="shared" si="23"/>
        <v>0</v>
      </c>
      <c r="S201" s="57"/>
      <c r="T201" s="57"/>
      <c r="U201" s="57"/>
      <c r="V201" s="530"/>
    </row>
    <row r="202" spans="1:197" ht="12.75" customHeight="1" x14ac:dyDescent="0.2">
      <c r="A202" s="353"/>
      <c r="B202" s="502"/>
      <c r="C202" s="500"/>
      <c r="D202" s="657"/>
      <c r="E202" s="57"/>
      <c r="F202" s="460"/>
      <c r="G202" s="414">
        <f t="shared" ref="G202:G265" si="25">E202*F202</f>
        <v>0</v>
      </c>
      <c r="H202" s="462"/>
      <c r="I202" s="415">
        <f t="shared" ref="I202:I265" si="26">(G202*H202)+G202</f>
        <v>0</v>
      </c>
      <c r="J202" s="462"/>
      <c r="K202" s="419">
        <f t="shared" ref="K202:K265" si="27">I202-(I202*J202)</f>
        <v>0</v>
      </c>
      <c r="L202" s="463"/>
      <c r="M202" s="464"/>
      <c r="N202" s="417">
        <f t="shared" ref="N202:N265" si="28">L202*M202</f>
        <v>0</v>
      </c>
      <c r="O202" s="790"/>
      <c r="P202" s="460"/>
      <c r="Q202" s="689">
        <f t="shared" si="24"/>
        <v>0</v>
      </c>
      <c r="R202" s="418">
        <f t="shared" ref="R202:R265" si="29">SUM(K202,N202,Q202)</f>
        <v>0</v>
      </c>
      <c r="S202" s="901"/>
      <c r="T202" s="57"/>
      <c r="U202" s="57"/>
      <c r="V202" s="635"/>
    </row>
    <row r="203" spans="1:197" ht="12.75" customHeight="1" x14ac:dyDescent="0.2">
      <c r="A203" s="353"/>
      <c r="B203" s="502"/>
      <c r="C203" s="500"/>
      <c r="D203" s="657"/>
      <c r="E203" s="461"/>
      <c r="F203" s="460"/>
      <c r="G203" s="414">
        <f t="shared" si="25"/>
        <v>0</v>
      </c>
      <c r="H203" s="462"/>
      <c r="I203" s="415">
        <f t="shared" si="26"/>
        <v>0</v>
      </c>
      <c r="J203" s="462"/>
      <c r="K203" s="419">
        <f t="shared" si="27"/>
        <v>0</v>
      </c>
      <c r="L203" s="463"/>
      <c r="M203" s="464"/>
      <c r="N203" s="417">
        <f t="shared" si="28"/>
        <v>0</v>
      </c>
      <c r="O203" s="790"/>
      <c r="P203" s="460"/>
      <c r="Q203" s="689">
        <f t="shared" si="24"/>
        <v>0</v>
      </c>
      <c r="R203" s="418">
        <f t="shared" si="29"/>
        <v>0</v>
      </c>
      <c r="S203" s="901"/>
      <c r="T203" s="57"/>
      <c r="U203" s="57"/>
      <c r="V203" s="869"/>
    </row>
    <row r="204" spans="1:197" s="676" customFormat="1" ht="12.75" customHeight="1" x14ac:dyDescent="0.2">
      <c r="A204" s="869"/>
      <c r="B204" s="502"/>
      <c r="C204" s="500"/>
      <c r="D204" s="657"/>
      <c r="E204" s="461"/>
      <c r="F204" s="460"/>
      <c r="G204" s="414">
        <f t="shared" si="25"/>
        <v>0</v>
      </c>
      <c r="H204" s="462"/>
      <c r="I204" s="415">
        <f t="shared" si="26"/>
        <v>0</v>
      </c>
      <c r="J204" s="462"/>
      <c r="K204" s="419">
        <f t="shared" si="27"/>
        <v>0</v>
      </c>
      <c r="L204" s="463"/>
      <c r="M204" s="464"/>
      <c r="N204" s="417">
        <f t="shared" si="28"/>
        <v>0</v>
      </c>
      <c r="O204" s="790"/>
      <c r="P204" s="460"/>
      <c r="Q204" s="689">
        <f t="shared" si="24"/>
        <v>0</v>
      </c>
      <c r="R204" s="418">
        <f t="shared" si="29"/>
        <v>0</v>
      </c>
      <c r="S204" s="901"/>
      <c r="T204" s="57"/>
      <c r="U204" s="57"/>
      <c r="V204" s="530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</row>
    <row r="205" spans="1:197" ht="12.75" customHeight="1" x14ac:dyDescent="0.2">
      <c r="A205" s="353"/>
      <c r="B205" s="502"/>
      <c r="C205" s="500"/>
      <c r="D205" s="657"/>
      <c r="E205" s="461"/>
      <c r="F205" s="460"/>
      <c r="G205" s="414">
        <f t="shared" si="25"/>
        <v>0</v>
      </c>
      <c r="H205" s="462"/>
      <c r="I205" s="415">
        <f t="shared" si="26"/>
        <v>0</v>
      </c>
      <c r="J205" s="462"/>
      <c r="K205" s="419">
        <f t="shared" si="27"/>
        <v>0</v>
      </c>
      <c r="L205" s="463"/>
      <c r="M205" s="464"/>
      <c r="N205" s="417">
        <f t="shared" si="28"/>
        <v>0</v>
      </c>
      <c r="O205" s="790"/>
      <c r="P205" s="460"/>
      <c r="Q205" s="689">
        <f t="shared" si="24"/>
        <v>0</v>
      </c>
      <c r="R205" s="418">
        <f t="shared" si="29"/>
        <v>0</v>
      </c>
      <c r="S205" s="57"/>
      <c r="T205" s="57"/>
      <c r="U205" s="57"/>
      <c r="V205" s="869"/>
    </row>
    <row r="206" spans="1:197" ht="12.75" customHeight="1" x14ac:dyDescent="0.2">
      <c r="A206" s="353"/>
      <c r="B206" s="502"/>
      <c r="C206" s="500"/>
      <c r="D206" s="657"/>
      <c r="E206" s="461"/>
      <c r="F206" s="460"/>
      <c r="G206" s="414">
        <f t="shared" si="25"/>
        <v>0</v>
      </c>
      <c r="H206" s="462"/>
      <c r="I206" s="415">
        <f t="shared" si="26"/>
        <v>0</v>
      </c>
      <c r="J206" s="462"/>
      <c r="K206" s="419">
        <f t="shared" si="27"/>
        <v>0</v>
      </c>
      <c r="L206" s="463"/>
      <c r="M206" s="464"/>
      <c r="N206" s="417">
        <f t="shared" si="28"/>
        <v>0</v>
      </c>
      <c r="O206" s="790"/>
      <c r="P206" s="460"/>
      <c r="Q206" s="689">
        <f t="shared" si="24"/>
        <v>0</v>
      </c>
      <c r="R206" s="418">
        <f t="shared" si="29"/>
        <v>0</v>
      </c>
      <c r="S206" s="901"/>
      <c r="T206" s="57"/>
      <c r="U206" s="57"/>
      <c r="V206" s="530"/>
    </row>
    <row r="207" spans="1:197" s="676" customFormat="1" ht="12.75" customHeight="1" x14ac:dyDescent="0.2">
      <c r="A207" s="353"/>
      <c r="B207" s="502"/>
      <c r="C207" s="500"/>
      <c r="D207" s="657"/>
      <c r="E207" s="553"/>
      <c r="F207" s="460"/>
      <c r="G207" s="414">
        <f t="shared" si="25"/>
        <v>0</v>
      </c>
      <c r="H207" s="462"/>
      <c r="I207" s="415">
        <f t="shared" si="26"/>
        <v>0</v>
      </c>
      <c r="J207" s="462"/>
      <c r="K207" s="419">
        <f t="shared" si="27"/>
        <v>0</v>
      </c>
      <c r="L207" s="463"/>
      <c r="M207" s="464"/>
      <c r="N207" s="417">
        <f t="shared" si="28"/>
        <v>0</v>
      </c>
      <c r="O207" s="790"/>
      <c r="P207" s="460"/>
      <c r="Q207" s="689">
        <f t="shared" si="24"/>
        <v>0</v>
      </c>
      <c r="R207" s="418">
        <f t="shared" si="29"/>
        <v>0</v>
      </c>
      <c r="S207" s="902"/>
      <c r="T207" s="57"/>
      <c r="U207" s="57"/>
      <c r="V207" s="530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</row>
    <row r="208" spans="1:197" s="676" customFormat="1" ht="12.75" customHeight="1" x14ac:dyDescent="0.2">
      <c r="A208" s="353"/>
      <c r="B208" s="502"/>
      <c r="C208" s="500"/>
      <c r="D208" s="657"/>
      <c r="E208" s="461"/>
      <c r="F208" s="460"/>
      <c r="G208" s="414">
        <f t="shared" si="25"/>
        <v>0</v>
      </c>
      <c r="H208" s="462"/>
      <c r="I208" s="415">
        <f t="shared" si="26"/>
        <v>0</v>
      </c>
      <c r="J208" s="462"/>
      <c r="K208" s="419">
        <f t="shared" si="27"/>
        <v>0</v>
      </c>
      <c r="L208" s="463"/>
      <c r="M208" s="464"/>
      <c r="N208" s="417">
        <f t="shared" si="28"/>
        <v>0</v>
      </c>
      <c r="O208" s="790"/>
      <c r="P208" s="460"/>
      <c r="Q208" s="689">
        <f t="shared" si="24"/>
        <v>0</v>
      </c>
      <c r="R208" s="418">
        <f t="shared" si="29"/>
        <v>0</v>
      </c>
      <c r="S208" s="57"/>
      <c r="T208" s="57"/>
      <c r="U208" s="57"/>
      <c r="V208" s="530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</row>
    <row r="209" spans="1:197" ht="12.75" customHeight="1" x14ac:dyDescent="0.2">
      <c r="A209" s="353"/>
      <c r="B209" s="502"/>
      <c r="C209" s="500"/>
      <c r="D209" s="657"/>
      <c r="E209" s="461"/>
      <c r="F209" s="460"/>
      <c r="G209" s="414">
        <f t="shared" si="25"/>
        <v>0</v>
      </c>
      <c r="H209" s="462"/>
      <c r="I209" s="415">
        <f t="shared" si="26"/>
        <v>0</v>
      </c>
      <c r="J209" s="462"/>
      <c r="K209" s="419">
        <f t="shared" si="27"/>
        <v>0</v>
      </c>
      <c r="L209" s="463"/>
      <c r="M209" s="464"/>
      <c r="N209" s="417">
        <f t="shared" si="28"/>
        <v>0</v>
      </c>
      <c r="O209" s="790"/>
      <c r="P209" s="460"/>
      <c r="Q209" s="689">
        <f t="shared" si="24"/>
        <v>0</v>
      </c>
      <c r="R209" s="418">
        <f t="shared" si="29"/>
        <v>0</v>
      </c>
      <c r="S209" s="901"/>
      <c r="T209" s="57"/>
      <c r="U209" s="57"/>
      <c r="V209" s="635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</row>
    <row r="210" spans="1:197" ht="12.75" customHeight="1" x14ac:dyDescent="0.2">
      <c r="A210" s="353"/>
      <c r="B210" s="502"/>
      <c r="C210" s="500"/>
      <c r="D210" s="657"/>
      <c r="E210" s="461"/>
      <c r="F210" s="460"/>
      <c r="G210" s="414">
        <f t="shared" si="25"/>
        <v>0</v>
      </c>
      <c r="H210" s="462"/>
      <c r="I210" s="415">
        <f t="shared" si="26"/>
        <v>0</v>
      </c>
      <c r="J210" s="462"/>
      <c r="K210" s="419">
        <f t="shared" si="27"/>
        <v>0</v>
      </c>
      <c r="L210" s="463"/>
      <c r="M210" s="464"/>
      <c r="N210" s="417">
        <f t="shared" si="28"/>
        <v>0</v>
      </c>
      <c r="O210" s="790"/>
      <c r="P210" s="460"/>
      <c r="Q210" s="689">
        <f t="shared" si="24"/>
        <v>0</v>
      </c>
      <c r="R210" s="418">
        <f t="shared" si="29"/>
        <v>0</v>
      </c>
      <c r="S210" s="901"/>
      <c r="T210" s="57"/>
      <c r="U210" s="57"/>
      <c r="V210" s="530"/>
    </row>
    <row r="211" spans="1:197" ht="12.75" customHeight="1" x14ac:dyDescent="0.2">
      <c r="A211" s="353"/>
      <c r="B211" s="502"/>
      <c r="C211" s="500"/>
      <c r="D211" s="657"/>
      <c r="E211" s="461"/>
      <c r="F211" s="460"/>
      <c r="G211" s="414">
        <f t="shared" si="25"/>
        <v>0</v>
      </c>
      <c r="H211" s="462"/>
      <c r="I211" s="415">
        <f t="shared" si="26"/>
        <v>0</v>
      </c>
      <c r="J211" s="462"/>
      <c r="K211" s="419">
        <f t="shared" si="27"/>
        <v>0</v>
      </c>
      <c r="L211" s="463"/>
      <c r="M211" s="464"/>
      <c r="N211" s="417">
        <f t="shared" si="28"/>
        <v>0</v>
      </c>
      <c r="O211" s="790"/>
      <c r="P211" s="460"/>
      <c r="Q211" s="689">
        <f t="shared" si="24"/>
        <v>0</v>
      </c>
      <c r="R211" s="418">
        <f t="shared" si="29"/>
        <v>0</v>
      </c>
      <c r="S211" s="57"/>
      <c r="T211" s="57"/>
      <c r="U211" s="57"/>
      <c r="V211" s="635"/>
    </row>
    <row r="212" spans="1:197" ht="12.75" customHeight="1" x14ac:dyDescent="0.2">
      <c r="A212" s="353"/>
      <c r="B212" s="502"/>
      <c r="C212" s="500"/>
      <c r="D212" s="657"/>
      <c r="E212" s="461"/>
      <c r="F212" s="460"/>
      <c r="G212" s="414">
        <f t="shared" si="25"/>
        <v>0</v>
      </c>
      <c r="H212" s="462"/>
      <c r="I212" s="415">
        <f t="shared" si="26"/>
        <v>0</v>
      </c>
      <c r="J212" s="462"/>
      <c r="K212" s="419">
        <f t="shared" si="27"/>
        <v>0</v>
      </c>
      <c r="L212" s="463"/>
      <c r="M212" s="464"/>
      <c r="N212" s="417">
        <f t="shared" si="28"/>
        <v>0</v>
      </c>
      <c r="O212" s="790"/>
      <c r="P212" s="460"/>
      <c r="Q212" s="689">
        <f t="shared" si="24"/>
        <v>0</v>
      </c>
      <c r="R212" s="418">
        <f t="shared" si="29"/>
        <v>0</v>
      </c>
      <c r="S212" s="57"/>
      <c r="T212" s="57"/>
      <c r="U212" s="57"/>
      <c r="V212" s="869"/>
    </row>
    <row r="213" spans="1:197" ht="12.75" customHeight="1" x14ac:dyDescent="0.2">
      <c r="A213" s="353"/>
      <c r="B213" s="502"/>
      <c r="C213" s="500"/>
      <c r="D213" s="657"/>
      <c r="E213" s="461"/>
      <c r="F213" s="460"/>
      <c r="G213" s="414">
        <f t="shared" si="25"/>
        <v>0</v>
      </c>
      <c r="H213" s="462"/>
      <c r="I213" s="415">
        <f t="shared" si="26"/>
        <v>0</v>
      </c>
      <c r="J213" s="462"/>
      <c r="K213" s="419">
        <f t="shared" si="27"/>
        <v>0</v>
      </c>
      <c r="L213" s="463"/>
      <c r="M213" s="464"/>
      <c r="N213" s="417">
        <f t="shared" si="28"/>
        <v>0</v>
      </c>
      <c r="O213" s="790"/>
      <c r="P213" s="460"/>
      <c r="Q213" s="689">
        <f t="shared" si="24"/>
        <v>0</v>
      </c>
      <c r="R213" s="418">
        <f t="shared" si="29"/>
        <v>0</v>
      </c>
      <c r="S213" s="57"/>
      <c r="T213" s="57"/>
      <c r="U213" s="57"/>
      <c r="V213" s="635"/>
    </row>
    <row r="214" spans="1:197" ht="12.75" customHeight="1" x14ac:dyDescent="0.2">
      <c r="A214" s="353"/>
      <c r="B214" s="502"/>
      <c r="C214" s="500"/>
      <c r="D214" s="657"/>
      <c r="E214" s="461"/>
      <c r="F214" s="460"/>
      <c r="G214" s="414">
        <f t="shared" si="25"/>
        <v>0</v>
      </c>
      <c r="H214" s="462"/>
      <c r="I214" s="415">
        <f t="shared" si="26"/>
        <v>0</v>
      </c>
      <c r="J214" s="462"/>
      <c r="K214" s="419">
        <f t="shared" si="27"/>
        <v>0</v>
      </c>
      <c r="L214" s="463"/>
      <c r="M214" s="464"/>
      <c r="N214" s="417">
        <f t="shared" si="28"/>
        <v>0</v>
      </c>
      <c r="O214" s="790"/>
      <c r="P214" s="460"/>
      <c r="Q214" s="689">
        <f t="shared" si="24"/>
        <v>0</v>
      </c>
      <c r="R214" s="418">
        <f t="shared" si="29"/>
        <v>0</v>
      </c>
      <c r="S214" s="901"/>
      <c r="T214" s="57"/>
      <c r="U214" s="57"/>
      <c r="V214" s="530"/>
    </row>
    <row r="215" spans="1:197" ht="12.75" customHeight="1" x14ac:dyDescent="0.2">
      <c r="A215" s="353"/>
      <c r="B215" s="502"/>
      <c r="C215" s="500"/>
      <c r="D215" s="657"/>
      <c r="E215" s="461"/>
      <c r="F215" s="460"/>
      <c r="G215" s="414">
        <f t="shared" si="25"/>
        <v>0</v>
      </c>
      <c r="H215" s="462"/>
      <c r="I215" s="415">
        <f t="shared" si="26"/>
        <v>0</v>
      </c>
      <c r="J215" s="462"/>
      <c r="K215" s="419">
        <f t="shared" si="27"/>
        <v>0</v>
      </c>
      <c r="L215" s="463"/>
      <c r="M215" s="464"/>
      <c r="N215" s="417">
        <f t="shared" si="28"/>
        <v>0</v>
      </c>
      <c r="O215" s="790"/>
      <c r="P215" s="460"/>
      <c r="Q215" s="689">
        <f t="shared" si="24"/>
        <v>0</v>
      </c>
      <c r="R215" s="418">
        <f t="shared" si="29"/>
        <v>0</v>
      </c>
      <c r="S215" s="900"/>
      <c r="T215" s="57"/>
      <c r="U215" s="57"/>
      <c r="V215" s="530"/>
    </row>
    <row r="216" spans="1:197" ht="12.75" customHeight="1" x14ac:dyDescent="0.2">
      <c r="A216" s="353"/>
      <c r="B216" s="502"/>
      <c r="C216" s="500"/>
      <c r="D216" s="657"/>
      <c r="E216" s="461"/>
      <c r="F216" s="460"/>
      <c r="G216" s="414">
        <f t="shared" si="25"/>
        <v>0</v>
      </c>
      <c r="H216" s="462"/>
      <c r="I216" s="415">
        <f t="shared" si="26"/>
        <v>0</v>
      </c>
      <c r="J216" s="462"/>
      <c r="K216" s="419">
        <f t="shared" si="27"/>
        <v>0</v>
      </c>
      <c r="L216" s="463"/>
      <c r="M216" s="464"/>
      <c r="N216" s="417">
        <f t="shared" si="28"/>
        <v>0</v>
      </c>
      <c r="O216" s="790"/>
      <c r="P216" s="460"/>
      <c r="Q216" s="689">
        <f t="shared" si="24"/>
        <v>0</v>
      </c>
      <c r="R216" s="418">
        <f t="shared" si="29"/>
        <v>0</v>
      </c>
      <c r="S216" s="57"/>
      <c r="T216" s="57"/>
      <c r="U216" s="57"/>
      <c r="V216" s="530"/>
    </row>
    <row r="217" spans="1:197" ht="12.75" customHeight="1" x14ac:dyDescent="0.2">
      <c r="A217" s="353"/>
      <c r="B217" s="502"/>
      <c r="C217" s="500"/>
      <c r="D217" s="657"/>
      <c r="E217" s="461"/>
      <c r="F217" s="460"/>
      <c r="G217" s="414">
        <f t="shared" si="25"/>
        <v>0</v>
      </c>
      <c r="H217" s="462"/>
      <c r="I217" s="415">
        <f t="shared" si="26"/>
        <v>0</v>
      </c>
      <c r="J217" s="462"/>
      <c r="K217" s="419">
        <f t="shared" si="27"/>
        <v>0</v>
      </c>
      <c r="L217" s="463"/>
      <c r="M217" s="464"/>
      <c r="N217" s="417">
        <f t="shared" si="28"/>
        <v>0</v>
      </c>
      <c r="O217" s="790"/>
      <c r="P217" s="460"/>
      <c r="Q217" s="689">
        <f t="shared" si="24"/>
        <v>0</v>
      </c>
      <c r="R217" s="418">
        <f t="shared" si="29"/>
        <v>0</v>
      </c>
      <c r="S217" s="900"/>
      <c r="T217" s="57"/>
      <c r="U217" s="57"/>
      <c r="V217" s="869"/>
    </row>
    <row r="218" spans="1:197" ht="12.75" customHeight="1" x14ac:dyDescent="0.2">
      <c r="A218" s="353"/>
      <c r="B218" s="502"/>
      <c r="C218" s="500"/>
      <c r="D218" s="657"/>
      <c r="E218" s="461"/>
      <c r="F218" s="460"/>
      <c r="G218" s="414">
        <f t="shared" si="25"/>
        <v>0</v>
      </c>
      <c r="H218" s="462"/>
      <c r="I218" s="415">
        <f t="shared" si="26"/>
        <v>0</v>
      </c>
      <c r="J218" s="462"/>
      <c r="K218" s="419">
        <f t="shared" si="27"/>
        <v>0</v>
      </c>
      <c r="L218" s="463"/>
      <c r="M218" s="464"/>
      <c r="N218" s="417">
        <f t="shared" si="28"/>
        <v>0</v>
      </c>
      <c r="O218" s="790"/>
      <c r="P218" s="460"/>
      <c r="Q218" s="689">
        <f t="shared" si="24"/>
        <v>0</v>
      </c>
      <c r="R218" s="418">
        <f t="shared" si="29"/>
        <v>0</v>
      </c>
      <c r="S218" s="901"/>
      <c r="T218" s="57"/>
      <c r="U218" s="57"/>
      <c r="V218" s="530"/>
    </row>
    <row r="219" spans="1:197" s="676" customFormat="1" ht="12.75" customHeight="1" x14ac:dyDescent="0.2">
      <c r="A219" s="353"/>
      <c r="B219" s="502"/>
      <c r="C219" s="500"/>
      <c r="D219" s="657"/>
      <c r="E219" s="461"/>
      <c r="F219" s="460"/>
      <c r="G219" s="414">
        <f t="shared" si="25"/>
        <v>0</v>
      </c>
      <c r="H219" s="462"/>
      <c r="I219" s="415">
        <f t="shared" si="26"/>
        <v>0</v>
      </c>
      <c r="J219" s="462"/>
      <c r="K219" s="419">
        <f t="shared" si="27"/>
        <v>0</v>
      </c>
      <c r="L219" s="463"/>
      <c r="M219" s="464"/>
      <c r="N219" s="417">
        <f t="shared" si="28"/>
        <v>0</v>
      </c>
      <c r="O219" s="790"/>
      <c r="P219" s="460"/>
      <c r="Q219" s="689">
        <f t="shared" si="24"/>
        <v>0</v>
      </c>
      <c r="R219" s="418">
        <f t="shared" si="29"/>
        <v>0</v>
      </c>
      <c r="S219" s="901"/>
      <c r="T219" s="57"/>
      <c r="U219" s="57"/>
      <c r="V219" s="86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</row>
    <row r="220" spans="1:197" s="676" customFormat="1" ht="12.75" customHeight="1" x14ac:dyDescent="0.2">
      <c r="A220" s="353"/>
      <c r="B220" s="502"/>
      <c r="C220" s="500"/>
      <c r="D220" s="657"/>
      <c r="E220" s="461"/>
      <c r="F220" s="460"/>
      <c r="G220" s="414">
        <f t="shared" si="25"/>
        <v>0</v>
      </c>
      <c r="H220" s="462"/>
      <c r="I220" s="415">
        <f t="shared" si="26"/>
        <v>0</v>
      </c>
      <c r="J220" s="462"/>
      <c r="K220" s="419">
        <f t="shared" si="27"/>
        <v>0</v>
      </c>
      <c r="L220" s="463"/>
      <c r="M220" s="464"/>
      <c r="N220" s="417">
        <f t="shared" si="28"/>
        <v>0</v>
      </c>
      <c r="O220" s="790"/>
      <c r="P220" s="460"/>
      <c r="Q220" s="689">
        <f t="shared" si="24"/>
        <v>0</v>
      </c>
      <c r="R220" s="418">
        <f t="shared" si="29"/>
        <v>0</v>
      </c>
      <c r="S220" s="900"/>
      <c r="T220" s="57"/>
      <c r="U220" s="57"/>
      <c r="V220" s="635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</row>
    <row r="221" spans="1:197" s="676" customFormat="1" ht="12.75" customHeight="1" x14ac:dyDescent="0.2">
      <c r="A221" s="353"/>
      <c r="B221" s="502"/>
      <c r="C221" s="500"/>
      <c r="D221" s="657"/>
      <c r="E221" s="461"/>
      <c r="F221" s="460"/>
      <c r="G221" s="414">
        <f t="shared" si="25"/>
        <v>0</v>
      </c>
      <c r="H221" s="462"/>
      <c r="I221" s="415">
        <f t="shared" si="26"/>
        <v>0</v>
      </c>
      <c r="J221" s="462"/>
      <c r="K221" s="419">
        <f t="shared" si="27"/>
        <v>0</v>
      </c>
      <c r="L221" s="463"/>
      <c r="M221" s="464"/>
      <c r="N221" s="417">
        <f t="shared" si="28"/>
        <v>0</v>
      </c>
      <c r="O221" s="790"/>
      <c r="P221" s="460"/>
      <c r="Q221" s="689">
        <f t="shared" si="24"/>
        <v>0</v>
      </c>
      <c r="R221" s="418">
        <f t="shared" si="29"/>
        <v>0</v>
      </c>
      <c r="S221" s="901"/>
      <c r="T221" s="57"/>
      <c r="U221" s="57"/>
      <c r="V221" s="635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</row>
    <row r="222" spans="1:197" ht="12.75" customHeight="1" x14ac:dyDescent="0.2">
      <c r="A222" s="353"/>
      <c r="B222" s="502"/>
      <c r="C222" s="500"/>
      <c r="D222" s="657"/>
      <c r="E222" s="461"/>
      <c r="F222" s="460"/>
      <c r="G222" s="414">
        <f t="shared" si="25"/>
        <v>0</v>
      </c>
      <c r="H222" s="462"/>
      <c r="I222" s="415">
        <f t="shared" si="26"/>
        <v>0</v>
      </c>
      <c r="J222" s="462"/>
      <c r="K222" s="419">
        <f t="shared" si="27"/>
        <v>0</v>
      </c>
      <c r="L222" s="463"/>
      <c r="M222" s="464"/>
      <c r="N222" s="417">
        <f t="shared" si="28"/>
        <v>0</v>
      </c>
      <c r="O222" s="790"/>
      <c r="P222" s="460"/>
      <c r="Q222" s="689">
        <f t="shared" si="24"/>
        <v>0</v>
      </c>
      <c r="R222" s="418">
        <f t="shared" si="29"/>
        <v>0</v>
      </c>
      <c r="S222" s="901"/>
      <c r="T222" s="57"/>
      <c r="U222" s="57"/>
      <c r="V222" s="530"/>
    </row>
    <row r="223" spans="1:197" ht="12.75" customHeight="1" x14ac:dyDescent="0.2">
      <c r="A223" s="353"/>
      <c r="B223" s="502"/>
      <c r="C223" s="500"/>
      <c r="D223" s="657"/>
      <c r="E223" s="461"/>
      <c r="F223" s="460"/>
      <c r="G223" s="414">
        <f t="shared" si="25"/>
        <v>0</v>
      </c>
      <c r="H223" s="462"/>
      <c r="I223" s="415">
        <f t="shared" si="26"/>
        <v>0</v>
      </c>
      <c r="J223" s="462"/>
      <c r="K223" s="419">
        <f t="shared" si="27"/>
        <v>0</v>
      </c>
      <c r="L223" s="463"/>
      <c r="M223" s="464"/>
      <c r="N223" s="417">
        <f t="shared" si="28"/>
        <v>0</v>
      </c>
      <c r="O223" s="790"/>
      <c r="P223" s="460"/>
      <c r="Q223" s="689">
        <f t="shared" si="24"/>
        <v>0</v>
      </c>
      <c r="R223" s="418">
        <f t="shared" si="29"/>
        <v>0</v>
      </c>
      <c r="S223" s="902"/>
      <c r="T223" s="57"/>
      <c r="U223" s="57"/>
      <c r="V223" s="530"/>
    </row>
    <row r="224" spans="1:197" ht="12.75" customHeight="1" x14ac:dyDescent="0.2">
      <c r="A224" s="353"/>
      <c r="B224" s="502"/>
      <c r="C224" s="500"/>
      <c r="D224" s="657"/>
      <c r="E224" s="461"/>
      <c r="F224" s="460"/>
      <c r="G224" s="414">
        <f t="shared" si="25"/>
        <v>0</v>
      </c>
      <c r="H224" s="462"/>
      <c r="I224" s="415">
        <f t="shared" si="26"/>
        <v>0</v>
      </c>
      <c r="J224" s="462"/>
      <c r="K224" s="419">
        <f t="shared" si="27"/>
        <v>0</v>
      </c>
      <c r="L224" s="463"/>
      <c r="M224" s="464"/>
      <c r="N224" s="417">
        <f t="shared" si="28"/>
        <v>0</v>
      </c>
      <c r="O224" s="790"/>
      <c r="P224" s="460"/>
      <c r="Q224" s="689">
        <f t="shared" si="24"/>
        <v>0</v>
      </c>
      <c r="R224" s="418">
        <f t="shared" si="29"/>
        <v>0</v>
      </c>
      <c r="S224" s="900"/>
      <c r="T224" s="57"/>
      <c r="U224" s="57"/>
      <c r="V224" s="530"/>
    </row>
    <row r="225" spans="1:197" ht="12.75" customHeight="1" x14ac:dyDescent="0.2">
      <c r="A225" s="353"/>
      <c r="B225" s="502"/>
      <c r="C225" s="500"/>
      <c r="D225" s="657"/>
      <c r="E225" s="461"/>
      <c r="F225" s="460"/>
      <c r="G225" s="414">
        <f t="shared" si="25"/>
        <v>0</v>
      </c>
      <c r="H225" s="462"/>
      <c r="I225" s="415">
        <f t="shared" si="26"/>
        <v>0</v>
      </c>
      <c r="J225" s="462"/>
      <c r="K225" s="419">
        <f t="shared" si="27"/>
        <v>0</v>
      </c>
      <c r="L225" s="463"/>
      <c r="M225" s="464"/>
      <c r="N225" s="417">
        <f t="shared" si="28"/>
        <v>0</v>
      </c>
      <c r="O225" s="790"/>
      <c r="P225" s="460"/>
      <c r="Q225" s="689">
        <f t="shared" si="24"/>
        <v>0</v>
      </c>
      <c r="R225" s="418">
        <f t="shared" si="29"/>
        <v>0</v>
      </c>
      <c r="S225" s="901"/>
      <c r="T225" s="57"/>
      <c r="U225" s="57"/>
      <c r="V225" s="530"/>
    </row>
    <row r="226" spans="1:197" ht="12.75" customHeight="1" x14ac:dyDescent="0.2">
      <c r="A226" s="353"/>
      <c r="B226" s="502"/>
      <c r="C226" s="500"/>
      <c r="D226" s="657"/>
      <c r="E226" s="461"/>
      <c r="F226" s="460"/>
      <c r="G226" s="414">
        <f t="shared" si="25"/>
        <v>0</v>
      </c>
      <c r="H226" s="462"/>
      <c r="I226" s="415">
        <f t="shared" si="26"/>
        <v>0</v>
      </c>
      <c r="J226" s="462"/>
      <c r="K226" s="419">
        <f t="shared" si="27"/>
        <v>0</v>
      </c>
      <c r="L226" s="463"/>
      <c r="M226" s="464"/>
      <c r="N226" s="417">
        <f t="shared" si="28"/>
        <v>0</v>
      </c>
      <c r="O226" s="790"/>
      <c r="P226" s="460"/>
      <c r="Q226" s="689">
        <f t="shared" si="24"/>
        <v>0</v>
      </c>
      <c r="R226" s="418">
        <f t="shared" si="29"/>
        <v>0</v>
      </c>
      <c r="S226" s="901"/>
      <c r="T226" s="57"/>
      <c r="U226" s="57"/>
      <c r="V226" s="530"/>
    </row>
    <row r="227" spans="1:197" ht="12.75" customHeight="1" x14ac:dyDescent="0.2">
      <c r="A227" s="353"/>
      <c r="B227" s="502"/>
      <c r="C227" s="500"/>
      <c r="D227" s="657"/>
      <c r="E227" s="461"/>
      <c r="F227" s="460"/>
      <c r="G227" s="414">
        <f t="shared" si="25"/>
        <v>0</v>
      </c>
      <c r="H227" s="462"/>
      <c r="I227" s="415">
        <f t="shared" si="26"/>
        <v>0</v>
      </c>
      <c r="J227" s="462"/>
      <c r="K227" s="419">
        <f t="shared" si="27"/>
        <v>0</v>
      </c>
      <c r="L227" s="463"/>
      <c r="M227" s="464"/>
      <c r="N227" s="417">
        <f t="shared" si="28"/>
        <v>0</v>
      </c>
      <c r="O227" s="790"/>
      <c r="P227" s="460"/>
      <c r="Q227" s="689">
        <f t="shared" si="24"/>
        <v>0</v>
      </c>
      <c r="R227" s="418">
        <f t="shared" si="29"/>
        <v>0</v>
      </c>
      <c r="S227" s="57"/>
      <c r="T227" s="57"/>
      <c r="U227" s="57"/>
      <c r="V227" s="530"/>
    </row>
    <row r="228" spans="1:197" ht="12.75" customHeight="1" x14ac:dyDescent="0.2">
      <c r="A228" s="353"/>
      <c r="B228" s="502"/>
      <c r="C228" s="500"/>
      <c r="D228" s="657"/>
      <c r="E228" s="461"/>
      <c r="F228" s="460"/>
      <c r="G228" s="414">
        <f t="shared" si="25"/>
        <v>0</v>
      </c>
      <c r="H228" s="462"/>
      <c r="I228" s="415">
        <f t="shared" si="26"/>
        <v>0</v>
      </c>
      <c r="J228" s="462"/>
      <c r="K228" s="419">
        <f t="shared" si="27"/>
        <v>0</v>
      </c>
      <c r="L228" s="463"/>
      <c r="M228" s="464"/>
      <c r="N228" s="417">
        <f t="shared" si="28"/>
        <v>0</v>
      </c>
      <c r="O228" s="790"/>
      <c r="P228" s="460"/>
      <c r="Q228" s="689">
        <f t="shared" si="24"/>
        <v>0</v>
      </c>
      <c r="R228" s="418">
        <f t="shared" si="29"/>
        <v>0</v>
      </c>
      <c r="S228" s="57"/>
      <c r="T228" s="57"/>
      <c r="U228" s="57"/>
      <c r="V228" s="530"/>
    </row>
    <row r="229" spans="1:197" ht="12.75" customHeight="1" x14ac:dyDescent="0.2">
      <c r="A229" s="869"/>
      <c r="B229" s="502"/>
      <c r="C229" s="500"/>
      <c r="D229" s="657"/>
      <c r="E229" s="461"/>
      <c r="F229" s="460"/>
      <c r="G229" s="414">
        <f t="shared" si="25"/>
        <v>0</v>
      </c>
      <c r="H229" s="462"/>
      <c r="I229" s="415">
        <f t="shared" si="26"/>
        <v>0</v>
      </c>
      <c r="J229" s="462"/>
      <c r="K229" s="419">
        <f t="shared" si="27"/>
        <v>0</v>
      </c>
      <c r="L229" s="463"/>
      <c r="M229" s="464"/>
      <c r="N229" s="417">
        <f t="shared" si="28"/>
        <v>0</v>
      </c>
      <c r="O229" s="790"/>
      <c r="P229" s="460"/>
      <c r="Q229" s="689">
        <f t="shared" si="24"/>
        <v>0</v>
      </c>
      <c r="R229" s="418">
        <f t="shared" si="29"/>
        <v>0</v>
      </c>
      <c r="S229" s="57"/>
      <c r="T229" s="57"/>
      <c r="U229" s="57"/>
      <c r="V229" s="635"/>
    </row>
    <row r="230" spans="1:197" ht="12.75" customHeight="1" x14ac:dyDescent="0.2">
      <c r="A230" s="353"/>
      <c r="B230" s="502"/>
      <c r="C230" s="500"/>
      <c r="D230" s="657"/>
      <c r="E230" s="461"/>
      <c r="F230" s="460"/>
      <c r="G230" s="414">
        <f t="shared" si="25"/>
        <v>0</v>
      </c>
      <c r="H230" s="462"/>
      <c r="I230" s="415">
        <f t="shared" si="26"/>
        <v>0</v>
      </c>
      <c r="J230" s="462"/>
      <c r="K230" s="419">
        <f t="shared" si="27"/>
        <v>0</v>
      </c>
      <c r="L230" s="463"/>
      <c r="M230" s="464"/>
      <c r="N230" s="417">
        <f t="shared" si="28"/>
        <v>0</v>
      </c>
      <c r="O230" s="790"/>
      <c r="P230" s="460"/>
      <c r="Q230" s="689">
        <f t="shared" si="24"/>
        <v>0</v>
      </c>
      <c r="R230" s="418">
        <f t="shared" si="29"/>
        <v>0</v>
      </c>
      <c r="S230" s="901"/>
      <c r="T230" s="57"/>
      <c r="U230" s="57"/>
      <c r="V230" s="530"/>
    </row>
    <row r="231" spans="1:197" ht="12.75" customHeight="1" x14ac:dyDescent="0.2">
      <c r="A231" s="353"/>
      <c r="B231" s="502"/>
      <c r="C231" s="500"/>
      <c r="D231" s="657"/>
      <c r="E231" s="461"/>
      <c r="F231" s="460"/>
      <c r="G231" s="414">
        <f t="shared" si="25"/>
        <v>0</v>
      </c>
      <c r="H231" s="462"/>
      <c r="I231" s="415">
        <f t="shared" si="26"/>
        <v>0</v>
      </c>
      <c r="J231" s="462"/>
      <c r="K231" s="419">
        <f t="shared" si="27"/>
        <v>0</v>
      </c>
      <c r="L231" s="463"/>
      <c r="M231" s="464"/>
      <c r="N231" s="417">
        <f t="shared" si="28"/>
        <v>0</v>
      </c>
      <c r="O231" s="790"/>
      <c r="P231" s="460"/>
      <c r="Q231" s="689">
        <f t="shared" si="24"/>
        <v>0</v>
      </c>
      <c r="R231" s="418">
        <f t="shared" si="29"/>
        <v>0</v>
      </c>
      <c r="S231" s="901"/>
      <c r="T231" s="57"/>
      <c r="U231" s="57"/>
      <c r="V231" s="530"/>
    </row>
    <row r="232" spans="1:197" ht="12.75" customHeight="1" x14ac:dyDescent="0.2">
      <c r="A232" s="353"/>
      <c r="B232" s="502"/>
      <c r="C232" s="500"/>
      <c r="D232" s="657"/>
      <c r="E232" s="461"/>
      <c r="F232" s="460"/>
      <c r="G232" s="414">
        <f t="shared" si="25"/>
        <v>0</v>
      </c>
      <c r="H232" s="462"/>
      <c r="I232" s="415">
        <f t="shared" si="26"/>
        <v>0</v>
      </c>
      <c r="J232" s="462"/>
      <c r="K232" s="419">
        <f t="shared" si="27"/>
        <v>0</v>
      </c>
      <c r="L232" s="463"/>
      <c r="M232" s="464"/>
      <c r="N232" s="417">
        <f t="shared" si="28"/>
        <v>0</v>
      </c>
      <c r="O232" s="790"/>
      <c r="P232" s="460"/>
      <c r="Q232" s="689">
        <f t="shared" si="24"/>
        <v>0</v>
      </c>
      <c r="R232" s="418">
        <f t="shared" si="29"/>
        <v>0</v>
      </c>
      <c r="S232" s="57"/>
      <c r="T232" s="57"/>
      <c r="U232" s="57"/>
      <c r="V232" s="530"/>
    </row>
    <row r="233" spans="1:197" ht="12.75" customHeight="1" x14ac:dyDescent="0.2">
      <c r="A233" s="353"/>
      <c r="B233" s="502"/>
      <c r="C233" s="500"/>
      <c r="D233" s="657"/>
      <c r="E233" s="461"/>
      <c r="F233" s="460"/>
      <c r="G233" s="414">
        <f t="shared" si="25"/>
        <v>0</v>
      </c>
      <c r="H233" s="462"/>
      <c r="I233" s="415">
        <f t="shared" si="26"/>
        <v>0</v>
      </c>
      <c r="J233" s="462"/>
      <c r="K233" s="419">
        <f t="shared" si="27"/>
        <v>0</v>
      </c>
      <c r="L233" s="463"/>
      <c r="M233" s="464"/>
      <c r="N233" s="417">
        <f t="shared" si="28"/>
        <v>0</v>
      </c>
      <c r="O233" s="790"/>
      <c r="P233" s="460"/>
      <c r="Q233" s="689">
        <f t="shared" si="24"/>
        <v>0</v>
      </c>
      <c r="R233" s="418">
        <f t="shared" si="29"/>
        <v>0</v>
      </c>
      <c r="S233" s="57"/>
      <c r="T233" s="57"/>
      <c r="U233" s="57"/>
      <c r="V233" s="635"/>
    </row>
    <row r="234" spans="1:197" ht="12.75" customHeight="1" x14ac:dyDescent="0.2">
      <c r="A234" s="353"/>
      <c r="B234" s="502"/>
      <c r="C234" s="500"/>
      <c r="D234" s="657"/>
      <c r="E234" s="461"/>
      <c r="F234" s="460"/>
      <c r="G234" s="414">
        <f t="shared" si="25"/>
        <v>0</v>
      </c>
      <c r="H234" s="462"/>
      <c r="I234" s="415">
        <f t="shared" si="26"/>
        <v>0</v>
      </c>
      <c r="J234" s="462"/>
      <c r="K234" s="419">
        <f t="shared" si="27"/>
        <v>0</v>
      </c>
      <c r="L234" s="463"/>
      <c r="M234" s="464"/>
      <c r="N234" s="417">
        <f t="shared" si="28"/>
        <v>0</v>
      </c>
      <c r="O234" s="790"/>
      <c r="P234" s="460"/>
      <c r="Q234" s="689">
        <f t="shared" si="24"/>
        <v>0</v>
      </c>
      <c r="R234" s="418">
        <f t="shared" si="29"/>
        <v>0</v>
      </c>
      <c r="S234" s="901"/>
      <c r="T234" s="57"/>
      <c r="U234" s="57"/>
      <c r="V234" s="635"/>
    </row>
    <row r="235" spans="1:197" ht="12.75" customHeight="1" x14ac:dyDescent="0.2">
      <c r="A235" s="353"/>
      <c r="B235" s="502"/>
      <c r="C235" s="500"/>
      <c r="D235" s="657"/>
      <c r="E235" s="461"/>
      <c r="F235" s="460"/>
      <c r="G235" s="414">
        <f t="shared" si="25"/>
        <v>0</v>
      </c>
      <c r="H235" s="462"/>
      <c r="I235" s="415">
        <f t="shared" si="26"/>
        <v>0</v>
      </c>
      <c r="J235" s="462"/>
      <c r="K235" s="419">
        <f t="shared" si="27"/>
        <v>0</v>
      </c>
      <c r="L235" s="463"/>
      <c r="M235" s="464"/>
      <c r="N235" s="417">
        <f t="shared" si="28"/>
        <v>0</v>
      </c>
      <c r="O235" s="790"/>
      <c r="P235" s="460"/>
      <c r="Q235" s="689">
        <f t="shared" si="24"/>
        <v>0</v>
      </c>
      <c r="R235" s="418">
        <f t="shared" si="29"/>
        <v>0</v>
      </c>
      <c r="S235" s="900"/>
      <c r="T235" s="57"/>
      <c r="U235" s="57"/>
      <c r="V235" s="635"/>
    </row>
    <row r="236" spans="1:197" ht="12.75" customHeight="1" x14ac:dyDescent="0.2">
      <c r="A236" s="353"/>
      <c r="B236" s="502"/>
      <c r="C236" s="500"/>
      <c r="D236" s="657"/>
      <c r="E236" s="461"/>
      <c r="F236" s="460"/>
      <c r="G236" s="414">
        <f t="shared" si="25"/>
        <v>0</v>
      </c>
      <c r="H236" s="462"/>
      <c r="I236" s="415">
        <f t="shared" si="26"/>
        <v>0</v>
      </c>
      <c r="J236" s="462"/>
      <c r="K236" s="419">
        <f t="shared" si="27"/>
        <v>0</v>
      </c>
      <c r="L236" s="463"/>
      <c r="M236" s="464"/>
      <c r="N236" s="417">
        <f t="shared" si="28"/>
        <v>0</v>
      </c>
      <c r="O236" s="790"/>
      <c r="P236" s="460"/>
      <c r="Q236" s="689">
        <f t="shared" si="24"/>
        <v>0</v>
      </c>
      <c r="R236" s="418">
        <f t="shared" si="29"/>
        <v>0</v>
      </c>
      <c r="S236" s="902"/>
      <c r="T236" s="57"/>
      <c r="U236" s="57"/>
      <c r="V236" s="530"/>
    </row>
    <row r="237" spans="1:197" s="676" customFormat="1" ht="12.75" customHeight="1" x14ac:dyDescent="0.2">
      <c r="A237" s="353"/>
      <c r="B237" s="502"/>
      <c r="C237" s="500"/>
      <c r="D237" s="657"/>
      <c r="E237" s="461"/>
      <c r="F237" s="460"/>
      <c r="G237" s="414">
        <f t="shared" si="25"/>
        <v>0</v>
      </c>
      <c r="H237" s="462"/>
      <c r="I237" s="415">
        <f t="shared" si="26"/>
        <v>0</v>
      </c>
      <c r="J237" s="462"/>
      <c r="K237" s="419">
        <f t="shared" si="27"/>
        <v>0</v>
      </c>
      <c r="L237" s="463"/>
      <c r="M237" s="464"/>
      <c r="N237" s="417">
        <f t="shared" si="28"/>
        <v>0</v>
      </c>
      <c r="O237" s="790"/>
      <c r="P237" s="460"/>
      <c r="Q237" s="689">
        <f t="shared" si="24"/>
        <v>0</v>
      </c>
      <c r="R237" s="418">
        <f t="shared" si="29"/>
        <v>0</v>
      </c>
      <c r="S237" s="900"/>
      <c r="T237" s="57"/>
      <c r="U237" s="57"/>
      <c r="V237" s="530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</row>
    <row r="238" spans="1:197" s="676" customFormat="1" ht="12.75" customHeight="1" x14ac:dyDescent="0.2">
      <c r="A238" s="353"/>
      <c r="B238" s="502"/>
      <c r="C238" s="500"/>
      <c r="D238" s="657"/>
      <c r="E238" s="461"/>
      <c r="F238" s="460"/>
      <c r="G238" s="414">
        <f t="shared" si="25"/>
        <v>0</v>
      </c>
      <c r="H238" s="462"/>
      <c r="I238" s="415">
        <f t="shared" si="26"/>
        <v>0</v>
      </c>
      <c r="J238" s="462"/>
      <c r="K238" s="419">
        <f t="shared" si="27"/>
        <v>0</v>
      </c>
      <c r="L238" s="463"/>
      <c r="M238" s="464"/>
      <c r="N238" s="417">
        <f t="shared" si="28"/>
        <v>0</v>
      </c>
      <c r="O238" s="790"/>
      <c r="P238" s="460"/>
      <c r="Q238" s="689">
        <f t="shared" si="24"/>
        <v>0</v>
      </c>
      <c r="R238" s="418">
        <f t="shared" si="29"/>
        <v>0</v>
      </c>
      <c r="S238" s="901"/>
      <c r="T238" s="57"/>
      <c r="U238" s="57"/>
      <c r="V238" s="530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</row>
    <row r="239" spans="1:197" s="676" customFormat="1" ht="12.75" customHeight="1" x14ac:dyDescent="0.2">
      <c r="A239" s="353"/>
      <c r="B239" s="502"/>
      <c r="C239" s="500"/>
      <c r="D239" s="657"/>
      <c r="E239" s="461"/>
      <c r="F239" s="460"/>
      <c r="G239" s="414">
        <f t="shared" si="25"/>
        <v>0</v>
      </c>
      <c r="H239" s="462"/>
      <c r="I239" s="415">
        <f t="shared" si="26"/>
        <v>0</v>
      </c>
      <c r="J239" s="462"/>
      <c r="K239" s="419">
        <f t="shared" si="27"/>
        <v>0</v>
      </c>
      <c r="L239" s="463"/>
      <c r="M239" s="464"/>
      <c r="N239" s="417">
        <f t="shared" si="28"/>
        <v>0</v>
      </c>
      <c r="O239" s="790"/>
      <c r="P239" s="460"/>
      <c r="Q239" s="689">
        <f t="shared" si="24"/>
        <v>0</v>
      </c>
      <c r="R239" s="418">
        <f t="shared" si="29"/>
        <v>0</v>
      </c>
      <c r="S239" s="901"/>
      <c r="T239" s="57"/>
      <c r="U239" s="57"/>
      <c r="V239" s="530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</row>
    <row r="240" spans="1:197" ht="12.75" customHeight="1" x14ac:dyDescent="0.2">
      <c r="A240" s="353"/>
      <c r="B240" s="502"/>
      <c r="C240" s="500"/>
      <c r="D240" s="657"/>
      <c r="E240" s="461"/>
      <c r="F240" s="460"/>
      <c r="G240" s="414">
        <f t="shared" si="25"/>
        <v>0</v>
      </c>
      <c r="H240" s="462"/>
      <c r="I240" s="415">
        <f t="shared" si="26"/>
        <v>0</v>
      </c>
      <c r="J240" s="462"/>
      <c r="K240" s="419">
        <f t="shared" si="27"/>
        <v>0</v>
      </c>
      <c r="L240" s="463"/>
      <c r="M240" s="464"/>
      <c r="N240" s="417">
        <f t="shared" si="28"/>
        <v>0</v>
      </c>
      <c r="O240" s="790"/>
      <c r="P240" s="460"/>
      <c r="Q240" s="689">
        <f t="shared" si="24"/>
        <v>0</v>
      </c>
      <c r="R240" s="418">
        <f t="shared" si="29"/>
        <v>0</v>
      </c>
      <c r="S240" s="901"/>
      <c r="T240" s="57"/>
      <c r="U240" s="57"/>
      <c r="V240" s="530"/>
    </row>
    <row r="241" spans="1:197" ht="12.75" customHeight="1" x14ac:dyDescent="0.2">
      <c r="A241" s="353"/>
      <c r="B241" s="502"/>
      <c r="C241" s="500"/>
      <c r="D241" s="657"/>
      <c r="E241" s="461"/>
      <c r="F241" s="460"/>
      <c r="G241" s="414">
        <f t="shared" si="25"/>
        <v>0</v>
      </c>
      <c r="H241" s="462"/>
      <c r="I241" s="415">
        <f t="shared" si="26"/>
        <v>0</v>
      </c>
      <c r="J241" s="462"/>
      <c r="K241" s="419">
        <f t="shared" si="27"/>
        <v>0</v>
      </c>
      <c r="L241" s="463"/>
      <c r="M241" s="464"/>
      <c r="N241" s="417">
        <f t="shared" si="28"/>
        <v>0</v>
      </c>
      <c r="O241" s="790"/>
      <c r="P241" s="460"/>
      <c r="Q241" s="689">
        <f t="shared" si="24"/>
        <v>0</v>
      </c>
      <c r="R241" s="418">
        <f t="shared" si="29"/>
        <v>0</v>
      </c>
      <c r="S241" s="900"/>
      <c r="T241" s="57"/>
      <c r="U241" s="57"/>
      <c r="V241" s="530"/>
    </row>
    <row r="242" spans="1:197" ht="12.75" customHeight="1" x14ac:dyDescent="0.2">
      <c r="A242" s="353"/>
      <c r="B242" s="502"/>
      <c r="C242" s="500"/>
      <c r="D242" s="657"/>
      <c r="E242" s="461"/>
      <c r="F242" s="460"/>
      <c r="G242" s="414">
        <f t="shared" si="25"/>
        <v>0</v>
      </c>
      <c r="H242" s="462"/>
      <c r="I242" s="415">
        <f t="shared" si="26"/>
        <v>0</v>
      </c>
      <c r="J242" s="462"/>
      <c r="K242" s="419">
        <f t="shared" si="27"/>
        <v>0</v>
      </c>
      <c r="L242" s="463"/>
      <c r="M242" s="464"/>
      <c r="N242" s="417">
        <f t="shared" si="28"/>
        <v>0</v>
      </c>
      <c r="O242" s="790"/>
      <c r="P242" s="460"/>
      <c r="Q242" s="689">
        <f t="shared" si="24"/>
        <v>0</v>
      </c>
      <c r="R242" s="418">
        <f t="shared" si="29"/>
        <v>0</v>
      </c>
      <c r="S242" s="57"/>
      <c r="T242" s="57"/>
      <c r="U242" s="57"/>
      <c r="V242" s="530"/>
    </row>
    <row r="243" spans="1:197" ht="12.75" customHeight="1" x14ac:dyDescent="0.2">
      <c r="A243" s="353"/>
      <c r="B243" s="502"/>
      <c r="C243" s="500"/>
      <c r="D243" s="657"/>
      <c r="E243" s="553"/>
      <c r="F243" s="460"/>
      <c r="G243" s="414">
        <f t="shared" si="25"/>
        <v>0</v>
      </c>
      <c r="H243" s="462"/>
      <c r="I243" s="415">
        <f t="shared" si="26"/>
        <v>0</v>
      </c>
      <c r="J243" s="462"/>
      <c r="K243" s="419">
        <f t="shared" si="27"/>
        <v>0</v>
      </c>
      <c r="L243" s="463"/>
      <c r="M243" s="464"/>
      <c r="N243" s="417">
        <f t="shared" si="28"/>
        <v>0</v>
      </c>
      <c r="O243" s="790"/>
      <c r="P243" s="460"/>
      <c r="Q243" s="689">
        <f t="shared" si="24"/>
        <v>0</v>
      </c>
      <c r="R243" s="418">
        <f t="shared" si="29"/>
        <v>0</v>
      </c>
      <c r="S243" s="57"/>
      <c r="T243" s="57"/>
      <c r="U243" s="57"/>
      <c r="V243" s="869"/>
    </row>
    <row r="244" spans="1:197" ht="12.75" customHeight="1" x14ac:dyDescent="0.2">
      <c r="A244" s="353"/>
      <c r="B244" s="502"/>
      <c r="C244" s="500"/>
      <c r="D244" s="657"/>
      <c r="E244" s="461"/>
      <c r="F244" s="460"/>
      <c r="G244" s="414">
        <f t="shared" si="25"/>
        <v>0</v>
      </c>
      <c r="H244" s="462"/>
      <c r="I244" s="415">
        <f t="shared" si="26"/>
        <v>0</v>
      </c>
      <c r="J244" s="462"/>
      <c r="K244" s="419">
        <f t="shared" si="27"/>
        <v>0</v>
      </c>
      <c r="L244" s="463"/>
      <c r="M244" s="464"/>
      <c r="N244" s="417">
        <f t="shared" si="28"/>
        <v>0</v>
      </c>
      <c r="O244" s="790"/>
      <c r="P244" s="460"/>
      <c r="Q244" s="689">
        <f t="shared" si="24"/>
        <v>0</v>
      </c>
      <c r="R244" s="418">
        <f t="shared" si="29"/>
        <v>0</v>
      </c>
      <c r="S244" s="57"/>
      <c r="T244" s="57"/>
      <c r="U244" s="57"/>
      <c r="V244" s="530"/>
    </row>
    <row r="245" spans="1:197" ht="12.75" customHeight="1" x14ac:dyDescent="0.2">
      <c r="A245" s="353"/>
      <c r="B245" s="502"/>
      <c r="C245" s="500"/>
      <c r="D245" s="657"/>
      <c r="E245" s="461"/>
      <c r="F245" s="460"/>
      <c r="G245" s="414">
        <f t="shared" si="25"/>
        <v>0</v>
      </c>
      <c r="H245" s="462"/>
      <c r="I245" s="415">
        <f t="shared" si="26"/>
        <v>0</v>
      </c>
      <c r="J245" s="462"/>
      <c r="K245" s="419">
        <f t="shared" si="27"/>
        <v>0</v>
      </c>
      <c r="L245" s="463"/>
      <c r="M245" s="464"/>
      <c r="N245" s="417">
        <f t="shared" si="28"/>
        <v>0</v>
      </c>
      <c r="O245" s="790"/>
      <c r="P245" s="460"/>
      <c r="Q245" s="689">
        <f t="shared" si="24"/>
        <v>0</v>
      </c>
      <c r="R245" s="418">
        <f t="shared" si="29"/>
        <v>0</v>
      </c>
      <c r="S245" s="57"/>
      <c r="T245" s="57"/>
      <c r="U245" s="57"/>
      <c r="V245" s="635"/>
    </row>
    <row r="246" spans="1:197" ht="12.75" customHeight="1" x14ac:dyDescent="0.2">
      <c r="A246" s="353"/>
      <c r="B246" s="502"/>
      <c r="C246" s="500"/>
      <c r="D246" s="657"/>
      <c r="E246" s="461"/>
      <c r="F246" s="460"/>
      <c r="G246" s="414">
        <f t="shared" si="25"/>
        <v>0</v>
      </c>
      <c r="H246" s="462"/>
      <c r="I246" s="415">
        <f t="shared" si="26"/>
        <v>0</v>
      </c>
      <c r="J246" s="462"/>
      <c r="K246" s="419">
        <f t="shared" si="27"/>
        <v>0</v>
      </c>
      <c r="L246" s="463"/>
      <c r="M246" s="464"/>
      <c r="N246" s="417">
        <f t="shared" si="28"/>
        <v>0</v>
      </c>
      <c r="O246" s="790"/>
      <c r="P246" s="460"/>
      <c r="Q246" s="689">
        <f t="shared" si="24"/>
        <v>0</v>
      </c>
      <c r="R246" s="418">
        <f t="shared" si="29"/>
        <v>0</v>
      </c>
      <c r="S246" s="900"/>
      <c r="T246" s="57"/>
      <c r="U246" s="57"/>
      <c r="V246" s="635"/>
    </row>
    <row r="247" spans="1:197" s="676" customFormat="1" ht="12.75" customHeight="1" x14ac:dyDescent="0.2">
      <c r="A247" s="353"/>
      <c r="B247" s="502"/>
      <c r="C247" s="500"/>
      <c r="D247" s="657"/>
      <c r="E247" s="461"/>
      <c r="F247" s="460"/>
      <c r="G247" s="414">
        <f t="shared" si="25"/>
        <v>0</v>
      </c>
      <c r="H247" s="462"/>
      <c r="I247" s="415">
        <f t="shared" si="26"/>
        <v>0</v>
      </c>
      <c r="J247" s="462"/>
      <c r="K247" s="419">
        <f t="shared" si="27"/>
        <v>0</v>
      </c>
      <c r="L247" s="463"/>
      <c r="M247" s="464"/>
      <c r="N247" s="417">
        <f t="shared" si="28"/>
        <v>0</v>
      </c>
      <c r="O247" s="790"/>
      <c r="P247" s="460"/>
      <c r="Q247" s="689">
        <f t="shared" si="24"/>
        <v>0</v>
      </c>
      <c r="R247" s="418">
        <f t="shared" si="29"/>
        <v>0</v>
      </c>
      <c r="S247" s="900"/>
      <c r="T247" s="57"/>
      <c r="U247" s="57"/>
      <c r="V247" s="86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</row>
    <row r="248" spans="1:197" s="676" customFormat="1" ht="12.75" customHeight="1" x14ac:dyDescent="0.2">
      <c r="A248" s="353"/>
      <c r="B248" s="502"/>
      <c r="C248" s="500"/>
      <c r="D248" s="657"/>
      <c r="E248" s="553"/>
      <c r="F248" s="460"/>
      <c r="G248" s="414">
        <f t="shared" si="25"/>
        <v>0</v>
      </c>
      <c r="H248" s="462"/>
      <c r="I248" s="415">
        <f t="shared" si="26"/>
        <v>0</v>
      </c>
      <c r="J248" s="462"/>
      <c r="K248" s="419">
        <f t="shared" si="27"/>
        <v>0</v>
      </c>
      <c r="L248" s="463"/>
      <c r="M248" s="464"/>
      <c r="N248" s="417">
        <f t="shared" si="28"/>
        <v>0</v>
      </c>
      <c r="O248" s="790"/>
      <c r="P248" s="460"/>
      <c r="Q248" s="689">
        <f t="shared" si="24"/>
        <v>0</v>
      </c>
      <c r="R248" s="418">
        <f t="shared" si="29"/>
        <v>0</v>
      </c>
      <c r="S248" s="900"/>
      <c r="T248" s="57"/>
      <c r="U248" s="57"/>
      <c r="V248" s="530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</row>
    <row r="249" spans="1:197" ht="12.75" customHeight="1" x14ac:dyDescent="0.2">
      <c r="A249" s="353"/>
      <c r="B249" s="502"/>
      <c r="C249" s="500"/>
      <c r="D249" s="657"/>
      <c r="E249" s="461"/>
      <c r="F249" s="460"/>
      <c r="G249" s="414">
        <f t="shared" si="25"/>
        <v>0</v>
      </c>
      <c r="H249" s="462"/>
      <c r="I249" s="415">
        <f t="shared" si="26"/>
        <v>0</v>
      </c>
      <c r="J249" s="462"/>
      <c r="K249" s="419">
        <f t="shared" si="27"/>
        <v>0</v>
      </c>
      <c r="L249" s="463"/>
      <c r="M249" s="464"/>
      <c r="N249" s="417">
        <f t="shared" si="28"/>
        <v>0</v>
      </c>
      <c r="O249" s="790"/>
      <c r="P249" s="460"/>
      <c r="Q249" s="689">
        <f t="shared" si="24"/>
        <v>0</v>
      </c>
      <c r="R249" s="418">
        <f t="shared" si="29"/>
        <v>0</v>
      </c>
      <c r="S249" s="901"/>
      <c r="T249" s="57"/>
      <c r="U249" s="57"/>
      <c r="V249" s="530"/>
    </row>
    <row r="250" spans="1:197" ht="12.75" customHeight="1" x14ac:dyDescent="0.2">
      <c r="A250" s="353"/>
      <c r="B250" s="502"/>
      <c r="C250" s="500"/>
      <c r="D250" s="657"/>
      <c r="E250" s="461"/>
      <c r="F250" s="460"/>
      <c r="G250" s="414">
        <f t="shared" si="25"/>
        <v>0</v>
      </c>
      <c r="H250" s="462"/>
      <c r="I250" s="415">
        <f t="shared" si="26"/>
        <v>0</v>
      </c>
      <c r="J250" s="462"/>
      <c r="K250" s="419">
        <f t="shared" si="27"/>
        <v>0</v>
      </c>
      <c r="L250" s="463"/>
      <c r="M250" s="464"/>
      <c r="N250" s="417">
        <f t="shared" si="28"/>
        <v>0</v>
      </c>
      <c r="O250" s="790"/>
      <c r="P250" s="460"/>
      <c r="Q250" s="689">
        <f t="shared" si="24"/>
        <v>0</v>
      </c>
      <c r="R250" s="418">
        <f t="shared" si="29"/>
        <v>0</v>
      </c>
      <c r="S250" s="901"/>
      <c r="T250" s="57"/>
      <c r="U250" s="57"/>
      <c r="V250" s="869"/>
    </row>
    <row r="251" spans="1:197" ht="12.75" customHeight="1" x14ac:dyDescent="0.2">
      <c r="A251" s="353"/>
      <c r="B251" s="502"/>
      <c r="C251" s="500"/>
      <c r="D251" s="657"/>
      <c r="E251" s="461"/>
      <c r="F251" s="460"/>
      <c r="G251" s="414">
        <f t="shared" si="25"/>
        <v>0</v>
      </c>
      <c r="H251" s="462"/>
      <c r="I251" s="415">
        <f t="shared" si="26"/>
        <v>0</v>
      </c>
      <c r="J251" s="462"/>
      <c r="K251" s="419">
        <f t="shared" si="27"/>
        <v>0</v>
      </c>
      <c r="L251" s="463"/>
      <c r="M251" s="464"/>
      <c r="N251" s="417">
        <f t="shared" si="28"/>
        <v>0</v>
      </c>
      <c r="O251" s="790"/>
      <c r="P251" s="460"/>
      <c r="Q251" s="689">
        <f t="shared" si="24"/>
        <v>0</v>
      </c>
      <c r="R251" s="418">
        <f t="shared" si="29"/>
        <v>0</v>
      </c>
      <c r="S251" s="57"/>
      <c r="T251" s="57"/>
      <c r="U251" s="57"/>
      <c r="V251" s="530"/>
    </row>
    <row r="252" spans="1:197" ht="12.75" customHeight="1" x14ac:dyDescent="0.2">
      <c r="A252" s="353"/>
      <c r="B252" s="502"/>
      <c r="C252" s="500"/>
      <c r="D252" s="657"/>
      <c r="E252" s="461"/>
      <c r="F252" s="460"/>
      <c r="G252" s="414">
        <f t="shared" si="25"/>
        <v>0</v>
      </c>
      <c r="H252" s="462"/>
      <c r="I252" s="415">
        <f t="shared" si="26"/>
        <v>0</v>
      </c>
      <c r="J252" s="462"/>
      <c r="K252" s="419">
        <f t="shared" si="27"/>
        <v>0</v>
      </c>
      <c r="L252" s="463"/>
      <c r="M252" s="464"/>
      <c r="N252" s="417">
        <f t="shared" si="28"/>
        <v>0</v>
      </c>
      <c r="O252" s="790"/>
      <c r="P252" s="460"/>
      <c r="Q252" s="689">
        <f t="shared" si="24"/>
        <v>0</v>
      </c>
      <c r="R252" s="418">
        <f t="shared" si="29"/>
        <v>0</v>
      </c>
      <c r="S252" s="901"/>
      <c r="T252" s="57"/>
      <c r="U252" s="57"/>
      <c r="V252" s="635"/>
    </row>
    <row r="253" spans="1:197" ht="12.75" customHeight="1" x14ac:dyDescent="0.2">
      <c r="A253" s="353"/>
      <c r="B253" s="502"/>
      <c r="C253" s="500"/>
      <c r="D253" s="657"/>
      <c r="E253" s="461"/>
      <c r="F253" s="460"/>
      <c r="G253" s="414">
        <f t="shared" si="25"/>
        <v>0</v>
      </c>
      <c r="H253" s="462"/>
      <c r="I253" s="415">
        <f t="shared" si="26"/>
        <v>0</v>
      </c>
      <c r="J253" s="462"/>
      <c r="K253" s="419">
        <f t="shared" si="27"/>
        <v>0</v>
      </c>
      <c r="L253" s="463"/>
      <c r="M253" s="464"/>
      <c r="N253" s="417">
        <f t="shared" si="28"/>
        <v>0</v>
      </c>
      <c r="O253" s="790"/>
      <c r="P253" s="460"/>
      <c r="Q253" s="689">
        <f t="shared" si="24"/>
        <v>0</v>
      </c>
      <c r="R253" s="418">
        <f t="shared" si="29"/>
        <v>0</v>
      </c>
      <c r="S253" s="901"/>
      <c r="T253" s="57"/>
      <c r="U253" s="57"/>
      <c r="V253" s="530"/>
    </row>
    <row r="254" spans="1:197" ht="12.75" customHeight="1" x14ac:dyDescent="0.2">
      <c r="A254" s="353"/>
      <c r="B254" s="502"/>
      <c r="C254" s="500"/>
      <c r="D254" s="657"/>
      <c r="E254" s="461"/>
      <c r="F254" s="460"/>
      <c r="G254" s="414">
        <f t="shared" si="25"/>
        <v>0</v>
      </c>
      <c r="H254" s="462"/>
      <c r="I254" s="415">
        <f t="shared" si="26"/>
        <v>0</v>
      </c>
      <c r="J254" s="462"/>
      <c r="K254" s="419">
        <f t="shared" si="27"/>
        <v>0</v>
      </c>
      <c r="L254" s="463"/>
      <c r="M254" s="464"/>
      <c r="N254" s="417">
        <f t="shared" si="28"/>
        <v>0</v>
      </c>
      <c r="O254" s="790"/>
      <c r="P254" s="460"/>
      <c r="Q254" s="689">
        <f t="shared" si="24"/>
        <v>0</v>
      </c>
      <c r="R254" s="418">
        <f t="shared" si="29"/>
        <v>0</v>
      </c>
      <c r="S254" s="901"/>
      <c r="T254" s="57"/>
      <c r="U254" s="57"/>
      <c r="V254" s="635"/>
    </row>
    <row r="255" spans="1:197" ht="12.75" customHeight="1" x14ac:dyDescent="0.2">
      <c r="A255" s="353"/>
      <c r="B255" s="502"/>
      <c r="C255" s="500"/>
      <c r="D255" s="657"/>
      <c r="E255" s="461"/>
      <c r="F255" s="460"/>
      <c r="G255" s="414">
        <f t="shared" si="25"/>
        <v>0</v>
      </c>
      <c r="H255" s="462"/>
      <c r="I255" s="415">
        <f t="shared" si="26"/>
        <v>0</v>
      </c>
      <c r="J255" s="462"/>
      <c r="K255" s="419">
        <f t="shared" si="27"/>
        <v>0</v>
      </c>
      <c r="L255" s="463"/>
      <c r="M255" s="464"/>
      <c r="N255" s="417">
        <f t="shared" si="28"/>
        <v>0</v>
      </c>
      <c r="O255" s="790"/>
      <c r="P255" s="460"/>
      <c r="Q255" s="689">
        <f t="shared" si="24"/>
        <v>0</v>
      </c>
      <c r="R255" s="418">
        <f t="shared" si="29"/>
        <v>0</v>
      </c>
      <c r="S255" s="901"/>
      <c r="T255" s="57"/>
      <c r="U255" s="57"/>
      <c r="V255" s="635"/>
    </row>
    <row r="256" spans="1:197" ht="12.75" customHeight="1" x14ac:dyDescent="0.2">
      <c r="A256" s="353"/>
      <c r="B256" s="502"/>
      <c r="C256" s="500"/>
      <c r="D256" s="657"/>
      <c r="E256" s="461"/>
      <c r="F256" s="460"/>
      <c r="G256" s="414">
        <f t="shared" si="25"/>
        <v>0</v>
      </c>
      <c r="H256" s="462"/>
      <c r="I256" s="415">
        <f t="shared" si="26"/>
        <v>0</v>
      </c>
      <c r="J256" s="462"/>
      <c r="K256" s="419">
        <f t="shared" si="27"/>
        <v>0</v>
      </c>
      <c r="L256" s="463"/>
      <c r="M256" s="464"/>
      <c r="N256" s="417">
        <f t="shared" si="28"/>
        <v>0</v>
      </c>
      <c r="O256" s="790"/>
      <c r="P256" s="460"/>
      <c r="Q256" s="689">
        <f t="shared" si="24"/>
        <v>0</v>
      </c>
      <c r="R256" s="418">
        <f t="shared" si="29"/>
        <v>0</v>
      </c>
      <c r="S256" s="901"/>
      <c r="T256" s="57"/>
      <c r="U256" s="57"/>
      <c r="V256" s="635"/>
    </row>
    <row r="257" spans="1:197" ht="12.75" customHeight="1" x14ac:dyDescent="0.2">
      <c r="A257" s="353"/>
      <c r="B257" s="502"/>
      <c r="C257" s="500"/>
      <c r="D257" s="657"/>
      <c r="E257" s="461"/>
      <c r="F257" s="460"/>
      <c r="G257" s="414">
        <f t="shared" si="25"/>
        <v>0</v>
      </c>
      <c r="H257" s="462"/>
      <c r="I257" s="415">
        <f t="shared" si="26"/>
        <v>0</v>
      </c>
      <c r="J257" s="462"/>
      <c r="K257" s="419">
        <f t="shared" si="27"/>
        <v>0</v>
      </c>
      <c r="L257" s="463"/>
      <c r="M257" s="464"/>
      <c r="N257" s="417">
        <f t="shared" si="28"/>
        <v>0</v>
      </c>
      <c r="O257" s="790"/>
      <c r="P257" s="460"/>
      <c r="Q257" s="689">
        <f t="shared" si="24"/>
        <v>0</v>
      </c>
      <c r="R257" s="418">
        <f t="shared" si="29"/>
        <v>0</v>
      </c>
      <c r="S257" s="901"/>
      <c r="T257" s="57"/>
      <c r="U257" s="57"/>
      <c r="V257" s="635"/>
    </row>
    <row r="258" spans="1:197" ht="12.75" customHeight="1" x14ac:dyDescent="0.2">
      <c r="A258" s="353"/>
      <c r="B258" s="502"/>
      <c r="C258" s="500"/>
      <c r="D258" s="657"/>
      <c r="E258" s="461"/>
      <c r="F258" s="460"/>
      <c r="G258" s="414">
        <f t="shared" si="25"/>
        <v>0</v>
      </c>
      <c r="H258" s="462"/>
      <c r="I258" s="415">
        <f t="shared" si="26"/>
        <v>0</v>
      </c>
      <c r="J258" s="462"/>
      <c r="K258" s="419">
        <f t="shared" si="27"/>
        <v>0</v>
      </c>
      <c r="L258" s="463"/>
      <c r="M258" s="464"/>
      <c r="N258" s="417">
        <f t="shared" si="28"/>
        <v>0</v>
      </c>
      <c r="O258" s="790"/>
      <c r="P258" s="460"/>
      <c r="Q258" s="689">
        <f t="shared" si="24"/>
        <v>0</v>
      </c>
      <c r="R258" s="418">
        <f t="shared" si="29"/>
        <v>0</v>
      </c>
      <c r="S258" s="900"/>
      <c r="T258" s="57"/>
      <c r="U258" s="57"/>
      <c r="V258" s="635"/>
    </row>
    <row r="259" spans="1:197" ht="12.75" customHeight="1" x14ac:dyDescent="0.2">
      <c r="A259" s="353"/>
      <c r="B259" s="502"/>
      <c r="C259" s="500"/>
      <c r="D259" s="657"/>
      <c r="E259" s="461"/>
      <c r="F259" s="460"/>
      <c r="G259" s="414">
        <f t="shared" si="25"/>
        <v>0</v>
      </c>
      <c r="H259" s="462"/>
      <c r="I259" s="415">
        <f t="shared" si="26"/>
        <v>0</v>
      </c>
      <c r="J259" s="462"/>
      <c r="K259" s="419">
        <f t="shared" si="27"/>
        <v>0</v>
      </c>
      <c r="L259" s="463"/>
      <c r="M259" s="464"/>
      <c r="N259" s="417">
        <f t="shared" si="28"/>
        <v>0</v>
      </c>
      <c r="O259" s="790"/>
      <c r="P259" s="460"/>
      <c r="Q259" s="689">
        <f t="shared" si="24"/>
        <v>0</v>
      </c>
      <c r="R259" s="418">
        <f t="shared" si="29"/>
        <v>0</v>
      </c>
      <c r="S259" s="57"/>
      <c r="T259" s="57"/>
      <c r="U259" s="57"/>
      <c r="V259" s="635"/>
    </row>
    <row r="260" spans="1:197" ht="12.75" customHeight="1" x14ac:dyDescent="0.2">
      <c r="A260" s="353"/>
      <c r="B260" s="502"/>
      <c r="C260" s="500"/>
      <c r="D260" s="657"/>
      <c r="E260" s="461"/>
      <c r="F260" s="460"/>
      <c r="G260" s="414">
        <f t="shared" si="25"/>
        <v>0</v>
      </c>
      <c r="H260" s="462"/>
      <c r="I260" s="415">
        <f t="shared" si="26"/>
        <v>0</v>
      </c>
      <c r="J260" s="462"/>
      <c r="K260" s="419">
        <f t="shared" si="27"/>
        <v>0</v>
      </c>
      <c r="L260" s="463"/>
      <c r="M260" s="464"/>
      <c r="N260" s="417">
        <f t="shared" si="28"/>
        <v>0</v>
      </c>
      <c r="O260" s="790"/>
      <c r="P260" s="460"/>
      <c r="Q260" s="689">
        <f t="shared" si="24"/>
        <v>0</v>
      </c>
      <c r="R260" s="418">
        <f t="shared" si="29"/>
        <v>0</v>
      </c>
      <c r="S260" s="901"/>
      <c r="T260" s="57"/>
      <c r="U260" s="57"/>
      <c r="V260" s="635"/>
    </row>
    <row r="261" spans="1:197" ht="12.75" customHeight="1" x14ac:dyDescent="0.2">
      <c r="A261" s="353"/>
      <c r="B261" s="502"/>
      <c r="C261" s="500"/>
      <c r="D261" s="657"/>
      <c r="E261" s="461"/>
      <c r="F261" s="460"/>
      <c r="G261" s="414">
        <f t="shared" si="25"/>
        <v>0</v>
      </c>
      <c r="H261" s="462"/>
      <c r="I261" s="415">
        <f t="shared" si="26"/>
        <v>0</v>
      </c>
      <c r="J261" s="462"/>
      <c r="K261" s="419">
        <f t="shared" si="27"/>
        <v>0</v>
      </c>
      <c r="L261" s="463"/>
      <c r="M261" s="464"/>
      <c r="N261" s="417">
        <f t="shared" si="28"/>
        <v>0</v>
      </c>
      <c r="O261" s="790"/>
      <c r="P261" s="460"/>
      <c r="Q261" s="689">
        <f t="shared" si="24"/>
        <v>0</v>
      </c>
      <c r="R261" s="418">
        <f t="shared" si="29"/>
        <v>0</v>
      </c>
      <c r="S261" s="901"/>
      <c r="T261" s="57"/>
      <c r="U261" s="57"/>
      <c r="V261" s="635"/>
    </row>
    <row r="262" spans="1:197" s="676" customFormat="1" ht="12.75" customHeight="1" x14ac:dyDescent="0.2">
      <c r="A262" s="353"/>
      <c r="B262" s="502"/>
      <c r="C262" s="500"/>
      <c r="D262" s="657"/>
      <c r="E262" s="461"/>
      <c r="F262" s="460"/>
      <c r="G262" s="414">
        <f t="shared" si="25"/>
        <v>0</v>
      </c>
      <c r="H262" s="462"/>
      <c r="I262" s="415">
        <f t="shared" si="26"/>
        <v>0</v>
      </c>
      <c r="J262" s="462"/>
      <c r="K262" s="419">
        <f t="shared" si="27"/>
        <v>0</v>
      </c>
      <c r="L262" s="463"/>
      <c r="M262" s="464"/>
      <c r="N262" s="417">
        <f t="shared" si="28"/>
        <v>0</v>
      </c>
      <c r="O262" s="790"/>
      <c r="P262" s="460"/>
      <c r="Q262" s="689">
        <f t="shared" si="24"/>
        <v>0</v>
      </c>
      <c r="R262" s="418">
        <f t="shared" si="29"/>
        <v>0</v>
      </c>
      <c r="S262" s="901"/>
      <c r="T262" s="57"/>
      <c r="U262" s="57"/>
      <c r="V262" s="530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</row>
    <row r="263" spans="1:197" ht="12.75" customHeight="1" x14ac:dyDescent="0.2">
      <c r="A263" s="353"/>
      <c r="B263" s="502"/>
      <c r="C263" s="500"/>
      <c r="D263" s="657"/>
      <c r="E263" s="461"/>
      <c r="F263" s="460"/>
      <c r="G263" s="414">
        <f t="shared" si="25"/>
        <v>0</v>
      </c>
      <c r="H263" s="462"/>
      <c r="I263" s="415">
        <f t="shared" si="26"/>
        <v>0</v>
      </c>
      <c r="J263" s="462"/>
      <c r="K263" s="419">
        <f t="shared" si="27"/>
        <v>0</v>
      </c>
      <c r="L263" s="463"/>
      <c r="M263" s="464"/>
      <c r="N263" s="417">
        <f t="shared" si="28"/>
        <v>0</v>
      </c>
      <c r="O263" s="790"/>
      <c r="P263" s="460"/>
      <c r="Q263" s="689">
        <f t="shared" si="24"/>
        <v>0</v>
      </c>
      <c r="R263" s="418">
        <f t="shared" si="29"/>
        <v>0</v>
      </c>
      <c r="S263" s="900"/>
      <c r="T263" s="57"/>
      <c r="U263" s="57"/>
      <c r="V263" s="530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</row>
    <row r="264" spans="1:197" ht="12.75" customHeight="1" x14ac:dyDescent="0.2">
      <c r="A264" s="353"/>
      <c r="B264" s="502"/>
      <c r="C264" s="500"/>
      <c r="D264" s="657"/>
      <c r="E264" s="461"/>
      <c r="F264" s="460"/>
      <c r="G264" s="414">
        <f t="shared" si="25"/>
        <v>0</v>
      </c>
      <c r="H264" s="462"/>
      <c r="I264" s="415">
        <f t="shared" si="26"/>
        <v>0</v>
      </c>
      <c r="J264" s="462"/>
      <c r="K264" s="419">
        <f t="shared" si="27"/>
        <v>0</v>
      </c>
      <c r="L264" s="463"/>
      <c r="M264" s="464"/>
      <c r="N264" s="417">
        <f t="shared" si="28"/>
        <v>0</v>
      </c>
      <c r="O264" s="790"/>
      <c r="P264" s="460"/>
      <c r="Q264" s="689">
        <f t="shared" si="24"/>
        <v>0</v>
      </c>
      <c r="R264" s="418">
        <f t="shared" si="29"/>
        <v>0</v>
      </c>
      <c r="S264" s="57"/>
      <c r="T264" s="57"/>
      <c r="U264" s="57"/>
      <c r="V264" s="635"/>
    </row>
    <row r="265" spans="1:197" ht="12.75" customHeight="1" x14ac:dyDescent="0.2">
      <c r="A265" s="353"/>
      <c r="B265" s="502"/>
      <c r="C265" s="500"/>
      <c r="D265" s="657"/>
      <c r="E265" s="461"/>
      <c r="F265" s="460"/>
      <c r="G265" s="414">
        <f t="shared" si="25"/>
        <v>0</v>
      </c>
      <c r="H265" s="462"/>
      <c r="I265" s="415">
        <f t="shared" si="26"/>
        <v>0</v>
      </c>
      <c r="J265" s="462"/>
      <c r="K265" s="419">
        <f t="shared" si="27"/>
        <v>0</v>
      </c>
      <c r="L265" s="463"/>
      <c r="M265" s="464"/>
      <c r="N265" s="417">
        <f t="shared" si="28"/>
        <v>0</v>
      </c>
      <c r="O265" s="790"/>
      <c r="P265" s="460"/>
      <c r="Q265" s="689">
        <f t="shared" ref="Q265:Q328" si="30">O265*P265</f>
        <v>0</v>
      </c>
      <c r="R265" s="418">
        <f t="shared" si="29"/>
        <v>0</v>
      </c>
      <c r="S265" s="901"/>
      <c r="T265" s="57"/>
      <c r="U265" s="57"/>
      <c r="V265" s="530"/>
    </row>
    <row r="266" spans="1:197" ht="12.75" customHeight="1" x14ac:dyDescent="0.2">
      <c r="A266" s="353"/>
      <c r="B266" s="502"/>
      <c r="C266" s="500"/>
      <c r="D266" s="657"/>
      <c r="E266" s="461"/>
      <c r="F266" s="460"/>
      <c r="G266" s="414">
        <f t="shared" ref="G266:G329" si="31">E266*F266</f>
        <v>0</v>
      </c>
      <c r="H266" s="462"/>
      <c r="I266" s="415">
        <f t="shared" ref="I266:I329" si="32">(G266*H266)+G266</f>
        <v>0</v>
      </c>
      <c r="J266" s="462"/>
      <c r="K266" s="419">
        <f t="shared" ref="K266:K329" si="33">I266-(I266*J266)</f>
        <v>0</v>
      </c>
      <c r="L266" s="463"/>
      <c r="M266" s="464"/>
      <c r="N266" s="417">
        <f t="shared" ref="N266:N329" si="34">L266*M266</f>
        <v>0</v>
      </c>
      <c r="O266" s="790"/>
      <c r="P266" s="460"/>
      <c r="Q266" s="689">
        <f t="shared" si="30"/>
        <v>0</v>
      </c>
      <c r="R266" s="418">
        <f t="shared" ref="R266:R329" si="35">SUM(K266,N266,Q266)</f>
        <v>0</v>
      </c>
      <c r="S266" s="57"/>
      <c r="T266" s="57"/>
      <c r="U266" s="57"/>
      <c r="V266" s="530"/>
    </row>
    <row r="267" spans="1:197" ht="12.75" customHeight="1" x14ac:dyDescent="0.2">
      <c r="A267" s="353"/>
      <c r="B267" s="502"/>
      <c r="C267" s="500"/>
      <c r="D267" s="657"/>
      <c r="E267" s="461"/>
      <c r="F267" s="460"/>
      <c r="G267" s="414">
        <f t="shared" si="31"/>
        <v>0</v>
      </c>
      <c r="H267" s="462"/>
      <c r="I267" s="415">
        <f t="shared" si="32"/>
        <v>0</v>
      </c>
      <c r="J267" s="462"/>
      <c r="K267" s="419">
        <f t="shared" si="33"/>
        <v>0</v>
      </c>
      <c r="L267" s="463"/>
      <c r="M267" s="464"/>
      <c r="N267" s="417">
        <f t="shared" si="34"/>
        <v>0</v>
      </c>
      <c r="O267" s="790"/>
      <c r="P267" s="460"/>
      <c r="Q267" s="689">
        <f t="shared" si="30"/>
        <v>0</v>
      </c>
      <c r="R267" s="418">
        <f t="shared" si="35"/>
        <v>0</v>
      </c>
      <c r="S267" s="57"/>
      <c r="T267" s="57"/>
      <c r="U267" s="57"/>
      <c r="V267" s="530"/>
    </row>
    <row r="268" spans="1:197" ht="12.75" customHeight="1" x14ac:dyDescent="0.2">
      <c r="A268" s="353"/>
      <c r="B268" s="502"/>
      <c r="C268" s="500"/>
      <c r="D268" s="657"/>
      <c r="E268" s="463"/>
      <c r="F268" s="464"/>
      <c r="G268" s="414">
        <f t="shared" si="31"/>
        <v>0</v>
      </c>
      <c r="H268" s="462"/>
      <c r="I268" s="415">
        <f t="shared" si="32"/>
        <v>0</v>
      </c>
      <c r="J268" s="462"/>
      <c r="K268" s="419">
        <f t="shared" si="33"/>
        <v>0</v>
      </c>
      <c r="L268" s="463"/>
      <c r="M268" s="464"/>
      <c r="N268" s="417">
        <f t="shared" si="34"/>
        <v>0</v>
      </c>
      <c r="O268" s="790"/>
      <c r="P268" s="460"/>
      <c r="Q268" s="689">
        <f t="shared" si="30"/>
        <v>0</v>
      </c>
      <c r="R268" s="418">
        <f t="shared" si="35"/>
        <v>0</v>
      </c>
      <c r="S268" s="900"/>
      <c r="T268" s="57"/>
      <c r="U268" s="57"/>
      <c r="V268" s="635"/>
    </row>
    <row r="269" spans="1:197" ht="12.75" customHeight="1" x14ac:dyDescent="0.2">
      <c r="A269" s="353"/>
      <c r="B269" s="502"/>
      <c r="C269" s="500"/>
      <c r="D269" s="657"/>
      <c r="E269" s="461"/>
      <c r="F269" s="460"/>
      <c r="G269" s="414">
        <f t="shared" si="31"/>
        <v>0</v>
      </c>
      <c r="H269" s="462"/>
      <c r="I269" s="415">
        <f t="shared" si="32"/>
        <v>0</v>
      </c>
      <c r="J269" s="462"/>
      <c r="K269" s="419">
        <f t="shared" si="33"/>
        <v>0</v>
      </c>
      <c r="L269" s="463"/>
      <c r="M269" s="464"/>
      <c r="N269" s="417">
        <f t="shared" si="34"/>
        <v>0</v>
      </c>
      <c r="O269" s="790"/>
      <c r="P269" s="460"/>
      <c r="Q269" s="689">
        <f t="shared" si="30"/>
        <v>0</v>
      </c>
      <c r="R269" s="418">
        <f t="shared" si="35"/>
        <v>0</v>
      </c>
      <c r="S269" s="901"/>
      <c r="T269" s="57"/>
      <c r="U269" s="57"/>
      <c r="V269" s="635"/>
    </row>
    <row r="270" spans="1:197" ht="12.75" customHeight="1" x14ac:dyDescent="0.2">
      <c r="A270" s="353"/>
      <c r="B270" s="502"/>
      <c r="C270" s="501"/>
      <c r="D270" s="657"/>
      <c r="E270" s="461"/>
      <c r="F270" s="460"/>
      <c r="G270" s="414">
        <f t="shared" si="31"/>
        <v>0</v>
      </c>
      <c r="H270" s="462"/>
      <c r="I270" s="415">
        <f t="shared" si="32"/>
        <v>0</v>
      </c>
      <c r="J270" s="462"/>
      <c r="K270" s="419">
        <f t="shared" si="33"/>
        <v>0</v>
      </c>
      <c r="L270" s="463"/>
      <c r="M270" s="464"/>
      <c r="N270" s="417">
        <f t="shared" si="34"/>
        <v>0</v>
      </c>
      <c r="O270" s="790"/>
      <c r="P270" s="460"/>
      <c r="Q270" s="689">
        <f t="shared" si="30"/>
        <v>0</v>
      </c>
      <c r="R270" s="418">
        <f t="shared" si="35"/>
        <v>0</v>
      </c>
      <c r="S270" s="901"/>
      <c r="T270" s="57"/>
      <c r="U270" s="57"/>
      <c r="V270" s="530"/>
    </row>
    <row r="271" spans="1:197" ht="12.75" customHeight="1" x14ac:dyDescent="0.2">
      <c r="A271" s="353"/>
      <c r="B271" s="502"/>
      <c r="C271" s="501"/>
      <c r="D271" s="657"/>
      <c r="E271" s="461"/>
      <c r="F271" s="460"/>
      <c r="G271" s="414">
        <f t="shared" si="31"/>
        <v>0</v>
      </c>
      <c r="H271" s="462"/>
      <c r="I271" s="415">
        <f t="shared" si="32"/>
        <v>0</v>
      </c>
      <c r="J271" s="462"/>
      <c r="K271" s="419">
        <f t="shared" si="33"/>
        <v>0</v>
      </c>
      <c r="L271" s="463"/>
      <c r="M271" s="464"/>
      <c r="N271" s="417">
        <f t="shared" si="34"/>
        <v>0</v>
      </c>
      <c r="O271" s="790"/>
      <c r="P271" s="460"/>
      <c r="Q271" s="689">
        <f t="shared" si="30"/>
        <v>0</v>
      </c>
      <c r="R271" s="418">
        <f t="shared" si="35"/>
        <v>0</v>
      </c>
      <c r="S271" s="901"/>
      <c r="T271" s="57"/>
      <c r="U271" s="57"/>
      <c r="V271" s="530"/>
    </row>
    <row r="272" spans="1:197" ht="12.75" customHeight="1" x14ac:dyDescent="0.2">
      <c r="A272" s="353"/>
      <c r="B272" s="502"/>
      <c r="C272" s="501"/>
      <c r="D272" s="657"/>
      <c r="E272" s="461"/>
      <c r="F272" s="460"/>
      <c r="G272" s="414">
        <f t="shared" si="31"/>
        <v>0</v>
      </c>
      <c r="H272" s="462"/>
      <c r="I272" s="415">
        <f t="shared" si="32"/>
        <v>0</v>
      </c>
      <c r="J272" s="462"/>
      <c r="K272" s="419">
        <f t="shared" si="33"/>
        <v>0</v>
      </c>
      <c r="L272" s="463"/>
      <c r="M272" s="464"/>
      <c r="N272" s="417">
        <f t="shared" si="34"/>
        <v>0</v>
      </c>
      <c r="O272" s="790"/>
      <c r="P272" s="460"/>
      <c r="Q272" s="689">
        <f t="shared" si="30"/>
        <v>0</v>
      </c>
      <c r="R272" s="418">
        <f t="shared" si="35"/>
        <v>0</v>
      </c>
      <c r="S272" s="57"/>
      <c r="T272" s="57"/>
      <c r="U272" s="57"/>
      <c r="V272" s="530"/>
    </row>
    <row r="273" spans="1:22" ht="12.75" customHeight="1" x14ac:dyDescent="0.2">
      <c r="A273" s="353"/>
      <c r="B273" s="502"/>
      <c r="C273" s="501"/>
      <c r="D273" s="657"/>
      <c r="E273" s="461"/>
      <c r="F273" s="460"/>
      <c r="G273" s="414">
        <f t="shared" si="31"/>
        <v>0</v>
      </c>
      <c r="H273" s="462"/>
      <c r="I273" s="415">
        <f t="shared" si="32"/>
        <v>0</v>
      </c>
      <c r="J273" s="462"/>
      <c r="K273" s="419">
        <f t="shared" si="33"/>
        <v>0</v>
      </c>
      <c r="L273" s="463"/>
      <c r="M273" s="464"/>
      <c r="N273" s="417">
        <f t="shared" si="34"/>
        <v>0</v>
      </c>
      <c r="O273" s="790"/>
      <c r="P273" s="460"/>
      <c r="Q273" s="689">
        <f t="shared" si="30"/>
        <v>0</v>
      </c>
      <c r="R273" s="418">
        <f t="shared" si="35"/>
        <v>0</v>
      </c>
      <c r="S273" s="901"/>
      <c r="T273" s="57"/>
      <c r="U273" s="57"/>
      <c r="V273" s="530"/>
    </row>
    <row r="274" spans="1:22" ht="12.75" customHeight="1" x14ac:dyDescent="0.2">
      <c r="A274" s="353"/>
      <c r="B274" s="502"/>
      <c r="C274" s="501"/>
      <c r="D274" s="657"/>
      <c r="E274" s="461"/>
      <c r="F274" s="460"/>
      <c r="G274" s="414">
        <f t="shared" si="31"/>
        <v>0</v>
      </c>
      <c r="H274" s="462"/>
      <c r="I274" s="415">
        <f t="shared" si="32"/>
        <v>0</v>
      </c>
      <c r="J274" s="462"/>
      <c r="K274" s="419">
        <f t="shared" si="33"/>
        <v>0</v>
      </c>
      <c r="L274" s="463"/>
      <c r="M274" s="464"/>
      <c r="N274" s="417">
        <f t="shared" si="34"/>
        <v>0</v>
      </c>
      <c r="O274" s="790"/>
      <c r="P274" s="460"/>
      <c r="Q274" s="689">
        <f t="shared" si="30"/>
        <v>0</v>
      </c>
      <c r="R274" s="418">
        <f t="shared" si="35"/>
        <v>0</v>
      </c>
      <c r="S274" s="901"/>
      <c r="T274" s="57"/>
      <c r="U274" s="57"/>
      <c r="V274" s="530"/>
    </row>
    <row r="275" spans="1:22" ht="12.75" customHeight="1" x14ac:dyDescent="0.2">
      <c r="A275" s="353"/>
      <c r="B275" s="502"/>
      <c r="C275" s="501"/>
      <c r="D275" s="657"/>
      <c r="E275" s="461"/>
      <c r="F275" s="460"/>
      <c r="G275" s="414">
        <f t="shared" si="31"/>
        <v>0</v>
      </c>
      <c r="H275" s="462"/>
      <c r="I275" s="415">
        <f t="shared" si="32"/>
        <v>0</v>
      </c>
      <c r="J275" s="462"/>
      <c r="K275" s="419">
        <f t="shared" si="33"/>
        <v>0</v>
      </c>
      <c r="L275" s="463"/>
      <c r="M275" s="464"/>
      <c r="N275" s="417">
        <f t="shared" si="34"/>
        <v>0</v>
      </c>
      <c r="O275" s="790"/>
      <c r="P275" s="460"/>
      <c r="Q275" s="689">
        <f t="shared" si="30"/>
        <v>0</v>
      </c>
      <c r="R275" s="418">
        <f t="shared" si="35"/>
        <v>0</v>
      </c>
      <c r="S275" s="57"/>
      <c r="T275" s="57"/>
      <c r="U275" s="57"/>
      <c r="V275" s="530"/>
    </row>
    <row r="276" spans="1:22" ht="12.75" customHeight="1" x14ac:dyDescent="0.2">
      <c r="A276" s="353"/>
      <c r="B276" s="502"/>
      <c r="C276" s="501"/>
      <c r="D276" s="657"/>
      <c r="E276" s="461"/>
      <c r="F276" s="460"/>
      <c r="G276" s="414">
        <f t="shared" si="31"/>
        <v>0</v>
      </c>
      <c r="H276" s="462"/>
      <c r="I276" s="415">
        <f t="shared" si="32"/>
        <v>0</v>
      </c>
      <c r="J276" s="462"/>
      <c r="K276" s="419">
        <f t="shared" si="33"/>
        <v>0</v>
      </c>
      <c r="L276" s="463"/>
      <c r="M276" s="464"/>
      <c r="N276" s="417">
        <f t="shared" si="34"/>
        <v>0</v>
      </c>
      <c r="O276" s="790"/>
      <c r="P276" s="460"/>
      <c r="Q276" s="689">
        <f t="shared" si="30"/>
        <v>0</v>
      </c>
      <c r="R276" s="418">
        <f t="shared" si="35"/>
        <v>0</v>
      </c>
      <c r="S276" s="901"/>
      <c r="T276" s="57"/>
      <c r="U276" s="57"/>
      <c r="V276" s="530"/>
    </row>
    <row r="277" spans="1:22" ht="12.75" customHeight="1" x14ac:dyDescent="0.2">
      <c r="A277" s="353"/>
      <c r="B277" s="502"/>
      <c r="C277" s="501"/>
      <c r="D277" s="657"/>
      <c r="E277" s="461"/>
      <c r="F277" s="460"/>
      <c r="G277" s="414">
        <f t="shared" si="31"/>
        <v>0</v>
      </c>
      <c r="H277" s="462"/>
      <c r="I277" s="415">
        <f t="shared" si="32"/>
        <v>0</v>
      </c>
      <c r="J277" s="462"/>
      <c r="K277" s="419">
        <f t="shared" si="33"/>
        <v>0</v>
      </c>
      <c r="L277" s="463"/>
      <c r="M277" s="464"/>
      <c r="N277" s="417">
        <f t="shared" si="34"/>
        <v>0</v>
      </c>
      <c r="O277" s="790"/>
      <c r="P277" s="460"/>
      <c r="Q277" s="689">
        <f t="shared" si="30"/>
        <v>0</v>
      </c>
      <c r="R277" s="418">
        <f t="shared" si="35"/>
        <v>0</v>
      </c>
      <c r="S277" s="901"/>
      <c r="T277" s="57"/>
      <c r="U277" s="57"/>
      <c r="V277" s="530"/>
    </row>
    <row r="278" spans="1:22" ht="12.75" customHeight="1" x14ac:dyDescent="0.2">
      <c r="A278" s="353"/>
      <c r="B278" s="502"/>
      <c r="C278" s="501"/>
      <c r="D278" s="657"/>
      <c r="E278" s="461"/>
      <c r="F278" s="460"/>
      <c r="G278" s="414">
        <f t="shared" si="31"/>
        <v>0</v>
      </c>
      <c r="H278" s="462"/>
      <c r="I278" s="415">
        <f t="shared" si="32"/>
        <v>0</v>
      </c>
      <c r="J278" s="462"/>
      <c r="K278" s="419">
        <f t="shared" si="33"/>
        <v>0</v>
      </c>
      <c r="L278" s="463"/>
      <c r="M278" s="464"/>
      <c r="N278" s="417">
        <f t="shared" si="34"/>
        <v>0</v>
      </c>
      <c r="O278" s="790"/>
      <c r="P278" s="460"/>
      <c r="Q278" s="689">
        <f t="shared" si="30"/>
        <v>0</v>
      </c>
      <c r="R278" s="418">
        <f t="shared" si="35"/>
        <v>0</v>
      </c>
      <c r="S278" s="57"/>
      <c r="T278" s="57"/>
      <c r="U278" s="57"/>
      <c r="V278" s="530"/>
    </row>
    <row r="279" spans="1:22" ht="12.75" customHeight="1" x14ac:dyDescent="0.2">
      <c r="A279" s="353"/>
      <c r="B279" s="502"/>
      <c r="C279" s="501"/>
      <c r="D279" s="657"/>
      <c r="E279" s="461"/>
      <c r="F279" s="460"/>
      <c r="G279" s="414">
        <f t="shared" si="31"/>
        <v>0</v>
      </c>
      <c r="H279" s="462"/>
      <c r="I279" s="415">
        <f t="shared" si="32"/>
        <v>0</v>
      </c>
      <c r="J279" s="462"/>
      <c r="K279" s="419">
        <f t="shared" si="33"/>
        <v>0</v>
      </c>
      <c r="L279" s="463"/>
      <c r="M279" s="464"/>
      <c r="N279" s="417">
        <f t="shared" si="34"/>
        <v>0</v>
      </c>
      <c r="O279" s="790"/>
      <c r="P279" s="460"/>
      <c r="Q279" s="689">
        <f t="shared" si="30"/>
        <v>0</v>
      </c>
      <c r="R279" s="418">
        <f t="shared" si="35"/>
        <v>0</v>
      </c>
      <c r="S279" s="901"/>
      <c r="T279" s="57"/>
      <c r="U279" s="57"/>
      <c r="V279" s="869"/>
    </row>
    <row r="280" spans="1:22" ht="12.75" customHeight="1" x14ac:dyDescent="0.2">
      <c r="A280" s="353"/>
      <c r="B280" s="502"/>
      <c r="C280" s="501"/>
      <c r="D280" s="657"/>
      <c r="E280" s="461"/>
      <c r="F280" s="460"/>
      <c r="G280" s="414">
        <f t="shared" si="31"/>
        <v>0</v>
      </c>
      <c r="H280" s="462"/>
      <c r="I280" s="415">
        <f t="shared" si="32"/>
        <v>0</v>
      </c>
      <c r="J280" s="462"/>
      <c r="K280" s="419">
        <f t="shared" si="33"/>
        <v>0</v>
      </c>
      <c r="L280" s="463"/>
      <c r="M280" s="464"/>
      <c r="N280" s="417">
        <f t="shared" si="34"/>
        <v>0</v>
      </c>
      <c r="O280" s="790"/>
      <c r="P280" s="460"/>
      <c r="Q280" s="689">
        <f t="shared" si="30"/>
        <v>0</v>
      </c>
      <c r="R280" s="418">
        <f t="shared" si="35"/>
        <v>0</v>
      </c>
      <c r="S280" s="901"/>
      <c r="T280" s="57"/>
      <c r="U280" s="57"/>
      <c r="V280" s="530"/>
    </row>
    <row r="281" spans="1:22" ht="12.75" customHeight="1" x14ac:dyDescent="0.2">
      <c r="A281" s="353"/>
      <c r="B281" s="502"/>
      <c r="C281" s="501"/>
      <c r="D281" s="657"/>
      <c r="E281" s="461"/>
      <c r="F281" s="460"/>
      <c r="G281" s="414">
        <f t="shared" si="31"/>
        <v>0</v>
      </c>
      <c r="H281" s="462"/>
      <c r="I281" s="415">
        <f t="shared" si="32"/>
        <v>0</v>
      </c>
      <c r="J281" s="462"/>
      <c r="K281" s="419">
        <f t="shared" si="33"/>
        <v>0</v>
      </c>
      <c r="L281" s="463"/>
      <c r="M281" s="464"/>
      <c r="N281" s="417">
        <f t="shared" si="34"/>
        <v>0</v>
      </c>
      <c r="O281" s="790"/>
      <c r="P281" s="460"/>
      <c r="Q281" s="689">
        <f t="shared" si="30"/>
        <v>0</v>
      </c>
      <c r="R281" s="418">
        <f t="shared" si="35"/>
        <v>0</v>
      </c>
      <c r="S281" s="900"/>
      <c r="T281" s="57"/>
      <c r="U281" s="57"/>
      <c r="V281" s="635"/>
    </row>
    <row r="282" spans="1:22" ht="12.75" customHeight="1" x14ac:dyDescent="0.2">
      <c r="A282" s="353"/>
      <c r="B282" s="502"/>
      <c r="C282" s="501"/>
      <c r="D282" s="657"/>
      <c r="E282" s="461"/>
      <c r="F282" s="460"/>
      <c r="G282" s="414">
        <f t="shared" si="31"/>
        <v>0</v>
      </c>
      <c r="H282" s="462"/>
      <c r="I282" s="415">
        <f t="shared" si="32"/>
        <v>0</v>
      </c>
      <c r="J282" s="462"/>
      <c r="K282" s="419">
        <f t="shared" si="33"/>
        <v>0</v>
      </c>
      <c r="L282" s="463"/>
      <c r="M282" s="464"/>
      <c r="N282" s="417">
        <f t="shared" si="34"/>
        <v>0</v>
      </c>
      <c r="O282" s="790"/>
      <c r="P282" s="460"/>
      <c r="Q282" s="689">
        <f t="shared" si="30"/>
        <v>0</v>
      </c>
      <c r="R282" s="418">
        <f t="shared" si="35"/>
        <v>0</v>
      </c>
      <c r="S282" s="900"/>
      <c r="T282" s="57"/>
      <c r="U282" s="57"/>
      <c r="V282" s="530"/>
    </row>
    <row r="283" spans="1:22" ht="12.75" customHeight="1" x14ac:dyDescent="0.2">
      <c r="A283" s="353"/>
      <c r="B283" s="502"/>
      <c r="C283" s="501"/>
      <c r="D283" s="657"/>
      <c r="E283" s="461"/>
      <c r="F283" s="460"/>
      <c r="G283" s="414">
        <f t="shared" si="31"/>
        <v>0</v>
      </c>
      <c r="H283" s="462"/>
      <c r="I283" s="415">
        <f t="shared" si="32"/>
        <v>0</v>
      </c>
      <c r="J283" s="462"/>
      <c r="K283" s="419">
        <f t="shared" si="33"/>
        <v>0</v>
      </c>
      <c r="L283" s="463"/>
      <c r="M283" s="464"/>
      <c r="N283" s="417">
        <f t="shared" si="34"/>
        <v>0</v>
      </c>
      <c r="O283" s="790"/>
      <c r="P283" s="460"/>
      <c r="Q283" s="689">
        <f t="shared" si="30"/>
        <v>0</v>
      </c>
      <c r="R283" s="418">
        <f t="shared" si="35"/>
        <v>0</v>
      </c>
      <c r="S283" s="901"/>
      <c r="T283" s="57"/>
      <c r="U283" s="57"/>
      <c r="V283" s="530"/>
    </row>
    <row r="284" spans="1:22" ht="12.75" customHeight="1" x14ac:dyDescent="0.2">
      <c r="A284" s="353"/>
      <c r="B284" s="502"/>
      <c r="C284" s="501"/>
      <c r="D284" s="657"/>
      <c r="E284" s="461"/>
      <c r="F284" s="460"/>
      <c r="G284" s="414">
        <f t="shared" si="31"/>
        <v>0</v>
      </c>
      <c r="H284" s="462"/>
      <c r="I284" s="415">
        <f t="shared" si="32"/>
        <v>0</v>
      </c>
      <c r="J284" s="462"/>
      <c r="K284" s="419">
        <f t="shared" si="33"/>
        <v>0</v>
      </c>
      <c r="L284" s="463"/>
      <c r="M284" s="464"/>
      <c r="N284" s="417">
        <f t="shared" si="34"/>
        <v>0</v>
      </c>
      <c r="O284" s="790"/>
      <c r="P284" s="460"/>
      <c r="Q284" s="689">
        <f t="shared" si="30"/>
        <v>0</v>
      </c>
      <c r="R284" s="418">
        <f t="shared" si="35"/>
        <v>0</v>
      </c>
      <c r="S284" s="900"/>
      <c r="T284" s="57"/>
      <c r="U284" s="57"/>
      <c r="V284" s="869"/>
    </row>
    <row r="285" spans="1:22" ht="12.75" customHeight="1" x14ac:dyDescent="0.2">
      <c r="A285" s="353"/>
      <c r="B285" s="502"/>
      <c r="C285" s="501"/>
      <c r="D285" s="657"/>
      <c r="E285" s="461"/>
      <c r="F285" s="460"/>
      <c r="G285" s="414">
        <f t="shared" si="31"/>
        <v>0</v>
      </c>
      <c r="H285" s="462"/>
      <c r="I285" s="415">
        <f t="shared" si="32"/>
        <v>0</v>
      </c>
      <c r="J285" s="462"/>
      <c r="K285" s="419">
        <f t="shared" si="33"/>
        <v>0</v>
      </c>
      <c r="L285" s="463"/>
      <c r="M285" s="464"/>
      <c r="N285" s="417">
        <f t="shared" si="34"/>
        <v>0</v>
      </c>
      <c r="O285" s="790"/>
      <c r="P285" s="460"/>
      <c r="Q285" s="689">
        <f t="shared" si="30"/>
        <v>0</v>
      </c>
      <c r="R285" s="418">
        <f t="shared" si="35"/>
        <v>0</v>
      </c>
      <c r="S285" s="900"/>
      <c r="T285" s="57"/>
      <c r="U285" s="57"/>
      <c r="V285" s="530"/>
    </row>
    <row r="286" spans="1:22" ht="12.75" customHeight="1" x14ac:dyDescent="0.2">
      <c r="A286" s="353"/>
      <c r="B286" s="502"/>
      <c r="C286" s="501"/>
      <c r="D286" s="657"/>
      <c r="E286" s="461"/>
      <c r="F286" s="460"/>
      <c r="G286" s="414">
        <f t="shared" si="31"/>
        <v>0</v>
      </c>
      <c r="H286" s="462"/>
      <c r="I286" s="415">
        <f t="shared" si="32"/>
        <v>0</v>
      </c>
      <c r="J286" s="462"/>
      <c r="K286" s="419">
        <f t="shared" si="33"/>
        <v>0</v>
      </c>
      <c r="L286" s="463"/>
      <c r="M286" s="464"/>
      <c r="N286" s="417">
        <f t="shared" si="34"/>
        <v>0</v>
      </c>
      <c r="O286" s="790"/>
      <c r="P286" s="460"/>
      <c r="Q286" s="689">
        <f t="shared" si="30"/>
        <v>0</v>
      </c>
      <c r="R286" s="418">
        <f t="shared" si="35"/>
        <v>0</v>
      </c>
      <c r="S286" s="900"/>
      <c r="T286" s="57"/>
      <c r="U286" s="57"/>
      <c r="V286" s="869"/>
    </row>
    <row r="287" spans="1:22" ht="12.75" customHeight="1" x14ac:dyDescent="0.2">
      <c r="A287" s="353"/>
      <c r="B287" s="502"/>
      <c r="C287" s="501"/>
      <c r="D287" s="657"/>
      <c r="E287" s="461"/>
      <c r="F287" s="460"/>
      <c r="G287" s="414">
        <f t="shared" si="31"/>
        <v>0</v>
      </c>
      <c r="H287" s="462"/>
      <c r="I287" s="415">
        <f t="shared" si="32"/>
        <v>0</v>
      </c>
      <c r="J287" s="462"/>
      <c r="K287" s="419">
        <f t="shared" si="33"/>
        <v>0</v>
      </c>
      <c r="L287" s="463"/>
      <c r="M287" s="464"/>
      <c r="N287" s="417">
        <f t="shared" si="34"/>
        <v>0</v>
      </c>
      <c r="O287" s="790"/>
      <c r="P287" s="460"/>
      <c r="Q287" s="689">
        <f t="shared" si="30"/>
        <v>0</v>
      </c>
      <c r="R287" s="418">
        <f t="shared" si="35"/>
        <v>0</v>
      </c>
      <c r="S287" s="57"/>
      <c r="T287" s="57"/>
      <c r="U287" s="57"/>
      <c r="V287" s="869"/>
    </row>
    <row r="288" spans="1:22" ht="12.75" customHeight="1" x14ac:dyDescent="0.2">
      <c r="A288" s="353"/>
      <c r="B288" s="502"/>
      <c r="C288" s="501"/>
      <c r="D288" s="657"/>
      <c r="E288" s="461"/>
      <c r="F288" s="460"/>
      <c r="G288" s="414">
        <f t="shared" si="31"/>
        <v>0</v>
      </c>
      <c r="H288" s="462"/>
      <c r="I288" s="415">
        <f t="shared" si="32"/>
        <v>0</v>
      </c>
      <c r="J288" s="462"/>
      <c r="K288" s="419">
        <f t="shared" si="33"/>
        <v>0</v>
      </c>
      <c r="L288" s="463"/>
      <c r="M288" s="464"/>
      <c r="N288" s="417">
        <f t="shared" si="34"/>
        <v>0</v>
      </c>
      <c r="O288" s="790"/>
      <c r="P288" s="460"/>
      <c r="Q288" s="689">
        <f t="shared" si="30"/>
        <v>0</v>
      </c>
      <c r="R288" s="418">
        <f t="shared" si="35"/>
        <v>0</v>
      </c>
      <c r="S288" s="900"/>
      <c r="T288" s="57"/>
      <c r="U288" s="57"/>
      <c r="V288" s="869"/>
    </row>
    <row r="289" spans="1:197" ht="12.75" customHeight="1" x14ac:dyDescent="0.2">
      <c r="A289" s="353"/>
      <c r="B289" s="502"/>
      <c r="C289" s="501"/>
      <c r="D289" s="657"/>
      <c r="E289" s="461"/>
      <c r="F289" s="460"/>
      <c r="G289" s="414">
        <f t="shared" si="31"/>
        <v>0</v>
      </c>
      <c r="H289" s="462"/>
      <c r="I289" s="415">
        <f t="shared" si="32"/>
        <v>0</v>
      </c>
      <c r="J289" s="462"/>
      <c r="K289" s="419">
        <f t="shared" si="33"/>
        <v>0</v>
      </c>
      <c r="L289" s="463"/>
      <c r="M289" s="464"/>
      <c r="N289" s="417">
        <f t="shared" si="34"/>
        <v>0</v>
      </c>
      <c r="O289" s="790"/>
      <c r="P289" s="460"/>
      <c r="Q289" s="689">
        <f t="shared" si="30"/>
        <v>0</v>
      </c>
      <c r="R289" s="418">
        <f t="shared" si="35"/>
        <v>0</v>
      </c>
      <c r="S289" s="900"/>
      <c r="T289" s="57"/>
      <c r="U289" s="57"/>
      <c r="V289" s="530"/>
    </row>
    <row r="290" spans="1:197" ht="12.75" customHeight="1" x14ac:dyDescent="0.2">
      <c r="A290" s="353"/>
      <c r="B290" s="502"/>
      <c r="C290" s="501"/>
      <c r="D290" s="657"/>
      <c r="E290" s="461"/>
      <c r="F290" s="460"/>
      <c r="G290" s="414">
        <f t="shared" si="31"/>
        <v>0</v>
      </c>
      <c r="H290" s="462"/>
      <c r="I290" s="415">
        <f t="shared" si="32"/>
        <v>0</v>
      </c>
      <c r="J290" s="462"/>
      <c r="K290" s="419">
        <f t="shared" si="33"/>
        <v>0</v>
      </c>
      <c r="L290" s="463"/>
      <c r="M290" s="464"/>
      <c r="N290" s="417">
        <f t="shared" si="34"/>
        <v>0</v>
      </c>
      <c r="O290" s="790"/>
      <c r="P290" s="460"/>
      <c r="Q290" s="689">
        <f t="shared" si="30"/>
        <v>0</v>
      </c>
      <c r="R290" s="418">
        <f t="shared" si="35"/>
        <v>0</v>
      </c>
      <c r="S290" s="901"/>
      <c r="T290" s="57"/>
      <c r="U290" s="57"/>
      <c r="V290" s="635"/>
    </row>
    <row r="291" spans="1:197" ht="12.75" customHeight="1" x14ac:dyDescent="0.2">
      <c r="A291" s="353"/>
      <c r="B291" s="670"/>
      <c r="C291" s="501"/>
      <c r="D291" s="657"/>
      <c r="E291" s="461"/>
      <c r="F291" s="460"/>
      <c r="G291" s="414">
        <f t="shared" si="31"/>
        <v>0</v>
      </c>
      <c r="H291" s="877"/>
      <c r="I291" s="415">
        <f t="shared" si="32"/>
        <v>0</v>
      </c>
      <c r="J291" s="877"/>
      <c r="K291" s="419">
        <f t="shared" si="33"/>
        <v>0</v>
      </c>
      <c r="L291" s="878"/>
      <c r="M291" s="879"/>
      <c r="N291" s="417">
        <f t="shared" si="34"/>
        <v>0</v>
      </c>
      <c r="O291" s="790"/>
      <c r="P291" s="460"/>
      <c r="Q291" s="689">
        <f t="shared" si="30"/>
        <v>0</v>
      </c>
      <c r="R291" s="418">
        <f t="shared" si="35"/>
        <v>0</v>
      </c>
      <c r="S291" s="900"/>
      <c r="T291" s="57"/>
      <c r="U291" s="57"/>
      <c r="V291" s="869"/>
    </row>
    <row r="292" spans="1:197" ht="12.75" customHeight="1" x14ac:dyDescent="0.2">
      <c r="A292" s="353"/>
      <c r="B292" s="502"/>
      <c r="C292" s="501"/>
      <c r="D292" s="657"/>
      <c r="E292" s="461"/>
      <c r="F292" s="460"/>
      <c r="G292" s="414">
        <f t="shared" si="31"/>
        <v>0</v>
      </c>
      <c r="H292" s="877"/>
      <c r="I292" s="415">
        <f t="shared" si="32"/>
        <v>0</v>
      </c>
      <c r="J292" s="877"/>
      <c r="K292" s="419">
        <f t="shared" si="33"/>
        <v>0</v>
      </c>
      <c r="L292" s="463"/>
      <c r="M292" s="464"/>
      <c r="N292" s="417">
        <f t="shared" si="34"/>
        <v>0</v>
      </c>
      <c r="O292" s="790"/>
      <c r="P292" s="460"/>
      <c r="Q292" s="689">
        <f t="shared" si="30"/>
        <v>0</v>
      </c>
      <c r="R292" s="418">
        <f t="shared" si="35"/>
        <v>0</v>
      </c>
      <c r="S292" s="901"/>
      <c r="T292" s="57"/>
      <c r="U292" s="57"/>
      <c r="V292" s="530"/>
    </row>
    <row r="293" spans="1:197" ht="12.75" customHeight="1" x14ac:dyDescent="0.2">
      <c r="A293" s="353"/>
      <c r="B293" s="502"/>
      <c r="C293" s="501"/>
      <c r="D293" s="657"/>
      <c r="E293" s="461"/>
      <c r="F293" s="460"/>
      <c r="G293" s="414">
        <f t="shared" si="31"/>
        <v>0</v>
      </c>
      <c r="H293" s="462"/>
      <c r="I293" s="415">
        <f t="shared" si="32"/>
        <v>0</v>
      </c>
      <c r="J293" s="462"/>
      <c r="K293" s="419">
        <f t="shared" si="33"/>
        <v>0</v>
      </c>
      <c r="L293" s="463"/>
      <c r="M293" s="464"/>
      <c r="N293" s="417">
        <f t="shared" si="34"/>
        <v>0</v>
      </c>
      <c r="O293" s="790"/>
      <c r="P293" s="460"/>
      <c r="Q293" s="689">
        <f t="shared" si="30"/>
        <v>0</v>
      </c>
      <c r="R293" s="418">
        <f t="shared" si="35"/>
        <v>0</v>
      </c>
      <c r="S293" s="901"/>
      <c r="T293" s="57"/>
      <c r="U293" s="57"/>
      <c r="V293" s="530"/>
    </row>
    <row r="294" spans="1:197" ht="12.75" customHeight="1" x14ac:dyDescent="0.2">
      <c r="A294" s="353"/>
      <c r="B294" s="502"/>
      <c r="C294" s="501"/>
      <c r="D294" s="657"/>
      <c r="E294" s="461"/>
      <c r="F294" s="460"/>
      <c r="G294" s="414">
        <f t="shared" si="31"/>
        <v>0</v>
      </c>
      <c r="H294" s="462"/>
      <c r="I294" s="415">
        <f t="shared" si="32"/>
        <v>0</v>
      </c>
      <c r="J294" s="462"/>
      <c r="K294" s="419">
        <f t="shared" si="33"/>
        <v>0</v>
      </c>
      <c r="L294" s="463"/>
      <c r="M294" s="464"/>
      <c r="N294" s="417">
        <f t="shared" si="34"/>
        <v>0</v>
      </c>
      <c r="O294" s="790"/>
      <c r="P294" s="460"/>
      <c r="Q294" s="689">
        <f t="shared" si="30"/>
        <v>0</v>
      </c>
      <c r="R294" s="418">
        <f t="shared" si="35"/>
        <v>0</v>
      </c>
      <c r="S294" s="901"/>
      <c r="T294" s="57"/>
      <c r="U294" s="57"/>
      <c r="V294" s="635"/>
    </row>
    <row r="295" spans="1:197" ht="12.75" customHeight="1" x14ac:dyDescent="0.2">
      <c r="A295" s="353"/>
      <c r="B295" s="502"/>
      <c r="C295" s="501"/>
      <c r="D295" s="657"/>
      <c r="E295" s="461"/>
      <c r="F295" s="460"/>
      <c r="G295" s="414">
        <f t="shared" si="31"/>
        <v>0</v>
      </c>
      <c r="H295" s="462"/>
      <c r="I295" s="415">
        <f t="shared" si="32"/>
        <v>0</v>
      </c>
      <c r="J295" s="462"/>
      <c r="K295" s="419">
        <f t="shared" si="33"/>
        <v>0</v>
      </c>
      <c r="L295" s="463"/>
      <c r="M295" s="464"/>
      <c r="N295" s="417">
        <f t="shared" si="34"/>
        <v>0</v>
      </c>
      <c r="O295" s="790"/>
      <c r="P295" s="460"/>
      <c r="Q295" s="689">
        <f t="shared" si="30"/>
        <v>0</v>
      </c>
      <c r="R295" s="418">
        <f t="shared" si="35"/>
        <v>0</v>
      </c>
      <c r="S295" s="901"/>
      <c r="T295" s="57"/>
      <c r="U295" s="57"/>
      <c r="V295" s="530"/>
    </row>
    <row r="296" spans="1:197" ht="12.75" customHeight="1" x14ac:dyDescent="0.2">
      <c r="A296" s="353"/>
      <c r="B296" s="502"/>
      <c r="C296" s="501"/>
      <c r="D296" s="657"/>
      <c r="E296" s="461"/>
      <c r="F296" s="460"/>
      <c r="G296" s="414">
        <f t="shared" si="31"/>
        <v>0</v>
      </c>
      <c r="H296" s="462"/>
      <c r="I296" s="415">
        <f t="shared" si="32"/>
        <v>0</v>
      </c>
      <c r="J296" s="462"/>
      <c r="K296" s="419">
        <f t="shared" si="33"/>
        <v>0</v>
      </c>
      <c r="L296" s="463"/>
      <c r="M296" s="464"/>
      <c r="N296" s="417">
        <f t="shared" si="34"/>
        <v>0</v>
      </c>
      <c r="O296" s="790"/>
      <c r="P296" s="460"/>
      <c r="Q296" s="689">
        <f t="shared" si="30"/>
        <v>0</v>
      </c>
      <c r="R296" s="418">
        <f t="shared" si="35"/>
        <v>0</v>
      </c>
      <c r="S296" s="57"/>
      <c r="T296" s="57"/>
      <c r="U296" s="57"/>
      <c r="V296" s="86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</row>
    <row r="297" spans="1:197" ht="12.75" customHeight="1" x14ac:dyDescent="0.2">
      <c r="A297" s="353"/>
      <c r="B297" s="502"/>
      <c r="C297" s="501"/>
      <c r="D297" s="657"/>
      <c r="E297" s="461"/>
      <c r="F297" s="460"/>
      <c r="G297" s="414">
        <f t="shared" si="31"/>
        <v>0</v>
      </c>
      <c r="H297" s="462"/>
      <c r="I297" s="415">
        <f t="shared" si="32"/>
        <v>0</v>
      </c>
      <c r="J297" s="462"/>
      <c r="K297" s="419">
        <f t="shared" si="33"/>
        <v>0</v>
      </c>
      <c r="L297" s="463"/>
      <c r="M297" s="464"/>
      <c r="N297" s="417">
        <f t="shared" si="34"/>
        <v>0</v>
      </c>
      <c r="O297" s="790"/>
      <c r="P297" s="460"/>
      <c r="Q297" s="689">
        <f t="shared" si="30"/>
        <v>0</v>
      </c>
      <c r="R297" s="418">
        <f t="shared" si="35"/>
        <v>0</v>
      </c>
      <c r="S297" s="57"/>
      <c r="T297" s="57"/>
      <c r="U297" s="57"/>
      <c r="V297" s="530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</row>
    <row r="298" spans="1:197" ht="12.75" customHeight="1" x14ac:dyDescent="0.2">
      <c r="A298" s="353"/>
      <c r="B298" s="502"/>
      <c r="C298" s="501"/>
      <c r="D298" s="657"/>
      <c r="E298" s="461"/>
      <c r="F298" s="460"/>
      <c r="G298" s="414">
        <f t="shared" si="31"/>
        <v>0</v>
      </c>
      <c r="H298" s="462"/>
      <c r="I298" s="415">
        <f t="shared" si="32"/>
        <v>0</v>
      </c>
      <c r="J298" s="462"/>
      <c r="K298" s="419">
        <f t="shared" si="33"/>
        <v>0</v>
      </c>
      <c r="L298" s="463"/>
      <c r="M298" s="464"/>
      <c r="N298" s="417">
        <f t="shared" si="34"/>
        <v>0</v>
      </c>
      <c r="O298" s="790"/>
      <c r="P298" s="460"/>
      <c r="Q298" s="689">
        <f t="shared" si="30"/>
        <v>0</v>
      </c>
      <c r="R298" s="418">
        <f t="shared" si="35"/>
        <v>0</v>
      </c>
      <c r="S298" s="57"/>
      <c r="T298" s="57"/>
      <c r="U298" s="57"/>
      <c r="V298" s="530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</row>
    <row r="299" spans="1:197" ht="12.75" customHeight="1" x14ac:dyDescent="0.2">
      <c r="A299" s="353"/>
      <c r="B299" s="502"/>
      <c r="C299" s="501"/>
      <c r="D299" s="657"/>
      <c r="E299" s="461"/>
      <c r="F299" s="460"/>
      <c r="G299" s="414">
        <f t="shared" si="31"/>
        <v>0</v>
      </c>
      <c r="H299" s="462"/>
      <c r="I299" s="415">
        <f t="shared" si="32"/>
        <v>0</v>
      </c>
      <c r="J299" s="462"/>
      <c r="K299" s="419">
        <f t="shared" si="33"/>
        <v>0</v>
      </c>
      <c r="L299" s="463"/>
      <c r="M299" s="464"/>
      <c r="N299" s="417">
        <f t="shared" si="34"/>
        <v>0</v>
      </c>
      <c r="O299" s="790"/>
      <c r="P299" s="460"/>
      <c r="Q299" s="689">
        <f t="shared" si="30"/>
        <v>0</v>
      </c>
      <c r="R299" s="418">
        <f t="shared" si="35"/>
        <v>0</v>
      </c>
      <c r="S299" s="901"/>
      <c r="T299" s="57"/>
      <c r="U299" s="57"/>
      <c r="V299" s="530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</row>
    <row r="300" spans="1:197" ht="12.75" customHeight="1" x14ac:dyDescent="0.2">
      <c r="A300" s="353"/>
      <c r="B300" s="502"/>
      <c r="C300" s="501"/>
      <c r="D300" s="657"/>
      <c r="E300" s="461"/>
      <c r="F300" s="460"/>
      <c r="G300" s="414">
        <f t="shared" si="31"/>
        <v>0</v>
      </c>
      <c r="H300" s="462"/>
      <c r="I300" s="415">
        <f t="shared" si="32"/>
        <v>0</v>
      </c>
      <c r="J300" s="462"/>
      <c r="K300" s="419">
        <f t="shared" si="33"/>
        <v>0</v>
      </c>
      <c r="L300" s="463"/>
      <c r="M300" s="464"/>
      <c r="N300" s="417">
        <f t="shared" si="34"/>
        <v>0</v>
      </c>
      <c r="O300" s="790"/>
      <c r="P300" s="460"/>
      <c r="Q300" s="689">
        <f t="shared" si="30"/>
        <v>0</v>
      </c>
      <c r="R300" s="418">
        <f t="shared" si="35"/>
        <v>0</v>
      </c>
      <c r="S300" s="901"/>
      <c r="T300" s="57"/>
      <c r="U300" s="57"/>
      <c r="V300" s="530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</row>
    <row r="301" spans="1:197" ht="12.75" customHeight="1" x14ac:dyDescent="0.2">
      <c r="A301" s="353"/>
      <c r="B301" s="502"/>
      <c r="C301" s="501"/>
      <c r="D301" s="657"/>
      <c r="E301" s="461"/>
      <c r="F301" s="460"/>
      <c r="G301" s="414">
        <f t="shared" si="31"/>
        <v>0</v>
      </c>
      <c r="H301" s="462"/>
      <c r="I301" s="415">
        <f t="shared" si="32"/>
        <v>0</v>
      </c>
      <c r="J301" s="462"/>
      <c r="K301" s="419">
        <f t="shared" si="33"/>
        <v>0</v>
      </c>
      <c r="L301" s="463"/>
      <c r="M301" s="464"/>
      <c r="N301" s="417">
        <f t="shared" si="34"/>
        <v>0</v>
      </c>
      <c r="O301" s="790"/>
      <c r="P301" s="460"/>
      <c r="Q301" s="689">
        <f t="shared" si="30"/>
        <v>0</v>
      </c>
      <c r="R301" s="418">
        <f t="shared" si="35"/>
        <v>0</v>
      </c>
      <c r="S301" s="57"/>
      <c r="T301" s="57"/>
      <c r="U301" s="57"/>
      <c r="V301" s="530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</row>
    <row r="302" spans="1:197" ht="12.75" customHeight="1" x14ac:dyDescent="0.2">
      <c r="A302" s="353"/>
      <c r="B302" s="502"/>
      <c r="C302" s="501"/>
      <c r="D302" s="657"/>
      <c r="E302" s="461"/>
      <c r="F302" s="460"/>
      <c r="G302" s="414">
        <f t="shared" si="31"/>
        <v>0</v>
      </c>
      <c r="H302" s="462"/>
      <c r="I302" s="415">
        <f t="shared" si="32"/>
        <v>0</v>
      </c>
      <c r="J302" s="462"/>
      <c r="K302" s="419">
        <f t="shared" si="33"/>
        <v>0</v>
      </c>
      <c r="L302" s="463"/>
      <c r="M302" s="464"/>
      <c r="N302" s="417">
        <f t="shared" si="34"/>
        <v>0</v>
      </c>
      <c r="O302" s="790"/>
      <c r="P302" s="460"/>
      <c r="Q302" s="689">
        <f t="shared" si="30"/>
        <v>0</v>
      </c>
      <c r="R302" s="418">
        <f t="shared" si="35"/>
        <v>0</v>
      </c>
      <c r="S302" s="57"/>
      <c r="T302" s="57"/>
      <c r="U302" s="57"/>
      <c r="V302" s="530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</row>
    <row r="303" spans="1:197" ht="12.75" customHeight="1" x14ac:dyDescent="0.2">
      <c r="A303" s="353"/>
      <c r="B303" s="502"/>
      <c r="C303" s="501"/>
      <c r="D303" s="657"/>
      <c r="E303" s="461"/>
      <c r="F303" s="460"/>
      <c r="G303" s="414">
        <f t="shared" si="31"/>
        <v>0</v>
      </c>
      <c r="H303" s="462"/>
      <c r="I303" s="415">
        <f t="shared" si="32"/>
        <v>0</v>
      </c>
      <c r="J303" s="462"/>
      <c r="K303" s="419">
        <f t="shared" si="33"/>
        <v>0</v>
      </c>
      <c r="L303" s="463"/>
      <c r="M303" s="464"/>
      <c r="N303" s="417">
        <f t="shared" si="34"/>
        <v>0</v>
      </c>
      <c r="O303" s="790"/>
      <c r="P303" s="460"/>
      <c r="Q303" s="689">
        <f t="shared" si="30"/>
        <v>0</v>
      </c>
      <c r="R303" s="418">
        <f t="shared" si="35"/>
        <v>0</v>
      </c>
      <c r="S303" s="901"/>
      <c r="T303" s="57"/>
      <c r="U303" s="57"/>
      <c r="V303" s="86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</row>
    <row r="304" spans="1:197" ht="12.75" customHeight="1" x14ac:dyDescent="0.2">
      <c r="A304" s="353"/>
      <c r="B304" s="502"/>
      <c r="C304" s="501"/>
      <c r="D304" s="657"/>
      <c r="E304" s="553"/>
      <c r="F304" s="460"/>
      <c r="G304" s="414">
        <f t="shared" si="31"/>
        <v>0</v>
      </c>
      <c r="H304" s="462"/>
      <c r="I304" s="415">
        <f t="shared" si="32"/>
        <v>0</v>
      </c>
      <c r="J304" s="462"/>
      <c r="K304" s="419">
        <f t="shared" si="33"/>
        <v>0</v>
      </c>
      <c r="L304" s="463"/>
      <c r="M304" s="464"/>
      <c r="N304" s="417">
        <f t="shared" si="34"/>
        <v>0</v>
      </c>
      <c r="O304" s="790"/>
      <c r="P304" s="460"/>
      <c r="Q304" s="689">
        <f t="shared" si="30"/>
        <v>0</v>
      </c>
      <c r="R304" s="418">
        <f t="shared" si="35"/>
        <v>0</v>
      </c>
      <c r="S304" s="900"/>
      <c r="T304" s="57"/>
      <c r="U304" s="57"/>
      <c r="V304" s="530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</row>
    <row r="305" spans="1:197" ht="12.75" customHeight="1" x14ac:dyDescent="0.2">
      <c r="A305" s="353"/>
      <c r="B305" s="502"/>
      <c r="C305" s="501"/>
      <c r="D305" s="657"/>
      <c r="E305" s="461"/>
      <c r="F305" s="460"/>
      <c r="G305" s="414">
        <f t="shared" si="31"/>
        <v>0</v>
      </c>
      <c r="H305" s="462"/>
      <c r="I305" s="415">
        <f t="shared" si="32"/>
        <v>0</v>
      </c>
      <c r="J305" s="462"/>
      <c r="K305" s="419">
        <f t="shared" si="33"/>
        <v>0</v>
      </c>
      <c r="L305" s="463"/>
      <c r="M305" s="464"/>
      <c r="N305" s="417">
        <f t="shared" si="34"/>
        <v>0</v>
      </c>
      <c r="O305" s="790"/>
      <c r="P305" s="460"/>
      <c r="Q305" s="689">
        <f t="shared" si="30"/>
        <v>0</v>
      </c>
      <c r="R305" s="418">
        <f t="shared" si="35"/>
        <v>0</v>
      </c>
      <c r="S305" s="901"/>
      <c r="T305" s="57"/>
      <c r="U305" s="57"/>
      <c r="V305" s="635"/>
    </row>
    <row r="306" spans="1:197" ht="12.75" customHeight="1" x14ac:dyDescent="0.2">
      <c r="A306" s="869"/>
      <c r="B306" s="502"/>
      <c r="C306" s="501"/>
      <c r="D306" s="657"/>
      <c r="E306" s="461"/>
      <c r="F306" s="460"/>
      <c r="G306" s="414">
        <f t="shared" si="31"/>
        <v>0</v>
      </c>
      <c r="H306" s="462"/>
      <c r="I306" s="415">
        <f t="shared" si="32"/>
        <v>0</v>
      </c>
      <c r="J306" s="462"/>
      <c r="K306" s="419">
        <f t="shared" si="33"/>
        <v>0</v>
      </c>
      <c r="L306" s="463"/>
      <c r="M306" s="464"/>
      <c r="N306" s="417">
        <f t="shared" si="34"/>
        <v>0</v>
      </c>
      <c r="O306" s="790"/>
      <c r="P306" s="460"/>
      <c r="Q306" s="689">
        <f t="shared" si="30"/>
        <v>0</v>
      </c>
      <c r="R306" s="418">
        <f t="shared" si="35"/>
        <v>0</v>
      </c>
      <c r="S306" s="900"/>
      <c r="T306" s="57"/>
      <c r="U306" s="57"/>
      <c r="V306" s="635"/>
    </row>
    <row r="307" spans="1:197" ht="12.75" customHeight="1" x14ac:dyDescent="0.2">
      <c r="A307" s="353"/>
      <c r="B307" s="502"/>
      <c r="C307" s="501"/>
      <c r="D307" s="657"/>
      <c r="E307" s="461"/>
      <c r="F307" s="460"/>
      <c r="G307" s="414">
        <f t="shared" si="31"/>
        <v>0</v>
      </c>
      <c r="H307" s="462"/>
      <c r="I307" s="415">
        <f t="shared" si="32"/>
        <v>0</v>
      </c>
      <c r="J307" s="462"/>
      <c r="K307" s="419">
        <f t="shared" si="33"/>
        <v>0</v>
      </c>
      <c r="L307" s="463"/>
      <c r="M307" s="464"/>
      <c r="N307" s="417">
        <f t="shared" si="34"/>
        <v>0</v>
      </c>
      <c r="O307" s="790"/>
      <c r="P307" s="460"/>
      <c r="Q307" s="689">
        <f t="shared" si="30"/>
        <v>0</v>
      </c>
      <c r="R307" s="418">
        <f t="shared" si="35"/>
        <v>0</v>
      </c>
      <c r="S307" s="901"/>
      <c r="T307" s="57"/>
      <c r="U307" s="57"/>
      <c r="V307" s="635"/>
    </row>
    <row r="308" spans="1:197" ht="12.75" customHeight="1" x14ac:dyDescent="0.2">
      <c r="A308" s="353"/>
      <c r="B308" s="624"/>
      <c r="C308" s="501"/>
      <c r="D308" s="657"/>
      <c r="E308" s="461"/>
      <c r="F308" s="460"/>
      <c r="G308" s="414">
        <f t="shared" si="31"/>
        <v>0</v>
      </c>
      <c r="H308" s="462"/>
      <c r="I308" s="415">
        <f t="shared" si="32"/>
        <v>0</v>
      </c>
      <c r="J308" s="462"/>
      <c r="K308" s="419">
        <f t="shared" si="33"/>
        <v>0</v>
      </c>
      <c r="L308" s="654"/>
      <c r="M308" s="655"/>
      <c r="N308" s="417">
        <f t="shared" si="34"/>
        <v>0</v>
      </c>
      <c r="O308" s="790"/>
      <c r="P308" s="460"/>
      <c r="Q308" s="689">
        <f t="shared" si="30"/>
        <v>0</v>
      </c>
      <c r="R308" s="418">
        <f t="shared" si="35"/>
        <v>0</v>
      </c>
      <c r="S308" s="900"/>
      <c r="T308" s="57"/>
      <c r="U308" s="57"/>
      <c r="V308" s="635"/>
    </row>
    <row r="309" spans="1:197" ht="12.75" customHeight="1" x14ac:dyDescent="0.2">
      <c r="A309" s="353"/>
      <c r="B309" s="624"/>
      <c r="C309" s="501"/>
      <c r="D309" s="657"/>
      <c r="E309" s="461"/>
      <c r="F309" s="460"/>
      <c r="G309" s="414">
        <f t="shared" si="31"/>
        <v>0</v>
      </c>
      <c r="H309" s="653"/>
      <c r="I309" s="415">
        <f t="shared" si="32"/>
        <v>0</v>
      </c>
      <c r="J309" s="653"/>
      <c r="K309" s="419">
        <f t="shared" si="33"/>
        <v>0</v>
      </c>
      <c r="L309" s="654"/>
      <c r="M309" s="655"/>
      <c r="N309" s="417">
        <f t="shared" si="34"/>
        <v>0</v>
      </c>
      <c r="O309" s="790"/>
      <c r="P309" s="460"/>
      <c r="Q309" s="689">
        <f t="shared" si="30"/>
        <v>0</v>
      </c>
      <c r="R309" s="418">
        <f t="shared" si="35"/>
        <v>0</v>
      </c>
      <c r="S309" s="901"/>
      <c r="T309" s="57"/>
      <c r="U309" s="57"/>
      <c r="V309" s="530"/>
    </row>
    <row r="310" spans="1:197" ht="12.75" customHeight="1" x14ac:dyDescent="0.2">
      <c r="A310" s="353"/>
      <c r="B310" s="502"/>
      <c r="C310" s="501"/>
      <c r="D310" s="657"/>
      <c r="E310" s="461"/>
      <c r="F310" s="460"/>
      <c r="G310" s="414">
        <f t="shared" si="31"/>
        <v>0</v>
      </c>
      <c r="H310" s="653"/>
      <c r="I310" s="415">
        <f t="shared" si="32"/>
        <v>0</v>
      </c>
      <c r="J310" s="653"/>
      <c r="K310" s="419">
        <f t="shared" si="33"/>
        <v>0</v>
      </c>
      <c r="L310" s="654"/>
      <c r="M310" s="655"/>
      <c r="N310" s="417">
        <f t="shared" si="34"/>
        <v>0</v>
      </c>
      <c r="O310" s="790"/>
      <c r="P310" s="460"/>
      <c r="Q310" s="689">
        <f t="shared" si="30"/>
        <v>0</v>
      </c>
      <c r="R310" s="418">
        <f t="shared" si="35"/>
        <v>0</v>
      </c>
      <c r="S310" s="901"/>
      <c r="T310" s="57"/>
      <c r="U310" s="57"/>
      <c r="V310" s="530"/>
    </row>
    <row r="311" spans="1:197" ht="12.75" customHeight="1" x14ac:dyDescent="0.2">
      <c r="A311" s="353"/>
      <c r="B311" s="502"/>
      <c r="C311" s="501"/>
      <c r="D311" s="657"/>
      <c r="E311" s="461"/>
      <c r="F311" s="460"/>
      <c r="G311" s="414">
        <f t="shared" si="31"/>
        <v>0</v>
      </c>
      <c r="H311" s="462"/>
      <c r="I311" s="415">
        <f t="shared" si="32"/>
        <v>0</v>
      </c>
      <c r="J311" s="462"/>
      <c r="K311" s="419">
        <f t="shared" si="33"/>
        <v>0</v>
      </c>
      <c r="L311" s="463"/>
      <c r="M311" s="464"/>
      <c r="N311" s="417">
        <f t="shared" si="34"/>
        <v>0</v>
      </c>
      <c r="O311" s="790"/>
      <c r="P311" s="460"/>
      <c r="Q311" s="689">
        <f t="shared" si="30"/>
        <v>0</v>
      </c>
      <c r="R311" s="418">
        <f t="shared" si="35"/>
        <v>0</v>
      </c>
      <c r="S311" s="901"/>
      <c r="T311" s="57"/>
      <c r="U311" s="57"/>
      <c r="V311" s="530"/>
    </row>
    <row r="312" spans="1:197" ht="12.75" customHeight="1" x14ac:dyDescent="0.2">
      <c r="A312" s="353"/>
      <c r="B312" s="502"/>
      <c r="C312" s="501"/>
      <c r="D312" s="657"/>
      <c r="E312" s="461"/>
      <c r="F312" s="460"/>
      <c r="G312" s="414">
        <f t="shared" si="31"/>
        <v>0</v>
      </c>
      <c r="H312" s="462"/>
      <c r="I312" s="415">
        <f t="shared" si="32"/>
        <v>0</v>
      </c>
      <c r="J312" s="462"/>
      <c r="K312" s="419">
        <f t="shared" si="33"/>
        <v>0</v>
      </c>
      <c r="L312" s="463"/>
      <c r="M312" s="464"/>
      <c r="N312" s="417">
        <f t="shared" si="34"/>
        <v>0</v>
      </c>
      <c r="O312" s="790"/>
      <c r="P312" s="460"/>
      <c r="Q312" s="689">
        <f t="shared" si="30"/>
        <v>0</v>
      </c>
      <c r="R312" s="418">
        <f t="shared" si="35"/>
        <v>0</v>
      </c>
      <c r="S312" s="901"/>
      <c r="T312" s="57"/>
      <c r="U312" s="57"/>
      <c r="V312" s="530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</row>
    <row r="313" spans="1:197" ht="12.75" customHeight="1" x14ac:dyDescent="0.2">
      <c r="A313" s="353"/>
      <c r="B313" s="502"/>
      <c r="C313" s="501"/>
      <c r="D313" s="657"/>
      <c r="E313" s="461"/>
      <c r="F313" s="460"/>
      <c r="G313" s="414">
        <f t="shared" si="31"/>
        <v>0</v>
      </c>
      <c r="H313" s="462"/>
      <c r="I313" s="415">
        <f t="shared" si="32"/>
        <v>0</v>
      </c>
      <c r="J313" s="462"/>
      <c r="K313" s="419">
        <f t="shared" si="33"/>
        <v>0</v>
      </c>
      <c r="L313" s="463"/>
      <c r="M313" s="464"/>
      <c r="N313" s="417">
        <f t="shared" si="34"/>
        <v>0</v>
      </c>
      <c r="O313" s="790"/>
      <c r="P313" s="460"/>
      <c r="Q313" s="689">
        <f t="shared" si="30"/>
        <v>0</v>
      </c>
      <c r="R313" s="418">
        <f t="shared" si="35"/>
        <v>0</v>
      </c>
      <c r="S313" s="901"/>
      <c r="T313" s="57"/>
      <c r="U313" s="57"/>
      <c r="V313" s="86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</row>
    <row r="314" spans="1:197" ht="12.75" customHeight="1" x14ac:dyDescent="0.2">
      <c r="A314" s="353"/>
      <c r="B314" s="502"/>
      <c r="C314" s="501"/>
      <c r="D314" s="657"/>
      <c r="E314" s="461"/>
      <c r="F314" s="460"/>
      <c r="G314" s="414">
        <f t="shared" si="31"/>
        <v>0</v>
      </c>
      <c r="H314" s="462"/>
      <c r="I314" s="415">
        <f t="shared" si="32"/>
        <v>0</v>
      </c>
      <c r="J314" s="462"/>
      <c r="K314" s="419">
        <f t="shared" si="33"/>
        <v>0</v>
      </c>
      <c r="L314" s="463"/>
      <c r="M314" s="464"/>
      <c r="N314" s="417">
        <f t="shared" si="34"/>
        <v>0</v>
      </c>
      <c r="O314" s="790"/>
      <c r="P314" s="460"/>
      <c r="Q314" s="689">
        <f t="shared" si="30"/>
        <v>0</v>
      </c>
      <c r="R314" s="418">
        <f t="shared" si="35"/>
        <v>0</v>
      </c>
      <c r="S314" s="901"/>
      <c r="T314" s="57"/>
      <c r="U314" s="57"/>
      <c r="V314" s="530"/>
    </row>
    <row r="315" spans="1:197" ht="12.75" customHeight="1" x14ac:dyDescent="0.2">
      <c r="A315" s="353"/>
      <c r="B315" s="502"/>
      <c r="C315" s="501"/>
      <c r="D315" s="657"/>
      <c r="E315" s="461"/>
      <c r="F315" s="460"/>
      <c r="G315" s="414">
        <f t="shared" si="31"/>
        <v>0</v>
      </c>
      <c r="H315" s="462"/>
      <c r="I315" s="415">
        <f t="shared" si="32"/>
        <v>0</v>
      </c>
      <c r="J315" s="462"/>
      <c r="K315" s="419">
        <f t="shared" si="33"/>
        <v>0</v>
      </c>
      <c r="L315" s="463"/>
      <c r="M315" s="464"/>
      <c r="N315" s="417">
        <f t="shared" si="34"/>
        <v>0</v>
      </c>
      <c r="O315" s="790"/>
      <c r="P315" s="460"/>
      <c r="Q315" s="689">
        <f t="shared" si="30"/>
        <v>0</v>
      </c>
      <c r="R315" s="418">
        <f t="shared" si="35"/>
        <v>0</v>
      </c>
      <c r="S315" s="57"/>
      <c r="T315" s="57"/>
      <c r="U315" s="57"/>
      <c r="V315" s="635"/>
    </row>
    <row r="316" spans="1:197" ht="12.75" customHeight="1" x14ac:dyDescent="0.2">
      <c r="A316" s="353"/>
      <c r="B316" s="502"/>
      <c r="C316" s="501"/>
      <c r="D316" s="657"/>
      <c r="E316" s="461"/>
      <c r="F316" s="460"/>
      <c r="G316" s="414">
        <f t="shared" si="31"/>
        <v>0</v>
      </c>
      <c r="H316" s="462"/>
      <c r="I316" s="415">
        <f t="shared" si="32"/>
        <v>0</v>
      </c>
      <c r="J316" s="462"/>
      <c r="K316" s="419">
        <f t="shared" si="33"/>
        <v>0</v>
      </c>
      <c r="L316" s="463"/>
      <c r="M316" s="464"/>
      <c r="N316" s="417">
        <f t="shared" si="34"/>
        <v>0</v>
      </c>
      <c r="O316" s="790"/>
      <c r="P316" s="460"/>
      <c r="Q316" s="689">
        <f t="shared" si="30"/>
        <v>0</v>
      </c>
      <c r="R316" s="418">
        <f t="shared" si="35"/>
        <v>0</v>
      </c>
      <c r="S316" s="57"/>
      <c r="T316" s="57"/>
      <c r="U316" s="57"/>
      <c r="V316" s="635"/>
    </row>
    <row r="317" spans="1:197" ht="12.75" customHeight="1" x14ac:dyDescent="0.2">
      <c r="A317" s="353"/>
      <c r="B317" s="502"/>
      <c r="C317" s="501"/>
      <c r="D317" s="657"/>
      <c r="E317" s="461"/>
      <c r="F317" s="460"/>
      <c r="G317" s="414">
        <f t="shared" si="31"/>
        <v>0</v>
      </c>
      <c r="H317" s="462"/>
      <c r="I317" s="415">
        <f t="shared" si="32"/>
        <v>0</v>
      </c>
      <c r="J317" s="462"/>
      <c r="K317" s="419">
        <f t="shared" si="33"/>
        <v>0</v>
      </c>
      <c r="L317" s="463"/>
      <c r="M317" s="464"/>
      <c r="N317" s="417">
        <f t="shared" si="34"/>
        <v>0</v>
      </c>
      <c r="O317" s="790"/>
      <c r="P317" s="460"/>
      <c r="Q317" s="689">
        <f t="shared" si="30"/>
        <v>0</v>
      </c>
      <c r="R317" s="418">
        <f t="shared" si="35"/>
        <v>0</v>
      </c>
      <c r="S317" s="57"/>
      <c r="T317" s="57"/>
      <c r="U317" s="57"/>
      <c r="V317" s="869"/>
    </row>
    <row r="318" spans="1:197" s="676" customFormat="1" ht="12.75" customHeight="1" x14ac:dyDescent="0.2">
      <c r="A318" s="353"/>
      <c r="B318" s="502"/>
      <c r="C318" s="501"/>
      <c r="D318" s="657"/>
      <c r="E318" s="461"/>
      <c r="F318" s="460"/>
      <c r="G318" s="414">
        <f t="shared" si="31"/>
        <v>0</v>
      </c>
      <c r="H318" s="462"/>
      <c r="I318" s="415">
        <f t="shared" si="32"/>
        <v>0</v>
      </c>
      <c r="J318" s="462"/>
      <c r="K318" s="419">
        <f t="shared" si="33"/>
        <v>0</v>
      </c>
      <c r="L318" s="463"/>
      <c r="M318" s="464"/>
      <c r="N318" s="417">
        <f t="shared" si="34"/>
        <v>0</v>
      </c>
      <c r="O318" s="790"/>
      <c r="P318" s="460"/>
      <c r="Q318" s="689">
        <f t="shared" si="30"/>
        <v>0</v>
      </c>
      <c r="R318" s="418">
        <f t="shared" si="35"/>
        <v>0</v>
      </c>
      <c r="S318" s="57"/>
      <c r="T318" s="57"/>
      <c r="U318" s="57"/>
      <c r="V318" s="86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</row>
    <row r="319" spans="1:197" s="676" customFormat="1" ht="12.75" customHeight="1" x14ac:dyDescent="0.2">
      <c r="A319" s="353"/>
      <c r="B319" s="502"/>
      <c r="C319" s="501"/>
      <c r="D319" s="657"/>
      <c r="E319" s="461"/>
      <c r="F319" s="460"/>
      <c r="G319" s="414">
        <f t="shared" si="31"/>
        <v>0</v>
      </c>
      <c r="H319" s="462"/>
      <c r="I319" s="415">
        <f t="shared" si="32"/>
        <v>0</v>
      </c>
      <c r="J319" s="462"/>
      <c r="K319" s="419">
        <f t="shared" si="33"/>
        <v>0</v>
      </c>
      <c r="L319" s="463"/>
      <c r="M319" s="464"/>
      <c r="N319" s="417">
        <f t="shared" si="34"/>
        <v>0</v>
      </c>
      <c r="O319" s="790"/>
      <c r="P319" s="460"/>
      <c r="Q319" s="689">
        <f t="shared" si="30"/>
        <v>0</v>
      </c>
      <c r="R319" s="418">
        <f t="shared" si="35"/>
        <v>0</v>
      </c>
      <c r="S319" s="901"/>
      <c r="T319" s="57"/>
      <c r="U319" s="57"/>
      <c r="V319" s="86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</row>
    <row r="320" spans="1:197" s="709" customFormat="1" ht="12.75" customHeight="1" x14ac:dyDescent="0.2">
      <c r="A320" s="353"/>
      <c r="B320" s="502"/>
      <c r="C320" s="501"/>
      <c r="D320" s="657"/>
      <c r="E320" s="461"/>
      <c r="F320" s="460"/>
      <c r="G320" s="414">
        <f t="shared" si="31"/>
        <v>0</v>
      </c>
      <c r="H320" s="462"/>
      <c r="I320" s="415">
        <f t="shared" si="32"/>
        <v>0</v>
      </c>
      <c r="J320" s="462"/>
      <c r="K320" s="419">
        <f t="shared" si="33"/>
        <v>0</v>
      </c>
      <c r="L320" s="463"/>
      <c r="M320" s="464"/>
      <c r="N320" s="417">
        <f t="shared" si="34"/>
        <v>0</v>
      </c>
      <c r="O320" s="790"/>
      <c r="P320" s="460"/>
      <c r="Q320" s="689">
        <f t="shared" si="30"/>
        <v>0</v>
      </c>
      <c r="R320" s="418">
        <f t="shared" si="35"/>
        <v>0</v>
      </c>
      <c r="S320" s="57"/>
      <c r="T320" s="57"/>
      <c r="U320" s="57"/>
      <c r="V320" s="635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</row>
    <row r="321" spans="1:197" s="677" customFormat="1" ht="12.75" customHeight="1" x14ac:dyDescent="0.2">
      <c r="A321" s="353"/>
      <c r="B321" s="502"/>
      <c r="C321" s="501"/>
      <c r="D321" s="657"/>
      <c r="E321" s="461"/>
      <c r="F321" s="460"/>
      <c r="G321" s="414">
        <f t="shared" si="31"/>
        <v>0</v>
      </c>
      <c r="H321" s="462"/>
      <c r="I321" s="415">
        <f t="shared" si="32"/>
        <v>0</v>
      </c>
      <c r="J321" s="462"/>
      <c r="K321" s="419">
        <f t="shared" si="33"/>
        <v>0</v>
      </c>
      <c r="L321" s="463"/>
      <c r="M321" s="464"/>
      <c r="N321" s="417">
        <f t="shared" si="34"/>
        <v>0</v>
      </c>
      <c r="O321" s="790"/>
      <c r="P321" s="460"/>
      <c r="Q321" s="689">
        <f t="shared" si="30"/>
        <v>0</v>
      </c>
      <c r="R321" s="418">
        <f t="shared" si="35"/>
        <v>0</v>
      </c>
      <c r="S321" s="901"/>
      <c r="T321" s="57"/>
      <c r="U321" s="57"/>
      <c r="V321" s="635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</row>
    <row r="322" spans="1:197" ht="12.75" customHeight="1" x14ac:dyDescent="0.2">
      <c r="A322" s="353"/>
      <c r="B322" s="502"/>
      <c r="C322" s="501"/>
      <c r="D322" s="657"/>
      <c r="E322" s="461"/>
      <c r="F322" s="460"/>
      <c r="G322" s="414">
        <f t="shared" si="31"/>
        <v>0</v>
      </c>
      <c r="H322" s="462"/>
      <c r="I322" s="415">
        <f t="shared" si="32"/>
        <v>0</v>
      </c>
      <c r="J322" s="462"/>
      <c r="K322" s="419">
        <f t="shared" si="33"/>
        <v>0</v>
      </c>
      <c r="L322" s="463"/>
      <c r="M322" s="464"/>
      <c r="N322" s="417">
        <f t="shared" si="34"/>
        <v>0</v>
      </c>
      <c r="O322" s="790"/>
      <c r="P322" s="460"/>
      <c r="Q322" s="689">
        <f t="shared" si="30"/>
        <v>0</v>
      </c>
      <c r="R322" s="418">
        <f t="shared" si="35"/>
        <v>0</v>
      </c>
      <c r="S322" s="901"/>
      <c r="T322" s="57"/>
      <c r="U322" s="57"/>
      <c r="V322" s="530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</row>
    <row r="323" spans="1:197" s="676" customFormat="1" ht="12.75" customHeight="1" x14ac:dyDescent="0.2">
      <c r="A323" s="353"/>
      <c r="B323" s="502"/>
      <c r="C323" s="501"/>
      <c r="D323" s="657"/>
      <c r="E323" s="461"/>
      <c r="F323" s="460"/>
      <c r="G323" s="414">
        <f t="shared" si="31"/>
        <v>0</v>
      </c>
      <c r="H323" s="462"/>
      <c r="I323" s="415">
        <f t="shared" si="32"/>
        <v>0</v>
      </c>
      <c r="J323" s="462"/>
      <c r="K323" s="419">
        <f t="shared" si="33"/>
        <v>0</v>
      </c>
      <c r="L323" s="463"/>
      <c r="M323" s="464"/>
      <c r="N323" s="417">
        <f t="shared" si="34"/>
        <v>0</v>
      </c>
      <c r="O323" s="790"/>
      <c r="P323" s="460"/>
      <c r="Q323" s="689">
        <f t="shared" si="30"/>
        <v>0</v>
      </c>
      <c r="R323" s="418">
        <f t="shared" si="35"/>
        <v>0</v>
      </c>
      <c r="S323" s="900"/>
      <c r="T323" s="57"/>
      <c r="U323" s="57"/>
      <c r="V323" s="530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</row>
    <row r="324" spans="1:197" ht="12.75" customHeight="1" x14ac:dyDescent="0.2">
      <c r="A324" s="353"/>
      <c r="B324" s="502"/>
      <c r="C324" s="501"/>
      <c r="D324" s="657"/>
      <c r="E324" s="461"/>
      <c r="F324" s="460"/>
      <c r="G324" s="414">
        <f t="shared" si="31"/>
        <v>0</v>
      </c>
      <c r="H324" s="462"/>
      <c r="I324" s="415">
        <f t="shared" si="32"/>
        <v>0</v>
      </c>
      <c r="J324" s="462"/>
      <c r="K324" s="419">
        <f t="shared" si="33"/>
        <v>0</v>
      </c>
      <c r="L324" s="463"/>
      <c r="M324" s="464"/>
      <c r="N324" s="417">
        <f t="shared" si="34"/>
        <v>0</v>
      </c>
      <c r="O324" s="790"/>
      <c r="P324" s="460"/>
      <c r="Q324" s="689">
        <f t="shared" si="30"/>
        <v>0</v>
      </c>
      <c r="R324" s="418">
        <f t="shared" si="35"/>
        <v>0</v>
      </c>
      <c r="S324" s="901"/>
      <c r="T324" s="57"/>
      <c r="U324" s="57"/>
      <c r="V324" s="869"/>
    </row>
    <row r="325" spans="1:197" ht="12.75" customHeight="1" x14ac:dyDescent="0.2">
      <c r="A325" s="353"/>
      <c r="B325" s="502"/>
      <c r="C325" s="501"/>
      <c r="D325" s="657"/>
      <c r="E325" s="461"/>
      <c r="F325" s="460"/>
      <c r="G325" s="414">
        <f t="shared" si="31"/>
        <v>0</v>
      </c>
      <c r="H325" s="462"/>
      <c r="I325" s="415">
        <f t="shared" si="32"/>
        <v>0</v>
      </c>
      <c r="J325" s="462"/>
      <c r="K325" s="419">
        <f t="shared" si="33"/>
        <v>0</v>
      </c>
      <c r="L325" s="463"/>
      <c r="M325" s="464"/>
      <c r="N325" s="417">
        <f t="shared" si="34"/>
        <v>0</v>
      </c>
      <c r="O325" s="790"/>
      <c r="P325" s="460"/>
      <c r="Q325" s="689">
        <f t="shared" si="30"/>
        <v>0</v>
      </c>
      <c r="R325" s="418">
        <f t="shared" si="35"/>
        <v>0</v>
      </c>
      <c r="S325" s="900"/>
      <c r="T325" s="57"/>
      <c r="U325" s="57"/>
      <c r="V325" s="530"/>
    </row>
    <row r="326" spans="1:197" ht="12.75" customHeight="1" x14ac:dyDescent="0.2">
      <c r="A326" s="353"/>
      <c r="B326" s="502"/>
      <c r="C326" s="501"/>
      <c r="D326" s="657"/>
      <c r="E326" s="461"/>
      <c r="F326" s="460"/>
      <c r="G326" s="414">
        <f t="shared" si="31"/>
        <v>0</v>
      </c>
      <c r="H326" s="462"/>
      <c r="I326" s="415">
        <f t="shared" si="32"/>
        <v>0</v>
      </c>
      <c r="J326" s="462"/>
      <c r="K326" s="419">
        <f t="shared" si="33"/>
        <v>0</v>
      </c>
      <c r="L326" s="463"/>
      <c r="M326" s="464"/>
      <c r="N326" s="417">
        <f t="shared" si="34"/>
        <v>0</v>
      </c>
      <c r="O326" s="790"/>
      <c r="P326" s="460"/>
      <c r="Q326" s="689">
        <f t="shared" si="30"/>
        <v>0</v>
      </c>
      <c r="R326" s="418">
        <f t="shared" si="35"/>
        <v>0</v>
      </c>
      <c r="S326" s="901"/>
      <c r="T326" s="57"/>
      <c r="U326" s="57"/>
      <c r="V326" s="530"/>
    </row>
    <row r="327" spans="1:197" ht="12.75" customHeight="1" x14ac:dyDescent="0.2">
      <c r="A327" s="353"/>
      <c r="B327" s="502"/>
      <c r="C327" s="501"/>
      <c r="D327" s="657"/>
      <c r="E327" s="461"/>
      <c r="F327" s="460"/>
      <c r="G327" s="414">
        <f t="shared" si="31"/>
        <v>0</v>
      </c>
      <c r="H327" s="462"/>
      <c r="I327" s="415">
        <f t="shared" si="32"/>
        <v>0</v>
      </c>
      <c r="J327" s="462"/>
      <c r="K327" s="419">
        <f t="shared" si="33"/>
        <v>0</v>
      </c>
      <c r="L327" s="463"/>
      <c r="M327" s="464"/>
      <c r="N327" s="417">
        <f t="shared" si="34"/>
        <v>0</v>
      </c>
      <c r="O327" s="790"/>
      <c r="P327" s="460"/>
      <c r="Q327" s="689">
        <f t="shared" si="30"/>
        <v>0</v>
      </c>
      <c r="R327" s="418">
        <f t="shared" si="35"/>
        <v>0</v>
      </c>
      <c r="S327" s="901"/>
      <c r="T327" s="57"/>
      <c r="U327" s="57"/>
      <c r="V327" s="530"/>
    </row>
    <row r="328" spans="1:197" ht="12.75" customHeight="1" x14ac:dyDescent="0.2">
      <c r="A328" s="353"/>
      <c r="B328" s="502"/>
      <c r="C328" s="501"/>
      <c r="D328" s="657"/>
      <c r="E328" s="461"/>
      <c r="F328" s="460"/>
      <c r="G328" s="414">
        <f t="shared" si="31"/>
        <v>0</v>
      </c>
      <c r="H328" s="462"/>
      <c r="I328" s="415">
        <f t="shared" si="32"/>
        <v>0</v>
      </c>
      <c r="J328" s="462"/>
      <c r="K328" s="419">
        <f t="shared" si="33"/>
        <v>0</v>
      </c>
      <c r="L328" s="461"/>
      <c r="M328" s="460"/>
      <c r="N328" s="417">
        <f t="shared" si="34"/>
        <v>0</v>
      </c>
      <c r="O328" s="790"/>
      <c r="P328" s="460"/>
      <c r="Q328" s="689">
        <f t="shared" si="30"/>
        <v>0</v>
      </c>
      <c r="R328" s="418">
        <f t="shared" si="35"/>
        <v>0</v>
      </c>
      <c r="S328" s="901"/>
      <c r="T328" s="57"/>
      <c r="U328" s="57"/>
      <c r="V328" s="530"/>
    </row>
    <row r="329" spans="1:197" ht="12.75" customHeight="1" x14ac:dyDescent="0.2">
      <c r="A329" s="353"/>
      <c r="B329" s="502"/>
      <c r="C329" s="501"/>
      <c r="D329" s="657"/>
      <c r="E329" s="461"/>
      <c r="F329" s="460"/>
      <c r="G329" s="414">
        <f t="shared" si="31"/>
        <v>0</v>
      </c>
      <c r="H329" s="462"/>
      <c r="I329" s="415">
        <f t="shared" si="32"/>
        <v>0</v>
      </c>
      <c r="J329" s="462"/>
      <c r="K329" s="419">
        <f t="shared" si="33"/>
        <v>0</v>
      </c>
      <c r="L329" s="463"/>
      <c r="M329" s="464"/>
      <c r="N329" s="417">
        <f t="shared" si="34"/>
        <v>0</v>
      </c>
      <c r="O329" s="790"/>
      <c r="P329" s="460"/>
      <c r="Q329" s="689">
        <f t="shared" ref="Q329:Q392" si="36">O329*P329</f>
        <v>0</v>
      </c>
      <c r="R329" s="418">
        <f t="shared" si="35"/>
        <v>0</v>
      </c>
      <c r="S329" s="901"/>
      <c r="T329" s="57"/>
      <c r="U329" s="57"/>
      <c r="V329" s="869"/>
    </row>
    <row r="330" spans="1:197" ht="12.75" customHeight="1" x14ac:dyDescent="0.2">
      <c r="A330" s="353"/>
      <c r="B330" s="502"/>
      <c r="C330" s="501"/>
      <c r="D330" s="657"/>
      <c r="E330" s="461"/>
      <c r="F330" s="460"/>
      <c r="G330" s="414">
        <f t="shared" ref="G330:G393" si="37">E330*F330</f>
        <v>0</v>
      </c>
      <c r="H330" s="462"/>
      <c r="I330" s="415">
        <f t="shared" ref="I330:I393" si="38">(G330*H330)+G330</f>
        <v>0</v>
      </c>
      <c r="J330" s="462"/>
      <c r="K330" s="419">
        <f t="shared" ref="K330:K393" si="39">I330-(I330*J330)</f>
        <v>0</v>
      </c>
      <c r="L330" s="463"/>
      <c r="M330" s="464"/>
      <c r="N330" s="417">
        <f t="shared" ref="N330:N393" si="40">L330*M330</f>
        <v>0</v>
      </c>
      <c r="O330" s="790"/>
      <c r="P330" s="460"/>
      <c r="Q330" s="689">
        <f t="shared" si="36"/>
        <v>0</v>
      </c>
      <c r="R330" s="418">
        <f t="shared" ref="R330:R393" si="41">SUM(K330,N330,Q330)</f>
        <v>0</v>
      </c>
      <c r="S330" s="901"/>
      <c r="T330" s="57"/>
      <c r="U330" s="57"/>
      <c r="V330" s="635"/>
    </row>
    <row r="331" spans="1:197" ht="12.75" customHeight="1" x14ac:dyDescent="0.2">
      <c r="A331" s="353"/>
      <c r="B331" s="502"/>
      <c r="C331" s="501"/>
      <c r="D331" s="657"/>
      <c r="E331" s="461"/>
      <c r="F331" s="460"/>
      <c r="G331" s="414">
        <f t="shared" si="37"/>
        <v>0</v>
      </c>
      <c r="H331" s="462"/>
      <c r="I331" s="415">
        <f t="shared" si="38"/>
        <v>0</v>
      </c>
      <c r="J331" s="462"/>
      <c r="K331" s="419">
        <f t="shared" si="39"/>
        <v>0</v>
      </c>
      <c r="L331" s="463"/>
      <c r="M331" s="464"/>
      <c r="N331" s="417">
        <f t="shared" si="40"/>
        <v>0</v>
      </c>
      <c r="O331" s="790"/>
      <c r="P331" s="460"/>
      <c r="Q331" s="689">
        <f t="shared" si="36"/>
        <v>0</v>
      </c>
      <c r="R331" s="418">
        <f t="shared" si="41"/>
        <v>0</v>
      </c>
      <c r="S331" s="901"/>
      <c r="T331" s="57"/>
      <c r="U331" s="57"/>
      <c r="V331" s="530"/>
    </row>
    <row r="332" spans="1:197" ht="12.75" customHeight="1" x14ac:dyDescent="0.2">
      <c r="A332" s="353"/>
      <c r="B332" s="502"/>
      <c r="C332" s="501"/>
      <c r="D332" s="657"/>
      <c r="E332" s="461"/>
      <c r="F332" s="460"/>
      <c r="G332" s="414">
        <f t="shared" si="37"/>
        <v>0</v>
      </c>
      <c r="H332" s="462"/>
      <c r="I332" s="415">
        <f t="shared" si="38"/>
        <v>0</v>
      </c>
      <c r="J332" s="462"/>
      <c r="K332" s="419">
        <f t="shared" si="39"/>
        <v>0</v>
      </c>
      <c r="L332" s="463"/>
      <c r="M332" s="464"/>
      <c r="N332" s="417">
        <f t="shared" si="40"/>
        <v>0</v>
      </c>
      <c r="O332" s="790"/>
      <c r="P332" s="460"/>
      <c r="Q332" s="689">
        <f t="shared" si="36"/>
        <v>0</v>
      </c>
      <c r="R332" s="418">
        <f t="shared" si="41"/>
        <v>0</v>
      </c>
      <c r="S332" s="901"/>
      <c r="T332" s="57"/>
      <c r="U332" s="57"/>
      <c r="V332" s="635"/>
    </row>
    <row r="333" spans="1:197" ht="12.75" customHeight="1" x14ac:dyDescent="0.2">
      <c r="A333" s="353"/>
      <c r="B333" s="502"/>
      <c r="C333" s="501"/>
      <c r="D333" s="657"/>
      <c r="E333" s="461"/>
      <c r="F333" s="460"/>
      <c r="G333" s="414">
        <f t="shared" si="37"/>
        <v>0</v>
      </c>
      <c r="H333" s="462"/>
      <c r="I333" s="415">
        <f t="shared" si="38"/>
        <v>0</v>
      </c>
      <c r="J333" s="462"/>
      <c r="K333" s="419">
        <f t="shared" si="39"/>
        <v>0</v>
      </c>
      <c r="L333" s="463"/>
      <c r="M333" s="464"/>
      <c r="N333" s="417">
        <f t="shared" si="40"/>
        <v>0</v>
      </c>
      <c r="O333" s="790"/>
      <c r="P333" s="460"/>
      <c r="Q333" s="689">
        <f t="shared" si="36"/>
        <v>0</v>
      </c>
      <c r="R333" s="418">
        <f t="shared" si="41"/>
        <v>0</v>
      </c>
      <c r="S333" s="57"/>
      <c r="T333" s="57"/>
      <c r="U333" s="57"/>
      <c r="V333" s="635"/>
    </row>
    <row r="334" spans="1:197" ht="12.75" customHeight="1" x14ac:dyDescent="0.2">
      <c r="A334" s="353"/>
      <c r="B334" s="502"/>
      <c r="C334" s="501"/>
      <c r="D334" s="657"/>
      <c r="E334" s="461"/>
      <c r="F334" s="460"/>
      <c r="G334" s="414">
        <f t="shared" si="37"/>
        <v>0</v>
      </c>
      <c r="H334" s="462"/>
      <c r="I334" s="415">
        <f t="shared" si="38"/>
        <v>0</v>
      </c>
      <c r="J334" s="462"/>
      <c r="K334" s="419">
        <f t="shared" si="39"/>
        <v>0</v>
      </c>
      <c r="L334" s="463"/>
      <c r="M334" s="464"/>
      <c r="N334" s="417">
        <f t="shared" si="40"/>
        <v>0</v>
      </c>
      <c r="O334" s="790"/>
      <c r="P334" s="460"/>
      <c r="Q334" s="689">
        <f t="shared" si="36"/>
        <v>0</v>
      </c>
      <c r="R334" s="418">
        <f t="shared" si="41"/>
        <v>0</v>
      </c>
      <c r="S334" s="57"/>
      <c r="T334" s="57"/>
      <c r="U334" s="57"/>
      <c r="V334" s="635"/>
    </row>
    <row r="335" spans="1:197" ht="12.75" customHeight="1" x14ac:dyDescent="0.2">
      <c r="A335" s="353"/>
      <c r="B335" s="502"/>
      <c r="C335" s="501"/>
      <c r="D335" s="657"/>
      <c r="E335" s="461"/>
      <c r="F335" s="460"/>
      <c r="G335" s="414">
        <f t="shared" si="37"/>
        <v>0</v>
      </c>
      <c r="H335" s="462"/>
      <c r="I335" s="415">
        <f t="shared" si="38"/>
        <v>0</v>
      </c>
      <c r="J335" s="462"/>
      <c r="K335" s="419">
        <f t="shared" si="39"/>
        <v>0</v>
      </c>
      <c r="L335" s="463"/>
      <c r="M335" s="464"/>
      <c r="N335" s="417">
        <f t="shared" si="40"/>
        <v>0</v>
      </c>
      <c r="O335" s="790"/>
      <c r="P335" s="460"/>
      <c r="Q335" s="689">
        <f t="shared" si="36"/>
        <v>0</v>
      </c>
      <c r="R335" s="418">
        <f t="shared" si="41"/>
        <v>0</v>
      </c>
      <c r="S335" s="901"/>
      <c r="T335" s="57"/>
      <c r="U335" s="57"/>
      <c r="V335" s="635"/>
    </row>
    <row r="336" spans="1:197" ht="12.75" customHeight="1" x14ac:dyDescent="0.2">
      <c r="A336" s="353"/>
      <c r="B336" s="502"/>
      <c r="C336" s="501"/>
      <c r="D336" s="657"/>
      <c r="E336" s="553"/>
      <c r="F336" s="460"/>
      <c r="G336" s="414">
        <f t="shared" si="37"/>
        <v>0</v>
      </c>
      <c r="H336" s="462"/>
      <c r="I336" s="415">
        <f t="shared" si="38"/>
        <v>0</v>
      </c>
      <c r="J336" s="462"/>
      <c r="K336" s="419">
        <f t="shared" si="39"/>
        <v>0</v>
      </c>
      <c r="L336" s="463"/>
      <c r="M336" s="464"/>
      <c r="N336" s="417">
        <f t="shared" si="40"/>
        <v>0</v>
      </c>
      <c r="O336" s="790"/>
      <c r="P336" s="460"/>
      <c r="Q336" s="689">
        <f t="shared" si="36"/>
        <v>0</v>
      </c>
      <c r="R336" s="418">
        <f t="shared" si="41"/>
        <v>0</v>
      </c>
      <c r="S336" s="57"/>
      <c r="T336" s="57"/>
      <c r="U336" s="57"/>
      <c r="V336" s="530"/>
    </row>
    <row r="337" spans="1:197" s="676" customFormat="1" ht="12.75" customHeight="1" x14ac:dyDescent="0.2">
      <c r="A337" s="353"/>
      <c r="B337" s="502"/>
      <c r="C337" s="501"/>
      <c r="D337" s="657"/>
      <c r="E337" s="461"/>
      <c r="F337" s="460"/>
      <c r="G337" s="414">
        <f t="shared" si="37"/>
        <v>0</v>
      </c>
      <c r="H337" s="462"/>
      <c r="I337" s="415">
        <f t="shared" si="38"/>
        <v>0</v>
      </c>
      <c r="J337" s="462"/>
      <c r="K337" s="419">
        <f t="shared" si="39"/>
        <v>0</v>
      </c>
      <c r="L337" s="463"/>
      <c r="M337" s="464"/>
      <c r="N337" s="417">
        <f t="shared" si="40"/>
        <v>0</v>
      </c>
      <c r="O337" s="790"/>
      <c r="P337" s="460"/>
      <c r="Q337" s="689">
        <f t="shared" si="36"/>
        <v>0</v>
      </c>
      <c r="R337" s="418">
        <f t="shared" si="41"/>
        <v>0</v>
      </c>
      <c r="S337" s="901"/>
      <c r="T337" s="57"/>
      <c r="U337" s="57"/>
      <c r="V337" s="530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</row>
    <row r="338" spans="1:197" s="677" customFormat="1" ht="12.75" customHeight="1" x14ac:dyDescent="0.2">
      <c r="A338" s="353"/>
      <c r="B338" s="502"/>
      <c r="C338" s="501"/>
      <c r="D338" s="657"/>
      <c r="E338" s="461"/>
      <c r="F338" s="460"/>
      <c r="G338" s="414">
        <f t="shared" si="37"/>
        <v>0</v>
      </c>
      <c r="H338" s="462"/>
      <c r="I338" s="415">
        <f t="shared" si="38"/>
        <v>0</v>
      </c>
      <c r="J338" s="462"/>
      <c r="K338" s="419">
        <f t="shared" si="39"/>
        <v>0</v>
      </c>
      <c r="L338" s="463"/>
      <c r="M338" s="464"/>
      <c r="N338" s="417">
        <f t="shared" si="40"/>
        <v>0</v>
      </c>
      <c r="O338" s="790"/>
      <c r="P338" s="460"/>
      <c r="Q338" s="689">
        <f t="shared" si="36"/>
        <v>0</v>
      </c>
      <c r="R338" s="418">
        <f t="shared" si="41"/>
        <v>0</v>
      </c>
      <c r="S338" s="57"/>
      <c r="T338" s="57"/>
      <c r="U338" s="57"/>
      <c r="V338" s="86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</row>
    <row r="339" spans="1:197" ht="12.75" customHeight="1" x14ac:dyDescent="0.2">
      <c r="A339" s="353"/>
      <c r="B339" s="502"/>
      <c r="C339" s="501"/>
      <c r="D339" s="657"/>
      <c r="E339" s="461"/>
      <c r="F339" s="460"/>
      <c r="G339" s="414">
        <f t="shared" si="37"/>
        <v>0</v>
      </c>
      <c r="H339" s="462"/>
      <c r="I339" s="415">
        <f t="shared" si="38"/>
        <v>0</v>
      </c>
      <c r="J339" s="462"/>
      <c r="K339" s="419">
        <f t="shared" si="39"/>
        <v>0</v>
      </c>
      <c r="L339" s="463"/>
      <c r="M339" s="464"/>
      <c r="N339" s="417">
        <f t="shared" si="40"/>
        <v>0</v>
      </c>
      <c r="O339" s="790"/>
      <c r="P339" s="460"/>
      <c r="Q339" s="689">
        <f t="shared" si="36"/>
        <v>0</v>
      </c>
      <c r="R339" s="418">
        <f t="shared" si="41"/>
        <v>0</v>
      </c>
      <c r="S339" s="901"/>
      <c r="T339" s="57"/>
      <c r="U339" s="57"/>
      <c r="V339" s="530"/>
    </row>
    <row r="340" spans="1:197" ht="12.75" customHeight="1" x14ac:dyDescent="0.2">
      <c r="A340" s="353"/>
      <c r="B340" s="502"/>
      <c r="C340" s="501"/>
      <c r="D340" s="657"/>
      <c r="E340" s="461"/>
      <c r="F340" s="460"/>
      <c r="G340" s="414">
        <f t="shared" si="37"/>
        <v>0</v>
      </c>
      <c r="H340" s="462"/>
      <c r="I340" s="415">
        <f t="shared" si="38"/>
        <v>0</v>
      </c>
      <c r="J340" s="462"/>
      <c r="K340" s="419">
        <f t="shared" si="39"/>
        <v>0</v>
      </c>
      <c r="L340" s="463"/>
      <c r="M340" s="464"/>
      <c r="N340" s="417">
        <f t="shared" si="40"/>
        <v>0</v>
      </c>
      <c r="O340" s="790"/>
      <c r="P340" s="460"/>
      <c r="Q340" s="689">
        <f t="shared" si="36"/>
        <v>0</v>
      </c>
      <c r="R340" s="418">
        <f t="shared" si="41"/>
        <v>0</v>
      </c>
      <c r="S340" s="900"/>
      <c r="T340" s="57"/>
      <c r="U340" s="57"/>
      <c r="V340" s="530"/>
    </row>
    <row r="341" spans="1:197" ht="12.75" customHeight="1" x14ac:dyDescent="0.2">
      <c r="A341" s="353"/>
      <c r="B341" s="502"/>
      <c r="C341" s="501"/>
      <c r="D341" s="657"/>
      <c r="E341" s="461"/>
      <c r="F341" s="460"/>
      <c r="G341" s="414">
        <f t="shared" si="37"/>
        <v>0</v>
      </c>
      <c r="H341" s="462"/>
      <c r="I341" s="415">
        <f t="shared" si="38"/>
        <v>0</v>
      </c>
      <c r="J341" s="462"/>
      <c r="K341" s="419">
        <f t="shared" si="39"/>
        <v>0</v>
      </c>
      <c r="L341" s="463"/>
      <c r="M341" s="464"/>
      <c r="N341" s="417">
        <f t="shared" si="40"/>
        <v>0</v>
      </c>
      <c r="O341" s="790"/>
      <c r="P341" s="460"/>
      <c r="Q341" s="689">
        <f t="shared" si="36"/>
        <v>0</v>
      </c>
      <c r="R341" s="418">
        <f t="shared" si="41"/>
        <v>0</v>
      </c>
      <c r="S341" s="900"/>
      <c r="T341" s="57"/>
      <c r="U341" s="57"/>
      <c r="V341" s="530"/>
    </row>
    <row r="342" spans="1:197" ht="12.75" customHeight="1" x14ac:dyDescent="0.2">
      <c r="A342" s="353"/>
      <c r="B342" s="502"/>
      <c r="C342" s="501"/>
      <c r="D342" s="657"/>
      <c r="E342" s="461"/>
      <c r="F342" s="460"/>
      <c r="G342" s="414">
        <f t="shared" si="37"/>
        <v>0</v>
      </c>
      <c r="H342" s="462"/>
      <c r="I342" s="415">
        <f t="shared" si="38"/>
        <v>0</v>
      </c>
      <c r="J342" s="462"/>
      <c r="K342" s="419">
        <f t="shared" si="39"/>
        <v>0</v>
      </c>
      <c r="L342" s="463"/>
      <c r="M342" s="464"/>
      <c r="N342" s="417">
        <f t="shared" si="40"/>
        <v>0</v>
      </c>
      <c r="O342" s="790"/>
      <c r="P342" s="460"/>
      <c r="Q342" s="689">
        <f t="shared" si="36"/>
        <v>0</v>
      </c>
      <c r="R342" s="418">
        <f t="shared" si="41"/>
        <v>0</v>
      </c>
      <c r="S342" s="57"/>
      <c r="T342" s="57"/>
      <c r="U342" s="57"/>
      <c r="V342" s="530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</row>
    <row r="343" spans="1:197" ht="12.75" customHeight="1" x14ac:dyDescent="0.2">
      <c r="A343" s="353"/>
      <c r="B343" s="502"/>
      <c r="C343" s="501"/>
      <c r="D343" s="657"/>
      <c r="E343" s="461"/>
      <c r="F343" s="460"/>
      <c r="G343" s="414">
        <f t="shared" si="37"/>
        <v>0</v>
      </c>
      <c r="H343" s="462"/>
      <c r="I343" s="415">
        <f t="shared" si="38"/>
        <v>0</v>
      </c>
      <c r="J343" s="462"/>
      <c r="K343" s="419">
        <f t="shared" si="39"/>
        <v>0</v>
      </c>
      <c r="L343" s="739"/>
      <c r="M343" s="464"/>
      <c r="N343" s="417">
        <f t="shared" si="40"/>
        <v>0</v>
      </c>
      <c r="O343" s="790"/>
      <c r="P343" s="460"/>
      <c r="Q343" s="689">
        <f t="shared" si="36"/>
        <v>0</v>
      </c>
      <c r="R343" s="418">
        <f t="shared" si="41"/>
        <v>0</v>
      </c>
      <c r="S343" s="900"/>
      <c r="T343" s="57"/>
      <c r="U343" s="57"/>
      <c r="V343" s="635"/>
    </row>
    <row r="344" spans="1:197" ht="12.75" customHeight="1" x14ac:dyDescent="0.2">
      <c r="A344" s="353"/>
      <c r="B344" s="502"/>
      <c r="C344" s="501"/>
      <c r="D344" s="657"/>
      <c r="E344" s="57"/>
      <c r="F344" s="460"/>
      <c r="G344" s="414">
        <f t="shared" si="37"/>
        <v>0</v>
      </c>
      <c r="H344" s="462"/>
      <c r="I344" s="415">
        <f t="shared" si="38"/>
        <v>0</v>
      </c>
      <c r="J344" s="462"/>
      <c r="K344" s="419">
        <f t="shared" si="39"/>
        <v>0</v>
      </c>
      <c r="L344" s="463"/>
      <c r="M344" s="464"/>
      <c r="N344" s="417">
        <f t="shared" si="40"/>
        <v>0</v>
      </c>
      <c r="O344" s="790"/>
      <c r="P344" s="460"/>
      <c r="Q344" s="689">
        <f t="shared" si="36"/>
        <v>0</v>
      </c>
      <c r="R344" s="418">
        <f t="shared" si="41"/>
        <v>0</v>
      </c>
      <c r="S344" s="57"/>
      <c r="T344" s="57"/>
      <c r="U344" s="57"/>
      <c r="V344" s="530"/>
    </row>
    <row r="345" spans="1:197" ht="12.75" customHeight="1" x14ac:dyDescent="0.2">
      <c r="A345" s="353"/>
      <c r="B345" s="502"/>
      <c r="C345" s="501"/>
      <c r="D345" s="657"/>
      <c r="E345" s="553"/>
      <c r="F345" s="460"/>
      <c r="G345" s="414">
        <f t="shared" si="37"/>
        <v>0</v>
      </c>
      <c r="H345" s="462"/>
      <c r="I345" s="415">
        <f t="shared" si="38"/>
        <v>0</v>
      </c>
      <c r="J345" s="462"/>
      <c r="K345" s="419">
        <f t="shared" si="39"/>
        <v>0</v>
      </c>
      <c r="L345" s="463"/>
      <c r="M345" s="464"/>
      <c r="N345" s="417">
        <f t="shared" si="40"/>
        <v>0</v>
      </c>
      <c r="O345" s="790"/>
      <c r="P345" s="460"/>
      <c r="Q345" s="689">
        <f t="shared" si="36"/>
        <v>0</v>
      </c>
      <c r="R345" s="418">
        <f t="shared" si="41"/>
        <v>0</v>
      </c>
      <c r="S345" s="901"/>
      <c r="T345" s="57"/>
      <c r="U345" s="57"/>
      <c r="V345" s="869"/>
    </row>
    <row r="346" spans="1:197" ht="12.75" customHeight="1" x14ac:dyDescent="0.2">
      <c r="A346" s="353"/>
      <c r="B346" s="502"/>
      <c r="C346" s="501"/>
      <c r="D346" s="657"/>
      <c r="E346" s="57"/>
      <c r="F346" s="460"/>
      <c r="G346" s="414">
        <f t="shared" si="37"/>
        <v>0</v>
      </c>
      <c r="H346" s="462"/>
      <c r="I346" s="415">
        <f t="shared" si="38"/>
        <v>0</v>
      </c>
      <c r="J346" s="462"/>
      <c r="K346" s="419">
        <f t="shared" si="39"/>
        <v>0</v>
      </c>
      <c r="L346" s="463"/>
      <c r="M346" s="464"/>
      <c r="N346" s="417">
        <f t="shared" si="40"/>
        <v>0</v>
      </c>
      <c r="O346" s="790"/>
      <c r="P346" s="460"/>
      <c r="Q346" s="689">
        <f t="shared" si="36"/>
        <v>0</v>
      </c>
      <c r="R346" s="418">
        <f t="shared" si="41"/>
        <v>0</v>
      </c>
      <c r="S346" s="901"/>
      <c r="T346" s="57"/>
      <c r="U346" s="57"/>
      <c r="V346" s="635"/>
    </row>
    <row r="347" spans="1:197" ht="12.75" customHeight="1" x14ac:dyDescent="0.2">
      <c r="A347" s="353"/>
      <c r="B347" s="502"/>
      <c r="C347" s="501"/>
      <c r="D347" s="657"/>
      <c r="E347" s="57"/>
      <c r="F347" s="460"/>
      <c r="G347" s="414">
        <f t="shared" si="37"/>
        <v>0</v>
      </c>
      <c r="H347" s="462"/>
      <c r="I347" s="415">
        <f t="shared" si="38"/>
        <v>0</v>
      </c>
      <c r="J347" s="462"/>
      <c r="K347" s="419">
        <f t="shared" si="39"/>
        <v>0</v>
      </c>
      <c r="L347" s="463"/>
      <c r="M347" s="464"/>
      <c r="N347" s="417">
        <f t="shared" si="40"/>
        <v>0</v>
      </c>
      <c r="O347" s="790"/>
      <c r="P347" s="460"/>
      <c r="Q347" s="689">
        <f t="shared" si="36"/>
        <v>0</v>
      </c>
      <c r="R347" s="418">
        <f t="shared" si="41"/>
        <v>0</v>
      </c>
      <c r="S347" s="57"/>
      <c r="T347" s="57"/>
      <c r="U347" s="57"/>
      <c r="V347" s="530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</row>
    <row r="348" spans="1:197" ht="12.75" customHeight="1" x14ac:dyDescent="0.2">
      <c r="A348" s="869"/>
      <c r="B348" s="502"/>
      <c r="C348" s="501"/>
      <c r="D348" s="657"/>
      <c r="E348" s="553"/>
      <c r="F348" s="460"/>
      <c r="G348" s="414">
        <f t="shared" si="37"/>
        <v>0</v>
      </c>
      <c r="H348" s="462"/>
      <c r="I348" s="415">
        <f t="shared" si="38"/>
        <v>0</v>
      </c>
      <c r="J348" s="462"/>
      <c r="K348" s="419">
        <f t="shared" si="39"/>
        <v>0</v>
      </c>
      <c r="L348" s="463"/>
      <c r="M348" s="464"/>
      <c r="N348" s="417">
        <f t="shared" si="40"/>
        <v>0</v>
      </c>
      <c r="O348" s="790"/>
      <c r="P348" s="460"/>
      <c r="Q348" s="689">
        <f t="shared" si="36"/>
        <v>0</v>
      </c>
      <c r="R348" s="418">
        <f t="shared" si="41"/>
        <v>0</v>
      </c>
      <c r="S348" s="900"/>
      <c r="T348" s="57"/>
      <c r="U348" s="57"/>
      <c r="V348" s="530"/>
    </row>
    <row r="349" spans="1:197" ht="12.75" customHeight="1" x14ac:dyDescent="0.2">
      <c r="A349" s="353"/>
      <c r="B349" s="502"/>
      <c r="C349" s="501"/>
      <c r="D349" s="657"/>
      <c r="E349" s="57"/>
      <c r="F349" s="460"/>
      <c r="G349" s="414">
        <f t="shared" si="37"/>
        <v>0</v>
      </c>
      <c r="H349" s="462"/>
      <c r="I349" s="415">
        <f t="shared" si="38"/>
        <v>0</v>
      </c>
      <c r="J349" s="462"/>
      <c r="K349" s="419">
        <f t="shared" si="39"/>
        <v>0</v>
      </c>
      <c r="L349" s="463"/>
      <c r="M349" s="464"/>
      <c r="N349" s="417">
        <f t="shared" si="40"/>
        <v>0</v>
      </c>
      <c r="O349" s="790"/>
      <c r="P349" s="460"/>
      <c r="Q349" s="689">
        <f t="shared" si="36"/>
        <v>0</v>
      </c>
      <c r="R349" s="418">
        <f t="shared" si="41"/>
        <v>0</v>
      </c>
      <c r="S349" s="901"/>
      <c r="T349" s="57"/>
      <c r="U349" s="57"/>
      <c r="V349" s="869"/>
    </row>
    <row r="350" spans="1:197" ht="12.75" customHeight="1" x14ac:dyDescent="0.2">
      <c r="A350" s="353"/>
      <c r="B350" s="502"/>
      <c r="C350" s="501"/>
      <c r="D350" s="657"/>
      <c r="E350" s="57"/>
      <c r="F350" s="460"/>
      <c r="G350" s="414">
        <f t="shared" si="37"/>
        <v>0</v>
      </c>
      <c r="H350" s="462"/>
      <c r="I350" s="415">
        <f t="shared" si="38"/>
        <v>0</v>
      </c>
      <c r="J350" s="462"/>
      <c r="K350" s="419">
        <f t="shared" si="39"/>
        <v>0</v>
      </c>
      <c r="L350" s="463"/>
      <c r="M350" s="464"/>
      <c r="N350" s="417">
        <f t="shared" si="40"/>
        <v>0</v>
      </c>
      <c r="O350" s="790"/>
      <c r="P350" s="460"/>
      <c r="Q350" s="689">
        <f t="shared" si="36"/>
        <v>0</v>
      </c>
      <c r="R350" s="418">
        <f t="shared" si="41"/>
        <v>0</v>
      </c>
      <c r="S350" s="901"/>
      <c r="T350" s="57"/>
      <c r="U350" s="57"/>
      <c r="V350" s="869"/>
    </row>
    <row r="351" spans="1:197" ht="12.75" customHeight="1" x14ac:dyDescent="0.2">
      <c r="A351" s="353"/>
      <c r="B351" s="502"/>
      <c r="C351" s="501"/>
      <c r="D351" s="657"/>
      <c r="E351" s="57"/>
      <c r="F351" s="460"/>
      <c r="G351" s="414">
        <f t="shared" si="37"/>
        <v>0</v>
      </c>
      <c r="H351" s="462"/>
      <c r="I351" s="415">
        <f t="shared" si="38"/>
        <v>0</v>
      </c>
      <c r="J351" s="462"/>
      <c r="K351" s="419">
        <f t="shared" si="39"/>
        <v>0</v>
      </c>
      <c r="L351" s="463"/>
      <c r="M351" s="464"/>
      <c r="N351" s="417">
        <f t="shared" si="40"/>
        <v>0</v>
      </c>
      <c r="O351" s="790"/>
      <c r="P351" s="460"/>
      <c r="Q351" s="689">
        <f t="shared" si="36"/>
        <v>0</v>
      </c>
      <c r="R351" s="418">
        <f t="shared" si="41"/>
        <v>0</v>
      </c>
      <c r="S351" s="901"/>
      <c r="T351" s="57"/>
      <c r="U351" s="57"/>
      <c r="V351" s="635"/>
    </row>
    <row r="352" spans="1:197" s="709" customFormat="1" ht="12.75" customHeight="1" x14ac:dyDescent="0.2">
      <c r="A352" s="353"/>
      <c r="B352" s="502"/>
      <c r="C352" s="501"/>
      <c r="D352" s="657"/>
      <c r="E352" s="553"/>
      <c r="F352" s="460"/>
      <c r="G352" s="414">
        <f t="shared" si="37"/>
        <v>0</v>
      </c>
      <c r="H352" s="462"/>
      <c r="I352" s="415">
        <f t="shared" si="38"/>
        <v>0</v>
      </c>
      <c r="J352" s="462"/>
      <c r="K352" s="419">
        <f t="shared" si="39"/>
        <v>0</v>
      </c>
      <c r="L352" s="463"/>
      <c r="M352" s="464"/>
      <c r="N352" s="417">
        <f t="shared" si="40"/>
        <v>0</v>
      </c>
      <c r="O352" s="790"/>
      <c r="P352" s="460"/>
      <c r="Q352" s="689">
        <f t="shared" si="36"/>
        <v>0</v>
      </c>
      <c r="R352" s="418">
        <f t="shared" si="41"/>
        <v>0</v>
      </c>
      <c r="S352" s="900"/>
      <c r="T352" s="57"/>
      <c r="U352" s="57"/>
      <c r="V352" s="530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</row>
    <row r="353" spans="1:197" ht="12.75" customHeight="1" x14ac:dyDescent="0.2">
      <c r="A353" s="353"/>
      <c r="B353" s="502"/>
      <c r="C353" s="501"/>
      <c r="D353" s="657"/>
      <c r="E353" s="57"/>
      <c r="F353" s="460"/>
      <c r="G353" s="414">
        <f t="shared" si="37"/>
        <v>0</v>
      </c>
      <c r="H353" s="462"/>
      <c r="I353" s="415">
        <f t="shared" si="38"/>
        <v>0</v>
      </c>
      <c r="J353" s="462"/>
      <c r="K353" s="419">
        <f t="shared" si="39"/>
        <v>0</v>
      </c>
      <c r="L353" s="463"/>
      <c r="M353" s="464"/>
      <c r="N353" s="417">
        <f t="shared" si="40"/>
        <v>0</v>
      </c>
      <c r="O353" s="790"/>
      <c r="P353" s="460"/>
      <c r="Q353" s="689">
        <f t="shared" si="36"/>
        <v>0</v>
      </c>
      <c r="R353" s="418">
        <f t="shared" si="41"/>
        <v>0</v>
      </c>
      <c r="S353" s="901"/>
      <c r="T353" s="57"/>
      <c r="U353" s="57"/>
      <c r="V353" s="635"/>
    </row>
    <row r="354" spans="1:197" s="709" customFormat="1" ht="12.75" customHeight="1" x14ac:dyDescent="0.2">
      <c r="A354" s="353"/>
      <c r="B354" s="502"/>
      <c r="C354" s="501"/>
      <c r="D354" s="657"/>
      <c r="E354" s="57"/>
      <c r="F354" s="460"/>
      <c r="G354" s="414">
        <f t="shared" si="37"/>
        <v>0</v>
      </c>
      <c r="H354" s="462"/>
      <c r="I354" s="415">
        <f t="shared" si="38"/>
        <v>0</v>
      </c>
      <c r="J354" s="462"/>
      <c r="K354" s="419">
        <f t="shared" si="39"/>
        <v>0</v>
      </c>
      <c r="L354" s="463"/>
      <c r="M354" s="464"/>
      <c r="N354" s="417">
        <f t="shared" si="40"/>
        <v>0</v>
      </c>
      <c r="O354" s="790"/>
      <c r="P354" s="460"/>
      <c r="Q354" s="689">
        <f t="shared" si="36"/>
        <v>0</v>
      </c>
      <c r="R354" s="418">
        <f t="shared" si="41"/>
        <v>0</v>
      </c>
      <c r="S354" s="901"/>
      <c r="T354" s="57"/>
      <c r="U354" s="57"/>
      <c r="V354" s="530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</row>
    <row r="355" spans="1:197" s="709" customFormat="1" ht="12.75" customHeight="1" x14ac:dyDescent="0.2">
      <c r="A355" s="353"/>
      <c r="B355" s="502"/>
      <c r="C355" s="501"/>
      <c r="D355" s="657"/>
      <c r="E355" s="57"/>
      <c r="F355" s="460"/>
      <c r="G355" s="414">
        <f t="shared" si="37"/>
        <v>0</v>
      </c>
      <c r="H355" s="462"/>
      <c r="I355" s="415">
        <f t="shared" si="38"/>
        <v>0</v>
      </c>
      <c r="J355" s="462"/>
      <c r="K355" s="419">
        <f t="shared" si="39"/>
        <v>0</v>
      </c>
      <c r="L355" s="463"/>
      <c r="M355" s="464"/>
      <c r="N355" s="417">
        <f t="shared" si="40"/>
        <v>0</v>
      </c>
      <c r="O355" s="790"/>
      <c r="P355" s="460"/>
      <c r="Q355" s="689">
        <f t="shared" si="36"/>
        <v>0</v>
      </c>
      <c r="R355" s="418">
        <f t="shared" si="41"/>
        <v>0</v>
      </c>
      <c r="S355" s="901"/>
      <c r="T355" s="57"/>
      <c r="U355" s="57"/>
      <c r="V355" s="635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</row>
    <row r="356" spans="1:197" s="709" customFormat="1" ht="12.75" customHeight="1" x14ac:dyDescent="0.2">
      <c r="A356" s="353"/>
      <c r="B356" s="502"/>
      <c r="C356" s="501"/>
      <c r="D356" s="657"/>
      <c r="E356" s="57"/>
      <c r="F356" s="460"/>
      <c r="G356" s="414">
        <f t="shared" si="37"/>
        <v>0</v>
      </c>
      <c r="H356" s="632"/>
      <c r="I356" s="415">
        <f t="shared" si="38"/>
        <v>0</v>
      </c>
      <c r="J356" s="632"/>
      <c r="K356" s="419">
        <f t="shared" si="39"/>
        <v>0</v>
      </c>
      <c r="L356" s="633"/>
      <c r="M356" s="634"/>
      <c r="N356" s="417">
        <f t="shared" si="40"/>
        <v>0</v>
      </c>
      <c r="O356" s="790"/>
      <c r="P356" s="460"/>
      <c r="Q356" s="689">
        <f t="shared" si="36"/>
        <v>0</v>
      </c>
      <c r="R356" s="418">
        <f t="shared" si="41"/>
        <v>0</v>
      </c>
      <c r="S356" s="900"/>
      <c r="T356" s="57"/>
      <c r="U356" s="57"/>
      <c r="V356" s="530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</row>
    <row r="357" spans="1:197" s="677" customFormat="1" ht="12.75" customHeight="1" x14ac:dyDescent="0.2">
      <c r="A357" s="353"/>
      <c r="B357" s="502"/>
      <c r="C357" s="501"/>
      <c r="D357" s="657"/>
      <c r="E357" s="57"/>
      <c r="F357" s="460"/>
      <c r="G357" s="414">
        <f t="shared" si="37"/>
        <v>0</v>
      </c>
      <c r="H357" s="462"/>
      <c r="I357" s="415">
        <f t="shared" si="38"/>
        <v>0</v>
      </c>
      <c r="J357" s="462"/>
      <c r="K357" s="419">
        <f t="shared" si="39"/>
        <v>0</v>
      </c>
      <c r="L357" s="463"/>
      <c r="M357" s="464"/>
      <c r="N357" s="417">
        <f t="shared" si="40"/>
        <v>0</v>
      </c>
      <c r="O357" s="790"/>
      <c r="P357" s="460"/>
      <c r="Q357" s="689">
        <f t="shared" si="36"/>
        <v>0</v>
      </c>
      <c r="R357" s="418">
        <f t="shared" si="41"/>
        <v>0</v>
      </c>
      <c r="S357" s="900"/>
      <c r="T357" s="57"/>
      <c r="U357" s="57"/>
      <c r="V357" s="635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</row>
    <row r="358" spans="1:197" s="709" customFormat="1" ht="12.75" customHeight="1" x14ac:dyDescent="0.2">
      <c r="A358" s="353"/>
      <c r="B358" s="502"/>
      <c r="C358" s="501"/>
      <c r="D358" s="657"/>
      <c r="E358" s="57"/>
      <c r="F358" s="460"/>
      <c r="G358" s="414">
        <f t="shared" si="37"/>
        <v>0</v>
      </c>
      <c r="H358" s="462"/>
      <c r="I358" s="415">
        <f t="shared" si="38"/>
        <v>0</v>
      </c>
      <c r="J358" s="462"/>
      <c r="K358" s="419">
        <f t="shared" si="39"/>
        <v>0</v>
      </c>
      <c r="L358" s="463"/>
      <c r="M358" s="464"/>
      <c r="N358" s="417">
        <f t="shared" si="40"/>
        <v>0</v>
      </c>
      <c r="O358" s="790"/>
      <c r="P358" s="460"/>
      <c r="Q358" s="689">
        <f t="shared" si="36"/>
        <v>0</v>
      </c>
      <c r="R358" s="418">
        <f t="shared" si="41"/>
        <v>0</v>
      </c>
      <c r="S358" s="901"/>
      <c r="T358" s="57"/>
      <c r="U358" s="57"/>
      <c r="V358" s="635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</row>
    <row r="359" spans="1:197" s="709" customFormat="1" ht="12.75" customHeight="1" x14ac:dyDescent="0.2">
      <c r="A359" s="353"/>
      <c r="B359" s="502"/>
      <c r="C359" s="501"/>
      <c r="D359" s="657"/>
      <c r="E359" s="57"/>
      <c r="F359" s="460"/>
      <c r="G359" s="414">
        <f t="shared" si="37"/>
        <v>0</v>
      </c>
      <c r="H359" s="462"/>
      <c r="I359" s="415">
        <f t="shared" si="38"/>
        <v>0</v>
      </c>
      <c r="J359" s="462"/>
      <c r="K359" s="419">
        <f t="shared" si="39"/>
        <v>0</v>
      </c>
      <c r="L359" s="463"/>
      <c r="M359" s="464"/>
      <c r="N359" s="417">
        <f t="shared" si="40"/>
        <v>0</v>
      </c>
      <c r="O359" s="790"/>
      <c r="P359" s="460"/>
      <c r="Q359" s="689">
        <f t="shared" si="36"/>
        <v>0</v>
      </c>
      <c r="R359" s="418">
        <f t="shared" si="41"/>
        <v>0</v>
      </c>
      <c r="S359" s="900"/>
      <c r="T359" s="57"/>
      <c r="U359" s="57"/>
      <c r="V359" s="635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</row>
    <row r="360" spans="1:197" ht="12.75" customHeight="1" x14ac:dyDescent="0.2">
      <c r="A360" s="353"/>
      <c r="B360" s="502"/>
      <c r="C360" s="501"/>
      <c r="D360" s="657"/>
      <c r="E360" s="57"/>
      <c r="F360" s="460"/>
      <c r="G360" s="414">
        <f t="shared" si="37"/>
        <v>0</v>
      </c>
      <c r="H360" s="462"/>
      <c r="I360" s="415">
        <f t="shared" si="38"/>
        <v>0</v>
      </c>
      <c r="J360" s="462"/>
      <c r="K360" s="419">
        <f t="shared" si="39"/>
        <v>0</v>
      </c>
      <c r="L360" s="463"/>
      <c r="M360" s="464"/>
      <c r="N360" s="417">
        <f t="shared" si="40"/>
        <v>0</v>
      </c>
      <c r="O360" s="790"/>
      <c r="P360" s="460"/>
      <c r="Q360" s="689">
        <f t="shared" si="36"/>
        <v>0</v>
      </c>
      <c r="R360" s="418">
        <f t="shared" si="41"/>
        <v>0</v>
      </c>
      <c r="S360" s="57"/>
      <c r="T360" s="57"/>
      <c r="U360" s="57"/>
      <c r="V360" s="530"/>
    </row>
    <row r="361" spans="1:197" s="676" customFormat="1" ht="12.75" customHeight="1" x14ac:dyDescent="0.2">
      <c r="A361" s="353"/>
      <c r="B361" s="502"/>
      <c r="C361" s="501"/>
      <c r="D361" s="657"/>
      <c r="E361" s="57"/>
      <c r="F361" s="460"/>
      <c r="G361" s="414">
        <f t="shared" si="37"/>
        <v>0</v>
      </c>
      <c r="H361" s="632"/>
      <c r="I361" s="415">
        <f t="shared" si="38"/>
        <v>0</v>
      </c>
      <c r="J361" s="632"/>
      <c r="K361" s="419">
        <f t="shared" si="39"/>
        <v>0</v>
      </c>
      <c r="L361" s="633"/>
      <c r="M361" s="634"/>
      <c r="N361" s="417">
        <f t="shared" si="40"/>
        <v>0</v>
      </c>
      <c r="O361" s="790"/>
      <c r="P361" s="460"/>
      <c r="Q361" s="689">
        <f t="shared" si="36"/>
        <v>0</v>
      </c>
      <c r="R361" s="418">
        <f t="shared" si="41"/>
        <v>0</v>
      </c>
      <c r="S361" s="57"/>
      <c r="T361" s="57"/>
      <c r="U361" s="57"/>
      <c r="V361" s="635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</row>
    <row r="362" spans="1:197" ht="12.75" customHeight="1" x14ac:dyDescent="0.2">
      <c r="A362" s="353"/>
      <c r="B362" s="502"/>
      <c r="C362" s="501"/>
      <c r="D362" s="657"/>
      <c r="E362" s="57"/>
      <c r="F362" s="460"/>
      <c r="G362" s="414">
        <f t="shared" si="37"/>
        <v>0</v>
      </c>
      <c r="H362" s="632"/>
      <c r="I362" s="415">
        <f t="shared" si="38"/>
        <v>0</v>
      </c>
      <c r="J362" s="632"/>
      <c r="K362" s="419">
        <f t="shared" si="39"/>
        <v>0</v>
      </c>
      <c r="L362" s="633"/>
      <c r="M362" s="634"/>
      <c r="N362" s="417">
        <f t="shared" si="40"/>
        <v>0</v>
      </c>
      <c r="O362" s="790"/>
      <c r="P362" s="460"/>
      <c r="Q362" s="689">
        <f t="shared" si="36"/>
        <v>0</v>
      </c>
      <c r="R362" s="418">
        <f t="shared" si="41"/>
        <v>0</v>
      </c>
      <c r="S362" s="901"/>
      <c r="T362" s="57"/>
      <c r="U362" s="57"/>
      <c r="V362" s="530"/>
    </row>
    <row r="363" spans="1:197" s="709" customFormat="1" ht="12.75" customHeight="1" x14ac:dyDescent="0.2">
      <c r="A363" s="353"/>
      <c r="B363" s="502"/>
      <c r="C363" s="501"/>
      <c r="D363" s="657"/>
      <c r="E363" s="57"/>
      <c r="F363" s="460"/>
      <c r="G363" s="414">
        <f t="shared" si="37"/>
        <v>0</v>
      </c>
      <c r="H363" s="632"/>
      <c r="I363" s="415">
        <f t="shared" si="38"/>
        <v>0</v>
      </c>
      <c r="J363" s="632"/>
      <c r="K363" s="419">
        <f t="shared" si="39"/>
        <v>0</v>
      </c>
      <c r="L363" s="633"/>
      <c r="M363" s="634"/>
      <c r="N363" s="417">
        <f t="shared" si="40"/>
        <v>0</v>
      </c>
      <c r="O363" s="790"/>
      <c r="P363" s="460"/>
      <c r="Q363" s="689">
        <f t="shared" si="36"/>
        <v>0</v>
      </c>
      <c r="R363" s="418">
        <f t="shared" si="41"/>
        <v>0</v>
      </c>
      <c r="S363" s="901"/>
      <c r="T363" s="57"/>
      <c r="U363" s="57"/>
      <c r="V363" s="635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</row>
    <row r="364" spans="1:197" ht="12.75" customHeight="1" x14ac:dyDescent="0.2">
      <c r="A364" s="353"/>
      <c r="B364" s="502"/>
      <c r="C364" s="501"/>
      <c r="D364" s="657"/>
      <c r="E364" s="57"/>
      <c r="F364" s="460"/>
      <c r="G364" s="414">
        <f t="shared" si="37"/>
        <v>0</v>
      </c>
      <c r="H364" s="632"/>
      <c r="I364" s="415">
        <f t="shared" si="38"/>
        <v>0</v>
      </c>
      <c r="J364" s="632"/>
      <c r="K364" s="419">
        <f t="shared" si="39"/>
        <v>0</v>
      </c>
      <c r="L364" s="633"/>
      <c r="M364" s="634"/>
      <c r="N364" s="417">
        <f t="shared" si="40"/>
        <v>0</v>
      </c>
      <c r="O364" s="790"/>
      <c r="P364" s="460"/>
      <c r="Q364" s="689">
        <f t="shared" si="36"/>
        <v>0</v>
      </c>
      <c r="R364" s="418">
        <f t="shared" si="41"/>
        <v>0</v>
      </c>
      <c r="S364" s="901"/>
      <c r="T364" s="57"/>
      <c r="U364" s="57"/>
      <c r="V364" s="635"/>
    </row>
    <row r="365" spans="1:197" ht="12.75" customHeight="1" x14ac:dyDescent="0.2">
      <c r="A365" s="353"/>
      <c r="B365" s="624"/>
      <c r="C365" s="501"/>
      <c r="D365" s="657"/>
      <c r="E365" s="57"/>
      <c r="F365" s="460"/>
      <c r="G365" s="414">
        <f t="shared" si="37"/>
        <v>0</v>
      </c>
      <c r="H365" s="632"/>
      <c r="I365" s="415">
        <f t="shared" si="38"/>
        <v>0</v>
      </c>
      <c r="J365" s="632"/>
      <c r="K365" s="419">
        <f t="shared" si="39"/>
        <v>0</v>
      </c>
      <c r="L365" s="633"/>
      <c r="M365" s="464"/>
      <c r="N365" s="417">
        <f t="shared" si="40"/>
        <v>0</v>
      </c>
      <c r="O365" s="790"/>
      <c r="P365" s="460"/>
      <c r="Q365" s="689">
        <f t="shared" si="36"/>
        <v>0</v>
      </c>
      <c r="R365" s="418">
        <f t="shared" si="41"/>
        <v>0</v>
      </c>
      <c r="S365" s="901"/>
      <c r="T365" s="57"/>
      <c r="U365" s="57"/>
      <c r="V365" s="530"/>
    </row>
    <row r="366" spans="1:197" s="709" customFormat="1" ht="12.75" customHeight="1" x14ac:dyDescent="0.2">
      <c r="A366" s="353"/>
      <c r="B366" s="502"/>
      <c r="C366" s="501"/>
      <c r="D366" s="657"/>
      <c r="E366" s="57"/>
      <c r="F366" s="460"/>
      <c r="G366" s="414">
        <f t="shared" si="37"/>
        <v>0</v>
      </c>
      <c r="H366" s="462"/>
      <c r="I366" s="415">
        <f t="shared" si="38"/>
        <v>0</v>
      </c>
      <c r="J366" s="462"/>
      <c r="K366" s="419">
        <f t="shared" si="39"/>
        <v>0</v>
      </c>
      <c r="L366" s="463"/>
      <c r="M366" s="464"/>
      <c r="N366" s="417">
        <f t="shared" si="40"/>
        <v>0</v>
      </c>
      <c r="O366" s="790"/>
      <c r="P366" s="460"/>
      <c r="Q366" s="689">
        <f t="shared" si="36"/>
        <v>0</v>
      </c>
      <c r="R366" s="418">
        <f t="shared" si="41"/>
        <v>0</v>
      </c>
      <c r="S366" s="57"/>
      <c r="T366" s="57"/>
      <c r="U366" s="57"/>
      <c r="V366" s="635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</row>
    <row r="367" spans="1:197" s="709" customFormat="1" ht="12.75" customHeight="1" x14ac:dyDescent="0.2">
      <c r="A367" s="353"/>
      <c r="B367" s="502"/>
      <c r="C367" s="501"/>
      <c r="D367" s="657"/>
      <c r="E367" s="57"/>
      <c r="F367" s="460"/>
      <c r="G367" s="414">
        <f t="shared" si="37"/>
        <v>0</v>
      </c>
      <c r="H367" s="462"/>
      <c r="I367" s="415">
        <f t="shared" si="38"/>
        <v>0</v>
      </c>
      <c r="J367" s="462"/>
      <c r="K367" s="419">
        <f t="shared" si="39"/>
        <v>0</v>
      </c>
      <c r="L367" s="463"/>
      <c r="M367" s="464"/>
      <c r="N367" s="417">
        <f t="shared" si="40"/>
        <v>0</v>
      </c>
      <c r="O367" s="790"/>
      <c r="P367" s="460"/>
      <c r="Q367" s="689">
        <f t="shared" si="36"/>
        <v>0</v>
      </c>
      <c r="R367" s="418">
        <f t="shared" si="41"/>
        <v>0</v>
      </c>
      <c r="S367" s="900"/>
      <c r="T367" s="57"/>
      <c r="U367" s="57"/>
      <c r="V367" s="635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</row>
    <row r="368" spans="1:197" s="709" customFormat="1" ht="12.75" customHeight="1" x14ac:dyDescent="0.2">
      <c r="A368" s="353"/>
      <c r="B368" s="502"/>
      <c r="C368" s="501"/>
      <c r="D368" s="657"/>
      <c r="E368" s="57"/>
      <c r="F368" s="460"/>
      <c r="G368" s="414">
        <f t="shared" si="37"/>
        <v>0</v>
      </c>
      <c r="H368" s="462"/>
      <c r="I368" s="415">
        <f t="shared" si="38"/>
        <v>0</v>
      </c>
      <c r="J368" s="462"/>
      <c r="K368" s="419">
        <f t="shared" si="39"/>
        <v>0</v>
      </c>
      <c r="L368" s="463"/>
      <c r="M368" s="464"/>
      <c r="N368" s="417">
        <f t="shared" si="40"/>
        <v>0</v>
      </c>
      <c r="O368" s="790"/>
      <c r="P368" s="460"/>
      <c r="Q368" s="689">
        <f t="shared" si="36"/>
        <v>0</v>
      </c>
      <c r="R368" s="418">
        <f t="shared" si="41"/>
        <v>0</v>
      </c>
      <c r="S368" s="901"/>
      <c r="T368" s="57"/>
      <c r="U368" s="57"/>
      <c r="V368" s="635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</row>
    <row r="369" spans="1:85" s="709" customFormat="1" ht="12.75" customHeight="1" x14ac:dyDescent="0.2">
      <c r="A369" s="353"/>
      <c r="B369" s="502"/>
      <c r="C369" s="501"/>
      <c r="D369" s="657"/>
      <c r="E369" s="57"/>
      <c r="F369" s="460"/>
      <c r="G369" s="414">
        <f t="shared" si="37"/>
        <v>0</v>
      </c>
      <c r="H369" s="462"/>
      <c r="I369" s="415">
        <f t="shared" si="38"/>
        <v>0</v>
      </c>
      <c r="J369" s="462"/>
      <c r="K369" s="419">
        <f t="shared" si="39"/>
        <v>0</v>
      </c>
      <c r="L369" s="463"/>
      <c r="M369" s="464"/>
      <c r="N369" s="417">
        <f t="shared" si="40"/>
        <v>0</v>
      </c>
      <c r="O369" s="790"/>
      <c r="P369" s="460"/>
      <c r="Q369" s="689">
        <f t="shared" si="36"/>
        <v>0</v>
      </c>
      <c r="R369" s="418">
        <f t="shared" si="41"/>
        <v>0</v>
      </c>
      <c r="S369" s="901"/>
      <c r="T369" s="57"/>
      <c r="U369" s="57"/>
      <c r="V369" s="635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</row>
    <row r="370" spans="1:85" s="709" customFormat="1" ht="12.75" customHeight="1" x14ac:dyDescent="0.2">
      <c r="A370" s="353"/>
      <c r="B370" s="502"/>
      <c r="C370" s="501"/>
      <c r="D370" s="657"/>
      <c r="E370" s="57"/>
      <c r="F370" s="460"/>
      <c r="G370" s="414">
        <f t="shared" si="37"/>
        <v>0</v>
      </c>
      <c r="H370" s="462"/>
      <c r="I370" s="415">
        <f t="shared" si="38"/>
        <v>0</v>
      </c>
      <c r="J370" s="462"/>
      <c r="K370" s="419">
        <f t="shared" si="39"/>
        <v>0</v>
      </c>
      <c r="L370" s="463"/>
      <c r="M370" s="464"/>
      <c r="N370" s="417">
        <f t="shared" si="40"/>
        <v>0</v>
      </c>
      <c r="O370" s="790"/>
      <c r="P370" s="460"/>
      <c r="Q370" s="689">
        <f t="shared" si="36"/>
        <v>0</v>
      </c>
      <c r="R370" s="418">
        <f t="shared" si="41"/>
        <v>0</v>
      </c>
      <c r="S370" s="901"/>
      <c r="T370" s="57"/>
      <c r="U370" s="57"/>
      <c r="V370" s="635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</row>
    <row r="371" spans="1:85" s="709" customFormat="1" ht="12.75" customHeight="1" x14ac:dyDescent="0.2">
      <c r="A371" s="353"/>
      <c r="B371" s="502"/>
      <c r="C371" s="501"/>
      <c r="D371" s="657"/>
      <c r="E371" s="57"/>
      <c r="F371" s="460"/>
      <c r="G371" s="414">
        <f t="shared" si="37"/>
        <v>0</v>
      </c>
      <c r="H371" s="462"/>
      <c r="I371" s="415">
        <f t="shared" si="38"/>
        <v>0</v>
      </c>
      <c r="J371" s="462"/>
      <c r="K371" s="419">
        <f t="shared" si="39"/>
        <v>0</v>
      </c>
      <c r="L371" s="463"/>
      <c r="M371" s="464"/>
      <c r="N371" s="417">
        <f t="shared" si="40"/>
        <v>0</v>
      </c>
      <c r="O371" s="790"/>
      <c r="P371" s="460"/>
      <c r="Q371" s="689">
        <f t="shared" si="36"/>
        <v>0</v>
      </c>
      <c r="R371" s="418">
        <f t="shared" si="41"/>
        <v>0</v>
      </c>
      <c r="S371" s="901"/>
      <c r="T371" s="57"/>
      <c r="U371" s="57"/>
      <c r="V371" s="530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</row>
    <row r="372" spans="1:85" s="709" customFormat="1" ht="12.75" customHeight="1" x14ac:dyDescent="0.2">
      <c r="A372" s="353"/>
      <c r="B372" s="502"/>
      <c r="C372" s="501"/>
      <c r="D372" s="657"/>
      <c r="E372" s="57"/>
      <c r="F372" s="460"/>
      <c r="G372" s="414">
        <f t="shared" si="37"/>
        <v>0</v>
      </c>
      <c r="H372" s="462"/>
      <c r="I372" s="415">
        <f t="shared" si="38"/>
        <v>0</v>
      </c>
      <c r="J372" s="462"/>
      <c r="K372" s="419">
        <f t="shared" si="39"/>
        <v>0</v>
      </c>
      <c r="L372" s="463"/>
      <c r="M372" s="464"/>
      <c r="N372" s="417">
        <f t="shared" si="40"/>
        <v>0</v>
      </c>
      <c r="O372" s="790"/>
      <c r="P372" s="460"/>
      <c r="Q372" s="689">
        <f t="shared" si="36"/>
        <v>0</v>
      </c>
      <c r="R372" s="418">
        <f t="shared" si="41"/>
        <v>0</v>
      </c>
      <c r="S372" s="57"/>
      <c r="T372" s="57"/>
      <c r="U372" s="57"/>
      <c r="V372" s="635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</row>
    <row r="373" spans="1:85" s="709" customFormat="1" ht="12.75" customHeight="1" x14ac:dyDescent="0.2">
      <c r="A373" s="353"/>
      <c r="B373" s="502"/>
      <c r="C373" s="501"/>
      <c r="D373" s="657"/>
      <c r="E373" s="57"/>
      <c r="F373" s="460"/>
      <c r="G373" s="414">
        <f t="shared" si="37"/>
        <v>0</v>
      </c>
      <c r="H373" s="462"/>
      <c r="I373" s="415">
        <f t="shared" si="38"/>
        <v>0</v>
      </c>
      <c r="J373" s="462"/>
      <c r="K373" s="419">
        <f t="shared" si="39"/>
        <v>0</v>
      </c>
      <c r="L373" s="463"/>
      <c r="M373" s="464"/>
      <c r="N373" s="417">
        <f t="shared" si="40"/>
        <v>0</v>
      </c>
      <c r="O373" s="790"/>
      <c r="P373" s="460"/>
      <c r="Q373" s="689">
        <f t="shared" si="36"/>
        <v>0</v>
      </c>
      <c r="R373" s="418">
        <f t="shared" si="41"/>
        <v>0</v>
      </c>
      <c r="S373" s="900"/>
      <c r="T373" s="57"/>
      <c r="U373" s="57"/>
      <c r="V373" s="635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</row>
    <row r="374" spans="1:85" s="709" customFormat="1" ht="12.75" customHeight="1" x14ac:dyDescent="0.2">
      <c r="A374" s="353"/>
      <c r="B374" s="502"/>
      <c r="C374" s="501"/>
      <c r="D374" s="657"/>
      <c r="E374" s="57"/>
      <c r="F374" s="460"/>
      <c r="G374" s="414">
        <f t="shared" si="37"/>
        <v>0</v>
      </c>
      <c r="H374" s="462"/>
      <c r="I374" s="415">
        <f t="shared" si="38"/>
        <v>0</v>
      </c>
      <c r="J374" s="462"/>
      <c r="K374" s="419">
        <f t="shared" si="39"/>
        <v>0</v>
      </c>
      <c r="L374" s="463"/>
      <c r="M374" s="464"/>
      <c r="N374" s="417">
        <f t="shared" si="40"/>
        <v>0</v>
      </c>
      <c r="O374" s="790"/>
      <c r="P374" s="460"/>
      <c r="Q374" s="689">
        <f t="shared" si="36"/>
        <v>0</v>
      </c>
      <c r="R374" s="418">
        <f t="shared" si="41"/>
        <v>0</v>
      </c>
      <c r="S374" s="57"/>
      <c r="T374" s="57"/>
      <c r="U374" s="57"/>
      <c r="V374" s="86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</row>
    <row r="375" spans="1:85" s="709" customFormat="1" ht="12.75" customHeight="1" x14ac:dyDescent="0.2">
      <c r="A375" s="353"/>
      <c r="B375" s="502"/>
      <c r="C375" s="501"/>
      <c r="D375" s="657"/>
      <c r="E375" s="57"/>
      <c r="F375" s="460"/>
      <c r="G375" s="414">
        <f t="shared" si="37"/>
        <v>0</v>
      </c>
      <c r="H375" s="462"/>
      <c r="I375" s="415">
        <f t="shared" si="38"/>
        <v>0</v>
      </c>
      <c r="J375" s="462"/>
      <c r="K375" s="419">
        <f t="shared" si="39"/>
        <v>0</v>
      </c>
      <c r="L375" s="463"/>
      <c r="M375" s="464"/>
      <c r="N375" s="417">
        <f t="shared" si="40"/>
        <v>0</v>
      </c>
      <c r="O375" s="790"/>
      <c r="P375" s="460"/>
      <c r="Q375" s="689">
        <f t="shared" si="36"/>
        <v>0</v>
      </c>
      <c r="R375" s="418">
        <f t="shared" si="41"/>
        <v>0</v>
      </c>
      <c r="S375" s="901"/>
      <c r="T375" s="57"/>
      <c r="U375" s="57"/>
      <c r="V375" s="635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</row>
    <row r="376" spans="1:85" s="709" customFormat="1" ht="12.75" customHeight="1" x14ac:dyDescent="0.2">
      <c r="A376" s="353"/>
      <c r="B376" s="502"/>
      <c r="C376" s="501"/>
      <c r="D376" s="657"/>
      <c r="E376" s="57"/>
      <c r="F376" s="460"/>
      <c r="G376" s="414">
        <f t="shared" si="37"/>
        <v>0</v>
      </c>
      <c r="H376" s="462"/>
      <c r="I376" s="415">
        <f t="shared" si="38"/>
        <v>0</v>
      </c>
      <c r="J376" s="462"/>
      <c r="K376" s="419">
        <f t="shared" si="39"/>
        <v>0</v>
      </c>
      <c r="L376" s="463"/>
      <c r="M376" s="464"/>
      <c r="N376" s="417">
        <f t="shared" si="40"/>
        <v>0</v>
      </c>
      <c r="O376" s="790"/>
      <c r="P376" s="460"/>
      <c r="Q376" s="689">
        <f t="shared" si="36"/>
        <v>0</v>
      </c>
      <c r="R376" s="418">
        <f t="shared" si="41"/>
        <v>0</v>
      </c>
      <c r="S376" s="900"/>
      <c r="T376" s="57"/>
      <c r="U376" s="57"/>
      <c r="V376" s="86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</row>
    <row r="377" spans="1:85" s="709" customFormat="1" ht="12.75" customHeight="1" x14ac:dyDescent="0.2">
      <c r="A377" s="353"/>
      <c r="B377" s="502"/>
      <c r="C377" s="501"/>
      <c r="D377" s="657"/>
      <c r="E377" s="57"/>
      <c r="F377" s="460"/>
      <c r="G377" s="414">
        <f t="shared" si="37"/>
        <v>0</v>
      </c>
      <c r="H377" s="462"/>
      <c r="I377" s="415">
        <f t="shared" si="38"/>
        <v>0</v>
      </c>
      <c r="J377" s="462"/>
      <c r="K377" s="419">
        <f t="shared" si="39"/>
        <v>0</v>
      </c>
      <c r="L377" s="463"/>
      <c r="M377" s="464"/>
      <c r="N377" s="417">
        <f t="shared" si="40"/>
        <v>0</v>
      </c>
      <c r="O377" s="790"/>
      <c r="P377" s="460"/>
      <c r="Q377" s="689">
        <f t="shared" si="36"/>
        <v>0</v>
      </c>
      <c r="R377" s="418">
        <f t="shared" si="41"/>
        <v>0</v>
      </c>
      <c r="S377" s="901"/>
      <c r="T377" s="57"/>
      <c r="U377" s="57"/>
      <c r="V377" s="635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</row>
    <row r="378" spans="1:85" s="709" customFormat="1" ht="12.75" customHeight="1" x14ac:dyDescent="0.2">
      <c r="A378" s="353"/>
      <c r="B378" s="502"/>
      <c r="C378" s="501"/>
      <c r="D378" s="657"/>
      <c r="E378" s="57"/>
      <c r="F378" s="460"/>
      <c r="G378" s="414">
        <f t="shared" si="37"/>
        <v>0</v>
      </c>
      <c r="H378" s="462"/>
      <c r="I378" s="415">
        <f t="shared" si="38"/>
        <v>0</v>
      </c>
      <c r="J378" s="462"/>
      <c r="K378" s="419">
        <f t="shared" si="39"/>
        <v>0</v>
      </c>
      <c r="L378" s="463"/>
      <c r="M378" s="464"/>
      <c r="N378" s="417">
        <f t="shared" si="40"/>
        <v>0</v>
      </c>
      <c r="O378" s="790"/>
      <c r="P378" s="460"/>
      <c r="Q378" s="689">
        <f t="shared" si="36"/>
        <v>0</v>
      </c>
      <c r="R378" s="418">
        <f t="shared" si="41"/>
        <v>0</v>
      </c>
      <c r="S378" s="901"/>
      <c r="T378" s="57"/>
      <c r="U378" s="57"/>
      <c r="V378" s="635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</row>
    <row r="379" spans="1:85" s="709" customFormat="1" ht="12.75" customHeight="1" x14ac:dyDescent="0.2">
      <c r="A379" s="353"/>
      <c r="B379" s="502"/>
      <c r="C379" s="501"/>
      <c r="D379" s="657"/>
      <c r="E379" s="57"/>
      <c r="F379" s="460"/>
      <c r="G379" s="414">
        <f t="shared" si="37"/>
        <v>0</v>
      </c>
      <c r="H379" s="462"/>
      <c r="I379" s="415">
        <f t="shared" si="38"/>
        <v>0</v>
      </c>
      <c r="J379" s="462"/>
      <c r="K379" s="419">
        <f t="shared" si="39"/>
        <v>0</v>
      </c>
      <c r="L379" s="463"/>
      <c r="M379" s="464"/>
      <c r="N379" s="417">
        <f t="shared" si="40"/>
        <v>0</v>
      </c>
      <c r="O379" s="790"/>
      <c r="P379" s="460"/>
      <c r="Q379" s="689">
        <f t="shared" si="36"/>
        <v>0</v>
      </c>
      <c r="R379" s="418">
        <f t="shared" si="41"/>
        <v>0</v>
      </c>
      <c r="S379" s="57"/>
      <c r="T379" s="57"/>
      <c r="U379" s="57"/>
      <c r="V379" s="635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</row>
    <row r="380" spans="1:85" ht="12.75" customHeight="1" x14ac:dyDescent="0.2">
      <c r="A380" s="353"/>
      <c r="B380" s="502"/>
      <c r="C380" s="501"/>
      <c r="D380" s="657"/>
      <c r="E380" s="57"/>
      <c r="F380" s="460"/>
      <c r="G380" s="414">
        <f t="shared" si="37"/>
        <v>0</v>
      </c>
      <c r="H380" s="462"/>
      <c r="I380" s="415">
        <f t="shared" si="38"/>
        <v>0</v>
      </c>
      <c r="J380" s="462"/>
      <c r="K380" s="419">
        <f t="shared" si="39"/>
        <v>0</v>
      </c>
      <c r="L380" s="463"/>
      <c r="M380" s="464"/>
      <c r="N380" s="417">
        <f t="shared" si="40"/>
        <v>0</v>
      </c>
      <c r="O380" s="790"/>
      <c r="P380" s="460"/>
      <c r="Q380" s="689">
        <f t="shared" si="36"/>
        <v>0</v>
      </c>
      <c r="R380" s="418">
        <f t="shared" si="41"/>
        <v>0</v>
      </c>
      <c r="S380" s="901"/>
      <c r="T380" s="57"/>
      <c r="U380" s="57"/>
      <c r="V380" s="530"/>
    </row>
    <row r="381" spans="1:85" ht="12.75" customHeight="1" x14ac:dyDescent="0.2">
      <c r="A381" s="353"/>
      <c r="B381" s="502"/>
      <c r="C381" s="501"/>
      <c r="D381" s="657"/>
      <c r="E381" s="57"/>
      <c r="F381" s="460"/>
      <c r="G381" s="414">
        <f t="shared" si="37"/>
        <v>0</v>
      </c>
      <c r="H381" s="462"/>
      <c r="I381" s="415">
        <f t="shared" si="38"/>
        <v>0</v>
      </c>
      <c r="J381" s="462"/>
      <c r="K381" s="419">
        <f t="shared" si="39"/>
        <v>0</v>
      </c>
      <c r="L381" s="463"/>
      <c r="M381" s="464"/>
      <c r="N381" s="417">
        <f t="shared" si="40"/>
        <v>0</v>
      </c>
      <c r="O381" s="790"/>
      <c r="P381" s="460"/>
      <c r="Q381" s="689">
        <f t="shared" si="36"/>
        <v>0</v>
      </c>
      <c r="R381" s="418">
        <f t="shared" si="41"/>
        <v>0</v>
      </c>
      <c r="S381" s="900"/>
      <c r="T381" s="57"/>
      <c r="U381" s="57"/>
      <c r="V381" s="530"/>
    </row>
    <row r="382" spans="1:85" ht="12.75" customHeight="1" x14ac:dyDescent="0.2">
      <c r="A382" s="353"/>
      <c r="B382" s="502"/>
      <c r="C382" s="501"/>
      <c r="D382" s="657"/>
      <c r="E382" s="553"/>
      <c r="F382" s="460"/>
      <c r="G382" s="414">
        <f t="shared" si="37"/>
        <v>0</v>
      </c>
      <c r="H382" s="462"/>
      <c r="I382" s="415">
        <f t="shared" si="38"/>
        <v>0</v>
      </c>
      <c r="J382" s="462"/>
      <c r="K382" s="419">
        <f t="shared" si="39"/>
        <v>0</v>
      </c>
      <c r="L382" s="463"/>
      <c r="M382" s="464"/>
      <c r="N382" s="417">
        <f t="shared" si="40"/>
        <v>0</v>
      </c>
      <c r="O382" s="790"/>
      <c r="P382" s="460"/>
      <c r="Q382" s="689">
        <f t="shared" si="36"/>
        <v>0</v>
      </c>
      <c r="R382" s="418">
        <f t="shared" si="41"/>
        <v>0</v>
      </c>
      <c r="S382" s="57"/>
      <c r="T382" s="57"/>
      <c r="U382" s="57"/>
      <c r="V382" s="635"/>
    </row>
    <row r="383" spans="1:85" ht="12.75" customHeight="1" x14ac:dyDescent="0.2">
      <c r="A383" s="353"/>
      <c r="B383" s="502"/>
      <c r="C383" s="501"/>
      <c r="D383" s="657"/>
      <c r="E383" s="463"/>
      <c r="F383" s="464"/>
      <c r="G383" s="414">
        <f t="shared" si="37"/>
        <v>0</v>
      </c>
      <c r="H383" s="462"/>
      <c r="I383" s="415">
        <f t="shared" si="38"/>
        <v>0</v>
      </c>
      <c r="J383" s="462"/>
      <c r="K383" s="419">
        <f t="shared" si="39"/>
        <v>0</v>
      </c>
      <c r="L383" s="463"/>
      <c r="M383" s="464"/>
      <c r="N383" s="417">
        <f t="shared" si="40"/>
        <v>0</v>
      </c>
      <c r="O383" s="790"/>
      <c r="P383" s="460"/>
      <c r="Q383" s="689">
        <f t="shared" si="36"/>
        <v>0</v>
      </c>
      <c r="R383" s="418">
        <f t="shared" si="41"/>
        <v>0</v>
      </c>
      <c r="S383" s="900"/>
      <c r="T383" s="57"/>
      <c r="U383" s="57"/>
      <c r="V383" s="869"/>
    </row>
    <row r="384" spans="1:85" ht="12.75" customHeight="1" x14ac:dyDescent="0.2">
      <c r="A384" s="353"/>
      <c r="B384" s="502"/>
      <c r="C384" s="501"/>
      <c r="D384" s="657"/>
      <c r="E384" s="57"/>
      <c r="F384" s="460"/>
      <c r="G384" s="414">
        <f t="shared" si="37"/>
        <v>0</v>
      </c>
      <c r="H384" s="462"/>
      <c r="I384" s="415">
        <f t="shared" si="38"/>
        <v>0</v>
      </c>
      <c r="J384" s="462"/>
      <c r="K384" s="419">
        <f t="shared" si="39"/>
        <v>0</v>
      </c>
      <c r="L384" s="463"/>
      <c r="M384" s="464"/>
      <c r="N384" s="417">
        <f t="shared" si="40"/>
        <v>0</v>
      </c>
      <c r="O384" s="790"/>
      <c r="P384" s="460"/>
      <c r="Q384" s="689">
        <f t="shared" si="36"/>
        <v>0</v>
      </c>
      <c r="R384" s="418">
        <f t="shared" si="41"/>
        <v>0</v>
      </c>
      <c r="S384" s="901"/>
      <c r="T384" s="57"/>
      <c r="U384" s="57"/>
      <c r="V384" s="530"/>
    </row>
    <row r="385" spans="1:22" ht="12.75" customHeight="1" x14ac:dyDescent="0.2">
      <c r="A385" s="353"/>
      <c r="B385" s="502"/>
      <c r="C385" s="501"/>
      <c r="D385" s="657"/>
      <c r="E385" s="57"/>
      <c r="F385" s="460"/>
      <c r="G385" s="414">
        <f t="shared" si="37"/>
        <v>0</v>
      </c>
      <c r="H385" s="462"/>
      <c r="I385" s="415">
        <f t="shared" si="38"/>
        <v>0</v>
      </c>
      <c r="J385" s="462"/>
      <c r="K385" s="419">
        <f t="shared" si="39"/>
        <v>0</v>
      </c>
      <c r="L385" s="463"/>
      <c r="M385" s="464"/>
      <c r="N385" s="417">
        <f t="shared" si="40"/>
        <v>0</v>
      </c>
      <c r="O385" s="790"/>
      <c r="P385" s="460"/>
      <c r="Q385" s="689">
        <f t="shared" si="36"/>
        <v>0</v>
      </c>
      <c r="R385" s="418">
        <f t="shared" si="41"/>
        <v>0</v>
      </c>
      <c r="S385" s="902"/>
      <c r="T385" s="57"/>
      <c r="U385" s="57"/>
      <c r="V385" s="530"/>
    </row>
    <row r="386" spans="1:22" ht="12.75" customHeight="1" x14ac:dyDescent="0.2">
      <c r="A386" s="353"/>
      <c r="B386" s="502"/>
      <c r="C386" s="501"/>
      <c r="D386" s="657"/>
      <c r="E386" s="57"/>
      <c r="F386" s="460"/>
      <c r="G386" s="414">
        <f t="shared" si="37"/>
        <v>0</v>
      </c>
      <c r="H386" s="462"/>
      <c r="I386" s="415">
        <f t="shared" si="38"/>
        <v>0</v>
      </c>
      <c r="J386" s="462"/>
      <c r="K386" s="419">
        <f t="shared" si="39"/>
        <v>0</v>
      </c>
      <c r="L386" s="463"/>
      <c r="M386" s="464"/>
      <c r="N386" s="417">
        <f t="shared" si="40"/>
        <v>0</v>
      </c>
      <c r="O386" s="790"/>
      <c r="P386" s="460"/>
      <c r="Q386" s="689">
        <f t="shared" si="36"/>
        <v>0</v>
      </c>
      <c r="R386" s="418">
        <f t="shared" si="41"/>
        <v>0</v>
      </c>
      <c r="S386" s="901"/>
      <c r="T386" s="57"/>
      <c r="U386" s="57"/>
      <c r="V386" s="869"/>
    </row>
    <row r="387" spans="1:22" ht="12.75" customHeight="1" x14ac:dyDescent="0.2">
      <c r="A387" s="353"/>
      <c r="B387" s="502"/>
      <c r="C387" s="501"/>
      <c r="D387" s="657"/>
      <c r="E387" s="57"/>
      <c r="F387" s="460"/>
      <c r="G387" s="414">
        <f t="shared" si="37"/>
        <v>0</v>
      </c>
      <c r="H387" s="462"/>
      <c r="I387" s="415">
        <f t="shared" si="38"/>
        <v>0</v>
      </c>
      <c r="J387" s="462"/>
      <c r="K387" s="419">
        <f t="shared" si="39"/>
        <v>0</v>
      </c>
      <c r="L387" s="463"/>
      <c r="M387" s="464"/>
      <c r="N387" s="417">
        <f t="shared" si="40"/>
        <v>0</v>
      </c>
      <c r="O387" s="790"/>
      <c r="P387" s="460"/>
      <c r="Q387" s="689">
        <f t="shared" si="36"/>
        <v>0</v>
      </c>
      <c r="R387" s="418">
        <f t="shared" si="41"/>
        <v>0</v>
      </c>
      <c r="S387" s="57"/>
      <c r="T387" s="57"/>
      <c r="U387" s="57"/>
      <c r="V387" s="635"/>
    </row>
    <row r="388" spans="1:22" ht="12.75" customHeight="1" x14ac:dyDescent="0.2">
      <c r="A388" s="353"/>
      <c r="B388" s="502"/>
      <c r="C388" s="501"/>
      <c r="D388" s="657"/>
      <c r="E388" s="57"/>
      <c r="F388" s="460"/>
      <c r="G388" s="414">
        <f t="shared" si="37"/>
        <v>0</v>
      </c>
      <c r="H388" s="462"/>
      <c r="I388" s="415">
        <f t="shared" si="38"/>
        <v>0</v>
      </c>
      <c r="J388" s="462"/>
      <c r="K388" s="419">
        <f t="shared" si="39"/>
        <v>0</v>
      </c>
      <c r="L388" s="463"/>
      <c r="M388" s="464"/>
      <c r="N388" s="417">
        <f t="shared" si="40"/>
        <v>0</v>
      </c>
      <c r="O388" s="790"/>
      <c r="P388" s="460"/>
      <c r="Q388" s="689">
        <f t="shared" si="36"/>
        <v>0</v>
      </c>
      <c r="R388" s="418">
        <f t="shared" si="41"/>
        <v>0</v>
      </c>
      <c r="S388" s="900"/>
      <c r="T388" s="57"/>
      <c r="U388" s="57"/>
      <c r="V388" s="869"/>
    </row>
    <row r="389" spans="1:22" ht="12.75" customHeight="1" x14ac:dyDescent="0.2">
      <c r="A389" s="353"/>
      <c r="B389" s="502"/>
      <c r="C389" s="501"/>
      <c r="D389" s="657"/>
      <c r="E389" s="57"/>
      <c r="F389" s="460"/>
      <c r="G389" s="414">
        <f t="shared" si="37"/>
        <v>0</v>
      </c>
      <c r="H389" s="462"/>
      <c r="I389" s="415">
        <f t="shared" si="38"/>
        <v>0</v>
      </c>
      <c r="J389" s="462"/>
      <c r="K389" s="419">
        <f t="shared" si="39"/>
        <v>0</v>
      </c>
      <c r="L389" s="463"/>
      <c r="M389" s="464"/>
      <c r="N389" s="417">
        <f t="shared" si="40"/>
        <v>0</v>
      </c>
      <c r="O389" s="790"/>
      <c r="P389" s="460"/>
      <c r="Q389" s="689">
        <f t="shared" si="36"/>
        <v>0</v>
      </c>
      <c r="R389" s="418">
        <f t="shared" si="41"/>
        <v>0</v>
      </c>
      <c r="S389" s="57"/>
      <c r="T389" s="57"/>
      <c r="U389" s="57"/>
      <c r="V389" s="635"/>
    </row>
    <row r="390" spans="1:22" ht="12.75" customHeight="1" x14ac:dyDescent="0.2">
      <c r="A390" s="353"/>
      <c r="B390" s="502"/>
      <c r="C390" s="501"/>
      <c r="D390" s="657"/>
      <c r="E390" s="553"/>
      <c r="F390" s="460"/>
      <c r="G390" s="414">
        <f t="shared" si="37"/>
        <v>0</v>
      </c>
      <c r="H390" s="462"/>
      <c r="I390" s="415">
        <f t="shared" si="38"/>
        <v>0</v>
      </c>
      <c r="J390" s="462"/>
      <c r="K390" s="419">
        <f t="shared" si="39"/>
        <v>0</v>
      </c>
      <c r="L390" s="463"/>
      <c r="M390" s="464"/>
      <c r="N390" s="417">
        <f t="shared" si="40"/>
        <v>0</v>
      </c>
      <c r="O390" s="790"/>
      <c r="P390" s="460"/>
      <c r="Q390" s="689">
        <f t="shared" si="36"/>
        <v>0</v>
      </c>
      <c r="R390" s="418">
        <f t="shared" si="41"/>
        <v>0</v>
      </c>
      <c r="S390" s="57"/>
      <c r="T390" s="57"/>
      <c r="U390" s="57"/>
      <c r="V390" s="635"/>
    </row>
    <row r="391" spans="1:22" ht="12.75" customHeight="1" x14ac:dyDescent="0.2">
      <c r="A391" s="353"/>
      <c r="B391" s="502"/>
      <c r="C391" s="501"/>
      <c r="D391" s="657"/>
      <c r="E391" s="57"/>
      <c r="F391" s="460"/>
      <c r="G391" s="414">
        <f t="shared" si="37"/>
        <v>0</v>
      </c>
      <c r="H391" s="462"/>
      <c r="I391" s="415">
        <f t="shared" si="38"/>
        <v>0</v>
      </c>
      <c r="J391" s="462"/>
      <c r="K391" s="419">
        <f t="shared" si="39"/>
        <v>0</v>
      </c>
      <c r="L391" s="463"/>
      <c r="M391" s="464"/>
      <c r="N391" s="417">
        <f t="shared" si="40"/>
        <v>0</v>
      </c>
      <c r="O391" s="790"/>
      <c r="P391" s="460"/>
      <c r="Q391" s="689">
        <f t="shared" si="36"/>
        <v>0</v>
      </c>
      <c r="R391" s="418">
        <f t="shared" si="41"/>
        <v>0</v>
      </c>
      <c r="S391" s="901"/>
      <c r="T391" s="57"/>
      <c r="U391" s="57"/>
      <c r="V391" s="530"/>
    </row>
    <row r="392" spans="1:22" ht="12.75" customHeight="1" x14ac:dyDescent="0.2">
      <c r="A392" s="353"/>
      <c r="B392" s="502"/>
      <c r="C392" s="501"/>
      <c r="D392" s="657"/>
      <c r="E392" s="57"/>
      <c r="F392" s="460"/>
      <c r="G392" s="414">
        <f t="shared" si="37"/>
        <v>0</v>
      </c>
      <c r="H392" s="462"/>
      <c r="I392" s="415">
        <f t="shared" si="38"/>
        <v>0</v>
      </c>
      <c r="J392" s="462"/>
      <c r="K392" s="419">
        <f t="shared" si="39"/>
        <v>0</v>
      </c>
      <c r="L392" s="463"/>
      <c r="M392" s="464"/>
      <c r="N392" s="417">
        <f t="shared" si="40"/>
        <v>0</v>
      </c>
      <c r="O392" s="790"/>
      <c r="P392" s="460"/>
      <c r="Q392" s="689">
        <f t="shared" si="36"/>
        <v>0</v>
      </c>
      <c r="R392" s="418">
        <f t="shared" si="41"/>
        <v>0</v>
      </c>
      <c r="S392" s="57"/>
      <c r="T392" s="57"/>
      <c r="U392" s="57"/>
      <c r="V392" s="530"/>
    </row>
    <row r="393" spans="1:22" ht="12.75" customHeight="1" x14ac:dyDescent="0.2">
      <c r="A393" s="353"/>
      <c r="B393" s="502"/>
      <c r="C393" s="501"/>
      <c r="D393" s="657"/>
      <c r="E393" s="553"/>
      <c r="F393" s="460"/>
      <c r="G393" s="414">
        <f t="shared" si="37"/>
        <v>0</v>
      </c>
      <c r="H393" s="462"/>
      <c r="I393" s="415">
        <f t="shared" si="38"/>
        <v>0</v>
      </c>
      <c r="J393" s="462"/>
      <c r="K393" s="419">
        <f t="shared" si="39"/>
        <v>0</v>
      </c>
      <c r="L393" s="463"/>
      <c r="M393" s="464"/>
      <c r="N393" s="417">
        <f t="shared" si="40"/>
        <v>0</v>
      </c>
      <c r="O393" s="790"/>
      <c r="P393" s="460"/>
      <c r="Q393" s="689">
        <f t="shared" ref="Q393:Q456" si="42">O393*P393</f>
        <v>0</v>
      </c>
      <c r="R393" s="418">
        <f t="shared" si="41"/>
        <v>0</v>
      </c>
      <c r="S393" s="900"/>
      <c r="T393" s="57"/>
      <c r="U393" s="57"/>
      <c r="V393" s="530"/>
    </row>
    <row r="394" spans="1:22" ht="12.75" customHeight="1" x14ac:dyDescent="0.2">
      <c r="A394" s="353"/>
      <c r="B394" s="502"/>
      <c r="C394" s="501"/>
      <c r="D394" s="657"/>
      <c r="E394" s="553"/>
      <c r="F394" s="460"/>
      <c r="G394" s="414">
        <f t="shared" ref="G394:G457" si="43">E394*F394</f>
        <v>0</v>
      </c>
      <c r="H394" s="462"/>
      <c r="I394" s="415">
        <f t="shared" ref="I394:I457" si="44">(G394*H394)+G394</f>
        <v>0</v>
      </c>
      <c r="J394" s="462"/>
      <c r="K394" s="419">
        <f t="shared" ref="K394:K457" si="45">I394-(I394*J394)</f>
        <v>0</v>
      </c>
      <c r="L394" s="463"/>
      <c r="M394" s="464"/>
      <c r="N394" s="417">
        <f t="shared" ref="N394:N457" si="46">L394*M394</f>
        <v>0</v>
      </c>
      <c r="O394" s="790"/>
      <c r="P394" s="460"/>
      <c r="Q394" s="689">
        <f t="shared" si="42"/>
        <v>0</v>
      </c>
      <c r="R394" s="418">
        <f t="shared" ref="R394:R457" si="47">SUM(K394,N394,Q394)</f>
        <v>0</v>
      </c>
      <c r="S394" s="901"/>
      <c r="T394" s="57"/>
      <c r="U394" s="57"/>
      <c r="V394" s="869"/>
    </row>
    <row r="395" spans="1:22" ht="12.75" customHeight="1" x14ac:dyDescent="0.2">
      <c r="A395" s="353"/>
      <c r="B395" s="502"/>
      <c r="C395" s="501"/>
      <c r="D395" s="657"/>
      <c r="E395" s="553"/>
      <c r="F395" s="460"/>
      <c r="G395" s="414">
        <f t="shared" si="43"/>
        <v>0</v>
      </c>
      <c r="H395" s="462"/>
      <c r="I395" s="415">
        <f t="shared" si="44"/>
        <v>0</v>
      </c>
      <c r="J395" s="462"/>
      <c r="K395" s="419">
        <f t="shared" si="45"/>
        <v>0</v>
      </c>
      <c r="L395" s="463"/>
      <c r="M395" s="464"/>
      <c r="N395" s="417">
        <f t="shared" si="46"/>
        <v>0</v>
      </c>
      <c r="O395" s="790"/>
      <c r="P395" s="460"/>
      <c r="Q395" s="689">
        <f t="shared" si="42"/>
        <v>0</v>
      </c>
      <c r="R395" s="418">
        <f t="shared" si="47"/>
        <v>0</v>
      </c>
      <c r="S395" s="900"/>
      <c r="T395" s="57"/>
      <c r="U395" s="57"/>
      <c r="V395" s="869"/>
    </row>
    <row r="396" spans="1:22" ht="12.75" customHeight="1" x14ac:dyDescent="0.2">
      <c r="A396" s="353"/>
      <c r="B396" s="502"/>
      <c r="C396" s="501"/>
      <c r="D396" s="657"/>
      <c r="E396" s="553"/>
      <c r="F396" s="460"/>
      <c r="G396" s="414">
        <f t="shared" si="43"/>
        <v>0</v>
      </c>
      <c r="H396" s="462"/>
      <c r="I396" s="415">
        <f t="shared" si="44"/>
        <v>0</v>
      </c>
      <c r="J396" s="462"/>
      <c r="K396" s="419">
        <f t="shared" si="45"/>
        <v>0</v>
      </c>
      <c r="L396" s="463"/>
      <c r="M396" s="464"/>
      <c r="N396" s="417">
        <f t="shared" si="46"/>
        <v>0</v>
      </c>
      <c r="O396" s="790"/>
      <c r="P396" s="460"/>
      <c r="Q396" s="689">
        <f t="shared" si="42"/>
        <v>0</v>
      </c>
      <c r="R396" s="418">
        <f t="shared" si="47"/>
        <v>0</v>
      </c>
      <c r="S396" s="901"/>
      <c r="T396" s="57"/>
      <c r="U396" s="57"/>
      <c r="V396" s="869"/>
    </row>
    <row r="397" spans="1:22" ht="12.75" customHeight="1" x14ac:dyDescent="0.2">
      <c r="A397" s="353"/>
      <c r="B397" s="502"/>
      <c r="C397" s="501"/>
      <c r="D397" s="657"/>
      <c r="E397" s="57"/>
      <c r="F397" s="460"/>
      <c r="G397" s="414">
        <f t="shared" si="43"/>
        <v>0</v>
      </c>
      <c r="H397" s="462"/>
      <c r="I397" s="415">
        <f t="shared" si="44"/>
        <v>0</v>
      </c>
      <c r="J397" s="462"/>
      <c r="K397" s="419">
        <f t="shared" si="45"/>
        <v>0</v>
      </c>
      <c r="L397" s="463"/>
      <c r="M397" s="464"/>
      <c r="N397" s="417">
        <f t="shared" si="46"/>
        <v>0</v>
      </c>
      <c r="O397" s="790"/>
      <c r="P397" s="460"/>
      <c r="Q397" s="689">
        <f t="shared" si="42"/>
        <v>0</v>
      </c>
      <c r="R397" s="418">
        <f t="shared" si="47"/>
        <v>0</v>
      </c>
      <c r="S397" s="900"/>
      <c r="T397" s="57"/>
      <c r="U397" s="57"/>
      <c r="V397" s="530"/>
    </row>
    <row r="398" spans="1:22" ht="12.75" customHeight="1" x14ac:dyDescent="0.2">
      <c r="A398" s="353"/>
      <c r="B398" s="502"/>
      <c r="C398" s="501"/>
      <c r="D398" s="657"/>
      <c r="E398" s="57"/>
      <c r="F398" s="460"/>
      <c r="G398" s="414">
        <f t="shared" si="43"/>
        <v>0</v>
      </c>
      <c r="H398" s="462"/>
      <c r="I398" s="415">
        <f t="shared" si="44"/>
        <v>0</v>
      </c>
      <c r="J398" s="462"/>
      <c r="K398" s="419">
        <f t="shared" si="45"/>
        <v>0</v>
      </c>
      <c r="L398" s="463"/>
      <c r="M398" s="464"/>
      <c r="N398" s="417">
        <f t="shared" si="46"/>
        <v>0</v>
      </c>
      <c r="O398" s="790"/>
      <c r="P398" s="460"/>
      <c r="Q398" s="689">
        <f t="shared" si="42"/>
        <v>0</v>
      </c>
      <c r="R398" s="418">
        <f t="shared" si="47"/>
        <v>0</v>
      </c>
      <c r="S398" s="901"/>
      <c r="T398" s="57"/>
      <c r="U398" s="57"/>
      <c r="V398" s="530"/>
    </row>
    <row r="399" spans="1:22" ht="12.75" customHeight="1" x14ac:dyDescent="0.2">
      <c r="A399" s="353"/>
      <c r="B399" s="502"/>
      <c r="C399" s="501"/>
      <c r="D399" s="657"/>
      <c r="E399" s="57"/>
      <c r="F399" s="460"/>
      <c r="G399" s="414">
        <f t="shared" si="43"/>
        <v>0</v>
      </c>
      <c r="H399" s="462"/>
      <c r="I399" s="415">
        <f t="shared" si="44"/>
        <v>0</v>
      </c>
      <c r="J399" s="462"/>
      <c r="K399" s="419">
        <f t="shared" si="45"/>
        <v>0</v>
      </c>
      <c r="L399" s="463"/>
      <c r="M399" s="464"/>
      <c r="N399" s="417">
        <f t="shared" si="46"/>
        <v>0</v>
      </c>
      <c r="O399" s="790"/>
      <c r="P399" s="460"/>
      <c r="Q399" s="689">
        <f t="shared" si="42"/>
        <v>0</v>
      </c>
      <c r="R399" s="418">
        <f t="shared" si="47"/>
        <v>0</v>
      </c>
      <c r="S399" s="900"/>
      <c r="T399" s="57"/>
      <c r="U399" s="57"/>
      <c r="V399" s="530"/>
    </row>
    <row r="400" spans="1:22" ht="12.75" customHeight="1" x14ac:dyDescent="0.2">
      <c r="A400" s="353"/>
      <c r="B400" s="502"/>
      <c r="C400" s="501"/>
      <c r="D400" s="657"/>
      <c r="E400" s="463"/>
      <c r="F400" s="464"/>
      <c r="G400" s="414">
        <f t="shared" si="43"/>
        <v>0</v>
      </c>
      <c r="H400" s="462"/>
      <c r="I400" s="415">
        <f t="shared" si="44"/>
        <v>0</v>
      </c>
      <c r="J400" s="462"/>
      <c r="K400" s="419">
        <f t="shared" si="45"/>
        <v>0</v>
      </c>
      <c r="L400" s="463"/>
      <c r="M400" s="464"/>
      <c r="N400" s="417">
        <f t="shared" si="46"/>
        <v>0</v>
      </c>
      <c r="O400" s="790"/>
      <c r="P400" s="460"/>
      <c r="Q400" s="689">
        <f t="shared" si="42"/>
        <v>0</v>
      </c>
      <c r="R400" s="418">
        <f t="shared" si="47"/>
        <v>0</v>
      </c>
      <c r="S400" s="901"/>
      <c r="T400" s="57"/>
      <c r="U400" s="57"/>
      <c r="V400" s="635"/>
    </row>
    <row r="401" spans="1:85" ht="12.75" customHeight="1" x14ac:dyDescent="0.2">
      <c r="A401" s="353"/>
      <c r="B401" s="502"/>
      <c r="C401" s="501"/>
      <c r="D401" s="657"/>
      <c r="E401" s="57"/>
      <c r="F401" s="460"/>
      <c r="G401" s="414">
        <f t="shared" si="43"/>
        <v>0</v>
      </c>
      <c r="H401" s="462"/>
      <c r="I401" s="415">
        <f t="shared" si="44"/>
        <v>0</v>
      </c>
      <c r="J401" s="462"/>
      <c r="K401" s="419">
        <f t="shared" si="45"/>
        <v>0</v>
      </c>
      <c r="L401" s="463"/>
      <c r="M401" s="464"/>
      <c r="N401" s="417">
        <f t="shared" si="46"/>
        <v>0</v>
      </c>
      <c r="O401" s="790"/>
      <c r="P401" s="460"/>
      <c r="Q401" s="689">
        <f t="shared" si="42"/>
        <v>0</v>
      </c>
      <c r="R401" s="418">
        <f t="shared" si="47"/>
        <v>0</v>
      </c>
      <c r="S401" s="900"/>
      <c r="T401" s="57"/>
      <c r="U401" s="57"/>
      <c r="V401" s="530"/>
    </row>
    <row r="402" spans="1:85" ht="12.75" customHeight="1" x14ac:dyDescent="0.2">
      <c r="A402" s="353"/>
      <c r="B402" s="502"/>
      <c r="C402" s="501"/>
      <c r="D402" s="657"/>
      <c r="E402" s="57"/>
      <c r="F402" s="460"/>
      <c r="G402" s="414">
        <f t="shared" si="43"/>
        <v>0</v>
      </c>
      <c r="H402" s="462"/>
      <c r="I402" s="415">
        <f t="shared" si="44"/>
        <v>0</v>
      </c>
      <c r="J402" s="462"/>
      <c r="K402" s="419">
        <f t="shared" si="45"/>
        <v>0</v>
      </c>
      <c r="L402" s="463"/>
      <c r="M402" s="464"/>
      <c r="N402" s="417">
        <f t="shared" si="46"/>
        <v>0</v>
      </c>
      <c r="O402" s="790"/>
      <c r="P402" s="460"/>
      <c r="Q402" s="689">
        <f t="shared" si="42"/>
        <v>0</v>
      </c>
      <c r="R402" s="418">
        <f t="shared" si="47"/>
        <v>0</v>
      </c>
      <c r="S402" s="900"/>
      <c r="T402" s="57"/>
      <c r="U402" s="57"/>
      <c r="V402" s="635"/>
    </row>
    <row r="403" spans="1:85" ht="12.75" customHeight="1" x14ac:dyDescent="0.2">
      <c r="A403" s="353"/>
      <c r="B403" s="502"/>
      <c r="C403" s="501"/>
      <c r="D403" s="657"/>
      <c r="E403" s="57"/>
      <c r="F403" s="460"/>
      <c r="G403" s="414">
        <f t="shared" si="43"/>
        <v>0</v>
      </c>
      <c r="H403" s="462"/>
      <c r="I403" s="415">
        <f t="shared" si="44"/>
        <v>0</v>
      </c>
      <c r="J403" s="462"/>
      <c r="K403" s="419">
        <f t="shared" si="45"/>
        <v>0</v>
      </c>
      <c r="L403" s="463"/>
      <c r="M403" s="464"/>
      <c r="N403" s="417">
        <f t="shared" si="46"/>
        <v>0</v>
      </c>
      <c r="O403" s="790"/>
      <c r="P403" s="460"/>
      <c r="Q403" s="689">
        <f t="shared" si="42"/>
        <v>0</v>
      </c>
      <c r="R403" s="418">
        <f t="shared" si="47"/>
        <v>0</v>
      </c>
      <c r="S403" s="901"/>
      <c r="T403" s="57"/>
      <c r="U403" s="57"/>
      <c r="V403" s="635"/>
    </row>
    <row r="404" spans="1:85" ht="12.75" customHeight="1" x14ac:dyDescent="0.2">
      <c r="A404" s="353"/>
      <c r="B404" s="502"/>
      <c r="C404" s="501"/>
      <c r="D404" s="657"/>
      <c r="E404" s="57"/>
      <c r="F404" s="460"/>
      <c r="G404" s="414">
        <f t="shared" si="43"/>
        <v>0</v>
      </c>
      <c r="H404" s="462"/>
      <c r="I404" s="415">
        <f t="shared" si="44"/>
        <v>0</v>
      </c>
      <c r="J404" s="462"/>
      <c r="K404" s="419">
        <f t="shared" si="45"/>
        <v>0</v>
      </c>
      <c r="L404" s="463"/>
      <c r="M404" s="464"/>
      <c r="N404" s="417">
        <f t="shared" si="46"/>
        <v>0</v>
      </c>
      <c r="O404" s="790"/>
      <c r="P404" s="460"/>
      <c r="Q404" s="689">
        <f t="shared" si="42"/>
        <v>0</v>
      </c>
      <c r="R404" s="418">
        <f t="shared" si="47"/>
        <v>0</v>
      </c>
      <c r="S404" s="901"/>
      <c r="T404" s="57"/>
      <c r="U404" s="57"/>
      <c r="V404" s="530"/>
    </row>
    <row r="405" spans="1:85" ht="12.75" customHeight="1" x14ac:dyDescent="0.2">
      <c r="A405" s="353"/>
      <c r="B405" s="502"/>
      <c r="C405" s="501"/>
      <c r="D405" s="657"/>
      <c r="E405" s="57"/>
      <c r="F405" s="460"/>
      <c r="G405" s="414">
        <f t="shared" si="43"/>
        <v>0</v>
      </c>
      <c r="H405" s="462"/>
      <c r="I405" s="415">
        <f t="shared" si="44"/>
        <v>0</v>
      </c>
      <c r="J405" s="462"/>
      <c r="K405" s="419">
        <f t="shared" si="45"/>
        <v>0</v>
      </c>
      <c r="L405" s="463"/>
      <c r="M405" s="464"/>
      <c r="N405" s="417">
        <f t="shared" si="46"/>
        <v>0</v>
      </c>
      <c r="O405" s="790"/>
      <c r="P405" s="460"/>
      <c r="Q405" s="689">
        <f t="shared" si="42"/>
        <v>0</v>
      </c>
      <c r="R405" s="418">
        <f t="shared" si="47"/>
        <v>0</v>
      </c>
      <c r="S405" s="901"/>
      <c r="T405" s="57"/>
      <c r="U405" s="57"/>
      <c r="V405" s="530"/>
    </row>
    <row r="406" spans="1:85" ht="12.75" customHeight="1" x14ac:dyDescent="0.2">
      <c r="A406" s="353"/>
      <c r="B406" s="502"/>
      <c r="C406" s="501"/>
      <c r="D406" s="657"/>
      <c r="E406" s="553"/>
      <c r="F406" s="460"/>
      <c r="G406" s="414">
        <f t="shared" si="43"/>
        <v>0</v>
      </c>
      <c r="H406" s="462"/>
      <c r="I406" s="415">
        <f t="shared" si="44"/>
        <v>0</v>
      </c>
      <c r="J406" s="462"/>
      <c r="K406" s="419">
        <f t="shared" si="45"/>
        <v>0</v>
      </c>
      <c r="L406" s="463"/>
      <c r="M406" s="464"/>
      <c r="N406" s="417">
        <f t="shared" si="46"/>
        <v>0</v>
      </c>
      <c r="O406" s="790"/>
      <c r="P406" s="460"/>
      <c r="Q406" s="689">
        <f t="shared" si="42"/>
        <v>0</v>
      </c>
      <c r="R406" s="418">
        <f t="shared" si="47"/>
        <v>0</v>
      </c>
      <c r="S406" s="57"/>
      <c r="T406" s="57"/>
      <c r="U406" s="57"/>
      <c r="V406" s="530"/>
    </row>
    <row r="407" spans="1:85" ht="12.75" customHeight="1" x14ac:dyDescent="0.2">
      <c r="A407" s="353"/>
      <c r="B407" s="502"/>
      <c r="C407" s="501"/>
      <c r="D407" s="657"/>
      <c r="E407" s="57"/>
      <c r="F407" s="460"/>
      <c r="G407" s="414">
        <f t="shared" si="43"/>
        <v>0</v>
      </c>
      <c r="H407" s="462"/>
      <c r="I407" s="415">
        <f t="shared" si="44"/>
        <v>0</v>
      </c>
      <c r="J407" s="462"/>
      <c r="K407" s="419">
        <f t="shared" si="45"/>
        <v>0</v>
      </c>
      <c r="L407" s="463"/>
      <c r="M407" s="464"/>
      <c r="N407" s="417">
        <f t="shared" si="46"/>
        <v>0</v>
      </c>
      <c r="O407" s="790"/>
      <c r="P407" s="460"/>
      <c r="Q407" s="689">
        <f t="shared" si="42"/>
        <v>0</v>
      </c>
      <c r="R407" s="418">
        <f t="shared" si="47"/>
        <v>0</v>
      </c>
      <c r="S407" s="900"/>
      <c r="T407" s="57"/>
      <c r="U407" s="57"/>
      <c r="V407" s="869"/>
    </row>
    <row r="408" spans="1:85" s="397" customFormat="1" ht="12.75" customHeight="1" x14ac:dyDescent="0.2">
      <c r="A408" s="353"/>
      <c r="B408" s="502"/>
      <c r="C408" s="501"/>
      <c r="D408" s="657"/>
      <c r="E408" s="57"/>
      <c r="F408" s="460"/>
      <c r="G408" s="414">
        <f t="shared" si="43"/>
        <v>0</v>
      </c>
      <c r="H408" s="462"/>
      <c r="I408" s="415">
        <f t="shared" si="44"/>
        <v>0</v>
      </c>
      <c r="J408" s="462"/>
      <c r="K408" s="419">
        <f t="shared" si="45"/>
        <v>0</v>
      </c>
      <c r="L408" s="463"/>
      <c r="M408" s="464"/>
      <c r="N408" s="417">
        <f t="shared" si="46"/>
        <v>0</v>
      </c>
      <c r="O408" s="790"/>
      <c r="P408" s="460"/>
      <c r="Q408" s="689">
        <f t="shared" si="42"/>
        <v>0</v>
      </c>
      <c r="R408" s="418">
        <f t="shared" si="47"/>
        <v>0</v>
      </c>
      <c r="S408" s="901"/>
      <c r="T408" s="57"/>
      <c r="U408" s="57"/>
      <c r="V408" s="530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</row>
    <row r="409" spans="1:85" ht="12.75" customHeight="1" x14ac:dyDescent="0.2">
      <c r="A409" s="353"/>
      <c r="B409" s="502"/>
      <c r="C409" s="501"/>
      <c r="D409" s="657"/>
      <c r="E409" s="57"/>
      <c r="F409" s="460"/>
      <c r="G409" s="414">
        <f t="shared" si="43"/>
        <v>0</v>
      </c>
      <c r="H409" s="462"/>
      <c r="I409" s="415">
        <f t="shared" si="44"/>
        <v>0</v>
      </c>
      <c r="J409" s="462"/>
      <c r="K409" s="419">
        <f t="shared" si="45"/>
        <v>0</v>
      </c>
      <c r="L409" s="57"/>
      <c r="M409" s="460"/>
      <c r="N409" s="417">
        <f t="shared" si="46"/>
        <v>0</v>
      </c>
      <c r="O409" s="790"/>
      <c r="P409" s="460"/>
      <c r="Q409" s="689">
        <f t="shared" si="42"/>
        <v>0</v>
      </c>
      <c r="R409" s="418">
        <f t="shared" si="47"/>
        <v>0</v>
      </c>
      <c r="S409" s="901"/>
      <c r="T409" s="57"/>
      <c r="U409" s="57"/>
      <c r="V409" s="530"/>
    </row>
    <row r="410" spans="1:85" ht="12.75" customHeight="1" x14ac:dyDescent="0.2">
      <c r="A410" s="353"/>
      <c r="B410" s="502"/>
      <c r="C410" s="501"/>
      <c r="D410" s="657"/>
      <c r="E410" s="57"/>
      <c r="F410" s="460"/>
      <c r="G410" s="414">
        <f t="shared" si="43"/>
        <v>0</v>
      </c>
      <c r="H410" s="462"/>
      <c r="I410" s="415">
        <f t="shared" si="44"/>
        <v>0</v>
      </c>
      <c r="J410" s="462"/>
      <c r="K410" s="419">
        <f t="shared" si="45"/>
        <v>0</v>
      </c>
      <c r="L410" s="540"/>
      <c r="M410" s="460"/>
      <c r="N410" s="417">
        <f t="shared" si="46"/>
        <v>0</v>
      </c>
      <c r="O410" s="790"/>
      <c r="P410" s="460"/>
      <c r="Q410" s="689">
        <f t="shared" si="42"/>
        <v>0</v>
      </c>
      <c r="R410" s="418">
        <f t="shared" si="47"/>
        <v>0</v>
      </c>
      <c r="S410" s="901"/>
      <c r="T410" s="57"/>
      <c r="U410" s="57"/>
      <c r="V410" s="530"/>
    </row>
    <row r="411" spans="1:85" ht="12.75" customHeight="1" x14ac:dyDescent="0.2">
      <c r="A411" s="353"/>
      <c r="B411" s="502"/>
      <c r="C411" s="501"/>
      <c r="D411" s="657"/>
      <c r="E411" s="57"/>
      <c r="F411" s="460"/>
      <c r="G411" s="414">
        <f t="shared" si="43"/>
        <v>0</v>
      </c>
      <c r="H411" s="462"/>
      <c r="I411" s="415">
        <f t="shared" si="44"/>
        <v>0</v>
      </c>
      <c r="J411" s="462"/>
      <c r="K411" s="419">
        <f t="shared" si="45"/>
        <v>0</v>
      </c>
      <c r="L411" s="463"/>
      <c r="M411" s="464"/>
      <c r="N411" s="417">
        <f t="shared" si="46"/>
        <v>0</v>
      </c>
      <c r="O411" s="790"/>
      <c r="P411" s="460"/>
      <c r="Q411" s="689">
        <f t="shared" si="42"/>
        <v>0</v>
      </c>
      <c r="R411" s="418">
        <f t="shared" si="47"/>
        <v>0</v>
      </c>
      <c r="S411" s="57"/>
      <c r="T411" s="57"/>
      <c r="U411" s="57"/>
      <c r="V411" s="530"/>
    </row>
    <row r="412" spans="1:85" ht="12.75" customHeight="1" x14ac:dyDescent="0.2">
      <c r="A412" s="353"/>
      <c r="B412" s="502"/>
      <c r="C412" s="501"/>
      <c r="D412" s="657"/>
      <c r="E412" s="57"/>
      <c r="F412" s="460"/>
      <c r="G412" s="414">
        <f t="shared" si="43"/>
        <v>0</v>
      </c>
      <c r="H412" s="462"/>
      <c r="I412" s="415">
        <f t="shared" si="44"/>
        <v>0</v>
      </c>
      <c r="J412" s="462"/>
      <c r="K412" s="419">
        <f t="shared" si="45"/>
        <v>0</v>
      </c>
      <c r="L412" s="463"/>
      <c r="M412" s="464"/>
      <c r="N412" s="417">
        <f t="shared" si="46"/>
        <v>0</v>
      </c>
      <c r="O412" s="790"/>
      <c r="P412" s="460"/>
      <c r="Q412" s="689">
        <f t="shared" si="42"/>
        <v>0</v>
      </c>
      <c r="R412" s="418">
        <f t="shared" si="47"/>
        <v>0</v>
      </c>
      <c r="S412" s="901"/>
      <c r="T412" s="57"/>
      <c r="U412" s="57"/>
      <c r="V412" s="530"/>
    </row>
    <row r="413" spans="1:85" ht="12.75" customHeight="1" x14ac:dyDescent="0.2">
      <c r="A413" s="353"/>
      <c r="B413" s="502"/>
      <c r="C413" s="501"/>
      <c r="D413" s="657"/>
      <c r="E413" s="57"/>
      <c r="F413" s="460"/>
      <c r="G413" s="414">
        <f t="shared" si="43"/>
        <v>0</v>
      </c>
      <c r="H413" s="462"/>
      <c r="I413" s="415">
        <f t="shared" si="44"/>
        <v>0</v>
      </c>
      <c r="J413" s="462"/>
      <c r="K413" s="419">
        <f t="shared" si="45"/>
        <v>0</v>
      </c>
      <c r="L413" s="463"/>
      <c r="M413" s="464"/>
      <c r="N413" s="417">
        <f t="shared" si="46"/>
        <v>0</v>
      </c>
      <c r="O413" s="790"/>
      <c r="P413" s="460"/>
      <c r="Q413" s="689">
        <f t="shared" si="42"/>
        <v>0</v>
      </c>
      <c r="R413" s="418">
        <f t="shared" si="47"/>
        <v>0</v>
      </c>
      <c r="S413" s="901"/>
      <c r="T413" s="57"/>
      <c r="U413" s="57"/>
      <c r="V413" s="530"/>
    </row>
    <row r="414" spans="1:85" ht="12.75" customHeight="1" x14ac:dyDescent="0.2">
      <c r="A414" s="353"/>
      <c r="B414" s="502"/>
      <c r="C414" s="501"/>
      <c r="D414" s="657"/>
      <c r="E414" s="57"/>
      <c r="F414" s="460"/>
      <c r="G414" s="414">
        <f t="shared" si="43"/>
        <v>0</v>
      </c>
      <c r="H414" s="462"/>
      <c r="I414" s="415">
        <f t="shared" si="44"/>
        <v>0</v>
      </c>
      <c r="J414" s="462"/>
      <c r="K414" s="419">
        <f t="shared" si="45"/>
        <v>0</v>
      </c>
      <c r="L414" s="463"/>
      <c r="M414" s="464"/>
      <c r="N414" s="417">
        <f t="shared" si="46"/>
        <v>0</v>
      </c>
      <c r="O414" s="790"/>
      <c r="P414" s="460"/>
      <c r="Q414" s="689">
        <f t="shared" si="42"/>
        <v>0</v>
      </c>
      <c r="R414" s="418">
        <f t="shared" si="47"/>
        <v>0</v>
      </c>
      <c r="S414" s="57"/>
      <c r="T414" s="57"/>
      <c r="U414" s="57"/>
      <c r="V414" s="530"/>
    </row>
    <row r="415" spans="1:85" ht="12.75" customHeight="1" x14ac:dyDescent="0.2">
      <c r="A415" s="353"/>
      <c r="B415" s="502"/>
      <c r="C415" s="501"/>
      <c r="D415" s="657"/>
      <c r="E415" s="57"/>
      <c r="F415" s="460"/>
      <c r="G415" s="414">
        <f t="shared" si="43"/>
        <v>0</v>
      </c>
      <c r="H415" s="462"/>
      <c r="I415" s="415">
        <f t="shared" si="44"/>
        <v>0</v>
      </c>
      <c r="J415" s="462"/>
      <c r="K415" s="419">
        <f t="shared" si="45"/>
        <v>0</v>
      </c>
      <c r="L415" s="463"/>
      <c r="M415" s="464"/>
      <c r="N415" s="417">
        <f t="shared" si="46"/>
        <v>0</v>
      </c>
      <c r="O415" s="790"/>
      <c r="P415" s="460"/>
      <c r="Q415" s="689">
        <f t="shared" si="42"/>
        <v>0</v>
      </c>
      <c r="R415" s="418">
        <f t="shared" si="47"/>
        <v>0</v>
      </c>
      <c r="S415" s="57"/>
      <c r="T415" s="57"/>
      <c r="U415" s="57"/>
      <c r="V415" s="530"/>
    </row>
    <row r="416" spans="1:85" ht="12.75" customHeight="1" x14ac:dyDescent="0.2">
      <c r="A416" s="353"/>
      <c r="B416" s="502"/>
      <c r="C416" s="501"/>
      <c r="D416" s="657"/>
      <c r="E416" s="57"/>
      <c r="F416" s="460"/>
      <c r="G416" s="414">
        <f t="shared" si="43"/>
        <v>0</v>
      </c>
      <c r="H416" s="462"/>
      <c r="I416" s="415">
        <f t="shared" si="44"/>
        <v>0</v>
      </c>
      <c r="J416" s="462"/>
      <c r="K416" s="419">
        <f t="shared" si="45"/>
        <v>0</v>
      </c>
      <c r="L416" s="463"/>
      <c r="M416" s="464"/>
      <c r="N416" s="417">
        <f t="shared" si="46"/>
        <v>0</v>
      </c>
      <c r="O416" s="790"/>
      <c r="P416" s="460"/>
      <c r="Q416" s="689">
        <f t="shared" si="42"/>
        <v>0</v>
      </c>
      <c r="R416" s="418">
        <f t="shared" si="47"/>
        <v>0</v>
      </c>
      <c r="S416" s="901"/>
      <c r="T416" s="57"/>
      <c r="U416" s="57"/>
      <c r="V416" s="530"/>
    </row>
    <row r="417" spans="1:22" ht="12.75" customHeight="1" x14ac:dyDescent="0.2">
      <c r="A417" s="353"/>
      <c r="B417" s="502"/>
      <c r="C417" s="501"/>
      <c r="D417" s="657"/>
      <c r="E417" s="57"/>
      <c r="F417" s="460"/>
      <c r="G417" s="414">
        <f t="shared" si="43"/>
        <v>0</v>
      </c>
      <c r="H417" s="462"/>
      <c r="I417" s="415">
        <f t="shared" si="44"/>
        <v>0</v>
      </c>
      <c r="J417" s="462"/>
      <c r="K417" s="419">
        <f t="shared" si="45"/>
        <v>0</v>
      </c>
      <c r="L417" s="463"/>
      <c r="M417" s="464"/>
      <c r="N417" s="417">
        <f t="shared" si="46"/>
        <v>0</v>
      </c>
      <c r="O417" s="790"/>
      <c r="P417" s="460"/>
      <c r="Q417" s="689">
        <f t="shared" si="42"/>
        <v>0</v>
      </c>
      <c r="R417" s="418">
        <f t="shared" si="47"/>
        <v>0</v>
      </c>
      <c r="S417" s="900"/>
      <c r="T417" s="57"/>
      <c r="U417" s="57"/>
      <c r="V417" s="530"/>
    </row>
    <row r="418" spans="1:22" ht="12.75" customHeight="1" x14ac:dyDescent="0.2">
      <c r="A418" s="353"/>
      <c r="B418" s="502"/>
      <c r="C418" s="501"/>
      <c r="D418" s="657"/>
      <c r="E418" s="57"/>
      <c r="F418" s="460"/>
      <c r="G418" s="414">
        <f t="shared" si="43"/>
        <v>0</v>
      </c>
      <c r="H418" s="462"/>
      <c r="I418" s="415">
        <f t="shared" si="44"/>
        <v>0</v>
      </c>
      <c r="J418" s="462"/>
      <c r="K418" s="419">
        <f t="shared" si="45"/>
        <v>0</v>
      </c>
      <c r="L418" s="463"/>
      <c r="M418" s="464"/>
      <c r="N418" s="417">
        <f t="shared" si="46"/>
        <v>0</v>
      </c>
      <c r="O418" s="790"/>
      <c r="P418" s="460"/>
      <c r="Q418" s="689">
        <f t="shared" si="42"/>
        <v>0</v>
      </c>
      <c r="R418" s="418">
        <f t="shared" si="47"/>
        <v>0</v>
      </c>
      <c r="S418" s="57"/>
      <c r="T418" s="57"/>
      <c r="U418" s="57"/>
      <c r="V418" s="869"/>
    </row>
    <row r="419" spans="1:22" ht="12.75" customHeight="1" x14ac:dyDescent="0.2">
      <c r="A419" s="353"/>
      <c r="B419" s="502"/>
      <c r="C419" s="501"/>
      <c r="D419" s="657"/>
      <c r="E419" s="57"/>
      <c r="F419" s="460"/>
      <c r="G419" s="414">
        <f t="shared" si="43"/>
        <v>0</v>
      </c>
      <c r="H419" s="462"/>
      <c r="I419" s="415">
        <f t="shared" si="44"/>
        <v>0</v>
      </c>
      <c r="J419" s="462"/>
      <c r="K419" s="419">
        <f t="shared" si="45"/>
        <v>0</v>
      </c>
      <c r="L419" s="463"/>
      <c r="M419" s="464"/>
      <c r="N419" s="417">
        <f t="shared" si="46"/>
        <v>0</v>
      </c>
      <c r="O419" s="790"/>
      <c r="P419" s="460"/>
      <c r="Q419" s="689">
        <f t="shared" si="42"/>
        <v>0</v>
      </c>
      <c r="R419" s="418">
        <f t="shared" si="47"/>
        <v>0</v>
      </c>
      <c r="S419" s="901"/>
      <c r="T419" s="57"/>
      <c r="U419" s="57"/>
      <c r="V419" s="635"/>
    </row>
    <row r="420" spans="1:22" ht="12.75" customHeight="1" x14ac:dyDescent="0.2">
      <c r="A420" s="353"/>
      <c r="B420" s="502"/>
      <c r="C420" s="501"/>
      <c r="D420" s="657"/>
      <c r="E420" s="553"/>
      <c r="F420" s="460"/>
      <c r="G420" s="414">
        <f t="shared" si="43"/>
        <v>0</v>
      </c>
      <c r="H420" s="462"/>
      <c r="I420" s="415">
        <f t="shared" si="44"/>
        <v>0</v>
      </c>
      <c r="J420" s="462"/>
      <c r="K420" s="419">
        <f t="shared" si="45"/>
        <v>0</v>
      </c>
      <c r="L420" s="463"/>
      <c r="M420" s="464"/>
      <c r="N420" s="417">
        <f t="shared" si="46"/>
        <v>0</v>
      </c>
      <c r="O420" s="790"/>
      <c r="P420" s="460"/>
      <c r="Q420" s="689">
        <f t="shared" si="42"/>
        <v>0</v>
      </c>
      <c r="R420" s="418">
        <f t="shared" si="47"/>
        <v>0</v>
      </c>
      <c r="S420" s="901"/>
      <c r="T420" s="57"/>
      <c r="U420" s="57"/>
      <c r="V420" s="530"/>
    </row>
    <row r="421" spans="1:22" ht="12.75" customHeight="1" x14ac:dyDescent="0.2">
      <c r="A421" s="353"/>
      <c r="B421" s="502"/>
      <c r="C421" s="501"/>
      <c r="D421" s="657"/>
      <c r="E421" s="57"/>
      <c r="F421" s="460"/>
      <c r="G421" s="414">
        <f t="shared" si="43"/>
        <v>0</v>
      </c>
      <c r="H421" s="462"/>
      <c r="I421" s="415">
        <f t="shared" si="44"/>
        <v>0</v>
      </c>
      <c r="J421" s="462"/>
      <c r="K421" s="419">
        <f t="shared" si="45"/>
        <v>0</v>
      </c>
      <c r="L421" s="463"/>
      <c r="M421" s="464"/>
      <c r="N421" s="417">
        <f t="shared" si="46"/>
        <v>0</v>
      </c>
      <c r="O421" s="790"/>
      <c r="P421" s="460"/>
      <c r="Q421" s="689">
        <f t="shared" si="42"/>
        <v>0</v>
      </c>
      <c r="R421" s="418">
        <f t="shared" si="47"/>
        <v>0</v>
      </c>
      <c r="S421" s="900"/>
      <c r="T421" s="57"/>
      <c r="U421" s="57"/>
      <c r="V421" s="635"/>
    </row>
    <row r="422" spans="1:22" ht="12.75" customHeight="1" x14ac:dyDescent="0.2">
      <c r="A422" s="353"/>
      <c r="B422" s="502"/>
      <c r="C422" s="501"/>
      <c r="D422" s="657"/>
      <c r="E422" s="57"/>
      <c r="F422" s="460"/>
      <c r="G422" s="414">
        <f t="shared" si="43"/>
        <v>0</v>
      </c>
      <c r="H422" s="462"/>
      <c r="I422" s="415">
        <f t="shared" si="44"/>
        <v>0</v>
      </c>
      <c r="J422" s="462"/>
      <c r="K422" s="419">
        <f t="shared" si="45"/>
        <v>0</v>
      </c>
      <c r="L422" s="463"/>
      <c r="M422" s="464"/>
      <c r="N422" s="417">
        <f t="shared" si="46"/>
        <v>0</v>
      </c>
      <c r="O422" s="790"/>
      <c r="P422" s="460"/>
      <c r="Q422" s="689">
        <f t="shared" si="42"/>
        <v>0</v>
      </c>
      <c r="R422" s="418">
        <f t="shared" si="47"/>
        <v>0</v>
      </c>
      <c r="S422" s="901"/>
      <c r="T422" s="57"/>
      <c r="U422" s="57"/>
      <c r="V422" s="869"/>
    </row>
    <row r="423" spans="1:22" ht="12.75" customHeight="1" x14ac:dyDescent="0.2">
      <c r="A423" s="353"/>
      <c r="B423" s="502"/>
      <c r="C423" s="501"/>
      <c r="D423" s="657"/>
      <c r="E423" s="57"/>
      <c r="F423" s="460"/>
      <c r="G423" s="414">
        <f t="shared" si="43"/>
        <v>0</v>
      </c>
      <c r="H423" s="462"/>
      <c r="I423" s="415">
        <f t="shared" si="44"/>
        <v>0</v>
      </c>
      <c r="J423" s="462"/>
      <c r="K423" s="419">
        <f t="shared" si="45"/>
        <v>0</v>
      </c>
      <c r="L423" s="463"/>
      <c r="M423" s="464"/>
      <c r="N423" s="417">
        <f t="shared" si="46"/>
        <v>0</v>
      </c>
      <c r="O423" s="790"/>
      <c r="P423" s="460"/>
      <c r="Q423" s="689">
        <f t="shared" si="42"/>
        <v>0</v>
      </c>
      <c r="R423" s="418">
        <f t="shared" si="47"/>
        <v>0</v>
      </c>
      <c r="S423" s="901"/>
      <c r="T423" s="57"/>
      <c r="U423" s="57"/>
      <c r="V423" s="869"/>
    </row>
    <row r="424" spans="1:22" ht="12.75" customHeight="1" x14ac:dyDescent="0.2">
      <c r="A424" s="353"/>
      <c r="B424" s="502"/>
      <c r="C424" s="501"/>
      <c r="D424" s="657"/>
      <c r="E424" s="57"/>
      <c r="F424" s="460"/>
      <c r="G424" s="414">
        <f t="shared" si="43"/>
        <v>0</v>
      </c>
      <c r="H424" s="462"/>
      <c r="I424" s="415">
        <f t="shared" si="44"/>
        <v>0</v>
      </c>
      <c r="J424" s="462"/>
      <c r="K424" s="419">
        <f t="shared" si="45"/>
        <v>0</v>
      </c>
      <c r="L424" s="463"/>
      <c r="M424" s="464"/>
      <c r="N424" s="417">
        <f t="shared" si="46"/>
        <v>0</v>
      </c>
      <c r="O424" s="790"/>
      <c r="P424" s="460"/>
      <c r="Q424" s="689">
        <f t="shared" si="42"/>
        <v>0</v>
      </c>
      <c r="R424" s="418">
        <f t="shared" si="47"/>
        <v>0</v>
      </c>
      <c r="S424" s="902"/>
      <c r="T424" s="57"/>
      <c r="U424" s="57"/>
      <c r="V424" s="530"/>
    </row>
    <row r="425" spans="1:22" ht="12.75" customHeight="1" x14ac:dyDescent="0.2">
      <c r="A425" s="353"/>
      <c r="B425" s="502"/>
      <c r="C425" s="501"/>
      <c r="D425" s="657"/>
      <c r="E425" s="57"/>
      <c r="F425" s="460"/>
      <c r="G425" s="414">
        <f t="shared" si="43"/>
        <v>0</v>
      </c>
      <c r="H425" s="462"/>
      <c r="I425" s="415">
        <f t="shared" si="44"/>
        <v>0</v>
      </c>
      <c r="J425" s="462"/>
      <c r="K425" s="419">
        <f t="shared" si="45"/>
        <v>0</v>
      </c>
      <c r="L425" s="57"/>
      <c r="M425" s="460"/>
      <c r="N425" s="417">
        <f t="shared" si="46"/>
        <v>0</v>
      </c>
      <c r="O425" s="790"/>
      <c r="P425" s="460"/>
      <c r="Q425" s="689">
        <f t="shared" si="42"/>
        <v>0</v>
      </c>
      <c r="R425" s="418">
        <f t="shared" si="47"/>
        <v>0</v>
      </c>
      <c r="S425" s="901"/>
      <c r="T425" s="57"/>
      <c r="U425" s="57"/>
      <c r="V425" s="635"/>
    </row>
    <row r="426" spans="1:22" ht="12.75" customHeight="1" x14ac:dyDescent="0.2">
      <c r="A426" s="869"/>
      <c r="B426" s="502"/>
      <c r="C426" s="501"/>
      <c r="D426" s="657"/>
      <c r="E426" s="57"/>
      <c r="F426" s="460"/>
      <c r="G426" s="414">
        <f t="shared" si="43"/>
        <v>0</v>
      </c>
      <c r="H426" s="462"/>
      <c r="I426" s="415">
        <f t="shared" si="44"/>
        <v>0</v>
      </c>
      <c r="J426" s="462"/>
      <c r="K426" s="419">
        <f t="shared" si="45"/>
        <v>0</v>
      </c>
      <c r="L426" s="463"/>
      <c r="M426" s="464"/>
      <c r="N426" s="417">
        <f t="shared" si="46"/>
        <v>0</v>
      </c>
      <c r="O426" s="790"/>
      <c r="P426" s="460"/>
      <c r="Q426" s="689">
        <f t="shared" si="42"/>
        <v>0</v>
      </c>
      <c r="R426" s="418">
        <f t="shared" si="47"/>
        <v>0</v>
      </c>
      <c r="S426" s="900"/>
      <c r="T426" s="57"/>
      <c r="U426" s="57"/>
      <c r="V426" s="530"/>
    </row>
    <row r="427" spans="1:22" ht="12.75" customHeight="1" x14ac:dyDescent="0.2">
      <c r="A427" s="353"/>
      <c r="B427" s="502"/>
      <c r="C427" s="500"/>
      <c r="D427" s="657"/>
      <c r="E427" s="57"/>
      <c r="F427" s="460"/>
      <c r="G427" s="414">
        <f t="shared" si="43"/>
        <v>0</v>
      </c>
      <c r="H427" s="462"/>
      <c r="I427" s="415">
        <f t="shared" si="44"/>
        <v>0</v>
      </c>
      <c r="J427" s="462"/>
      <c r="K427" s="419">
        <f t="shared" si="45"/>
        <v>0</v>
      </c>
      <c r="L427" s="463"/>
      <c r="M427" s="464"/>
      <c r="N427" s="417">
        <f t="shared" si="46"/>
        <v>0</v>
      </c>
      <c r="O427" s="790"/>
      <c r="P427" s="460"/>
      <c r="Q427" s="689">
        <f t="shared" si="42"/>
        <v>0</v>
      </c>
      <c r="R427" s="418">
        <f t="shared" si="47"/>
        <v>0</v>
      </c>
      <c r="S427" s="900"/>
      <c r="T427" s="57"/>
      <c r="U427" s="57"/>
      <c r="V427" s="530"/>
    </row>
    <row r="428" spans="1:22" ht="12.75" customHeight="1" x14ac:dyDescent="0.2">
      <c r="A428" s="353"/>
      <c r="B428" s="502"/>
      <c r="C428" s="500"/>
      <c r="D428" s="657"/>
      <c r="E428" s="57"/>
      <c r="F428" s="460"/>
      <c r="G428" s="414">
        <f t="shared" si="43"/>
        <v>0</v>
      </c>
      <c r="H428" s="462"/>
      <c r="I428" s="415">
        <f t="shared" si="44"/>
        <v>0</v>
      </c>
      <c r="J428" s="462"/>
      <c r="K428" s="419">
        <f t="shared" si="45"/>
        <v>0</v>
      </c>
      <c r="L428" s="463"/>
      <c r="M428" s="464"/>
      <c r="N428" s="417">
        <f t="shared" si="46"/>
        <v>0</v>
      </c>
      <c r="O428" s="790"/>
      <c r="P428" s="460"/>
      <c r="Q428" s="689">
        <f t="shared" si="42"/>
        <v>0</v>
      </c>
      <c r="R428" s="418">
        <f t="shared" si="47"/>
        <v>0</v>
      </c>
      <c r="S428" s="57"/>
      <c r="T428" s="57"/>
      <c r="U428" s="57"/>
      <c r="V428" s="869"/>
    </row>
    <row r="429" spans="1:22" ht="12.75" customHeight="1" x14ac:dyDescent="0.2">
      <c r="A429" s="353"/>
      <c r="B429" s="502"/>
      <c r="C429" s="500"/>
      <c r="D429" s="657"/>
      <c r="E429" s="57"/>
      <c r="F429" s="460"/>
      <c r="G429" s="414">
        <f t="shared" si="43"/>
        <v>0</v>
      </c>
      <c r="H429" s="462"/>
      <c r="I429" s="415">
        <f t="shared" si="44"/>
        <v>0</v>
      </c>
      <c r="J429" s="462"/>
      <c r="K429" s="419">
        <f t="shared" si="45"/>
        <v>0</v>
      </c>
      <c r="L429" s="463"/>
      <c r="M429" s="464"/>
      <c r="N429" s="417">
        <f t="shared" si="46"/>
        <v>0</v>
      </c>
      <c r="O429" s="790"/>
      <c r="P429" s="460"/>
      <c r="Q429" s="689">
        <f t="shared" si="42"/>
        <v>0</v>
      </c>
      <c r="R429" s="418">
        <f t="shared" si="47"/>
        <v>0</v>
      </c>
      <c r="S429" s="57"/>
      <c r="T429" s="57"/>
      <c r="U429" s="57"/>
      <c r="V429" s="530"/>
    </row>
    <row r="430" spans="1:22" ht="12.75" customHeight="1" x14ac:dyDescent="0.2">
      <c r="A430" s="353"/>
      <c r="B430" s="502"/>
      <c r="C430" s="500"/>
      <c r="D430" s="657"/>
      <c r="E430" s="57"/>
      <c r="F430" s="460"/>
      <c r="G430" s="414">
        <f t="shared" si="43"/>
        <v>0</v>
      </c>
      <c r="H430" s="462"/>
      <c r="I430" s="415">
        <f t="shared" si="44"/>
        <v>0</v>
      </c>
      <c r="J430" s="462"/>
      <c r="K430" s="419">
        <f t="shared" si="45"/>
        <v>0</v>
      </c>
      <c r="L430" s="463"/>
      <c r="M430" s="464"/>
      <c r="N430" s="417">
        <f t="shared" si="46"/>
        <v>0</v>
      </c>
      <c r="O430" s="790"/>
      <c r="P430" s="460"/>
      <c r="Q430" s="689">
        <f t="shared" si="42"/>
        <v>0</v>
      </c>
      <c r="R430" s="418">
        <f t="shared" si="47"/>
        <v>0</v>
      </c>
      <c r="S430" s="900"/>
      <c r="T430" s="57"/>
      <c r="U430" s="57"/>
      <c r="V430" s="635"/>
    </row>
    <row r="431" spans="1:22" ht="12.75" customHeight="1" x14ac:dyDescent="0.2">
      <c r="A431" s="353"/>
      <c r="B431" s="502"/>
      <c r="C431" s="500"/>
      <c r="D431" s="657"/>
      <c r="E431" s="57"/>
      <c r="F431" s="460"/>
      <c r="G431" s="414">
        <f t="shared" si="43"/>
        <v>0</v>
      </c>
      <c r="H431" s="462"/>
      <c r="I431" s="415">
        <f t="shared" si="44"/>
        <v>0</v>
      </c>
      <c r="J431" s="462"/>
      <c r="K431" s="419">
        <f t="shared" si="45"/>
        <v>0</v>
      </c>
      <c r="L431" s="463"/>
      <c r="M431" s="464"/>
      <c r="N431" s="417">
        <f t="shared" si="46"/>
        <v>0</v>
      </c>
      <c r="O431" s="790"/>
      <c r="P431" s="460"/>
      <c r="Q431" s="689">
        <f t="shared" si="42"/>
        <v>0</v>
      </c>
      <c r="R431" s="418">
        <f t="shared" si="47"/>
        <v>0</v>
      </c>
      <c r="S431" s="901"/>
      <c r="T431" s="57"/>
      <c r="U431" s="57"/>
      <c r="V431" s="635"/>
    </row>
    <row r="432" spans="1:22" ht="12.75" customHeight="1" x14ac:dyDescent="0.2">
      <c r="A432" s="353"/>
      <c r="B432" s="502"/>
      <c r="C432" s="500"/>
      <c r="D432" s="657"/>
      <c r="E432" s="57"/>
      <c r="F432" s="460"/>
      <c r="G432" s="414">
        <f t="shared" si="43"/>
        <v>0</v>
      </c>
      <c r="H432" s="462"/>
      <c r="I432" s="415">
        <f t="shared" si="44"/>
        <v>0</v>
      </c>
      <c r="J432" s="462"/>
      <c r="K432" s="419">
        <f t="shared" si="45"/>
        <v>0</v>
      </c>
      <c r="L432" s="463"/>
      <c r="M432" s="464"/>
      <c r="N432" s="417">
        <f t="shared" si="46"/>
        <v>0</v>
      </c>
      <c r="O432" s="790"/>
      <c r="P432" s="460"/>
      <c r="Q432" s="689">
        <f t="shared" si="42"/>
        <v>0</v>
      </c>
      <c r="R432" s="418">
        <f t="shared" si="47"/>
        <v>0</v>
      </c>
      <c r="S432" s="57"/>
      <c r="T432" s="57"/>
      <c r="U432" s="57"/>
      <c r="V432" s="635"/>
    </row>
    <row r="433" spans="1:22" ht="12.75" customHeight="1" x14ac:dyDescent="0.2">
      <c r="A433" s="353"/>
      <c r="B433" s="502"/>
      <c r="C433" s="500"/>
      <c r="D433" s="657"/>
      <c r="E433" s="57"/>
      <c r="F433" s="460"/>
      <c r="G433" s="414">
        <f t="shared" si="43"/>
        <v>0</v>
      </c>
      <c r="H433" s="462"/>
      <c r="I433" s="415">
        <f t="shared" si="44"/>
        <v>0</v>
      </c>
      <c r="J433" s="462"/>
      <c r="K433" s="419">
        <f t="shared" si="45"/>
        <v>0</v>
      </c>
      <c r="L433" s="463"/>
      <c r="M433" s="464"/>
      <c r="N433" s="417">
        <f t="shared" si="46"/>
        <v>0</v>
      </c>
      <c r="O433" s="790"/>
      <c r="P433" s="460"/>
      <c r="Q433" s="689">
        <f t="shared" si="42"/>
        <v>0</v>
      </c>
      <c r="R433" s="418">
        <f t="shared" si="47"/>
        <v>0</v>
      </c>
      <c r="S433" s="900"/>
      <c r="T433" s="57"/>
      <c r="U433" s="57"/>
      <c r="V433" s="635"/>
    </row>
    <row r="434" spans="1:22" ht="12.75" customHeight="1" x14ac:dyDescent="0.2">
      <c r="A434" s="353"/>
      <c r="B434" s="502"/>
      <c r="C434" s="500"/>
      <c r="D434" s="657"/>
      <c r="E434" s="57"/>
      <c r="F434" s="460"/>
      <c r="G434" s="414">
        <f t="shared" si="43"/>
        <v>0</v>
      </c>
      <c r="H434" s="462"/>
      <c r="I434" s="415">
        <f t="shared" si="44"/>
        <v>0</v>
      </c>
      <c r="J434" s="462"/>
      <c r="K434" s="419">
        <f t="shared" si="45"/>
        <v>0</v>
      </c>
      <c r="L434" s="463"/>
      <c r="M434" s="464"/>
      <c r="N434" s="417">
        <f t="shared" si="46"/>
        <v>0</v>
      </c>
      <c r="O434" s="790"/>
      <c r="P434" s="460"/>
      <c r="Q434" s="689">
        <f t="shared" si="42"/>
        <v>0</v>
      </c>
      <c r="R434" s="418">
        <f t="shared" si="47"/>
        <v>0</v>
      </c>
      <c r="S434" s="900"/>
      <c r="T434" s="57"/>
      <c r="U434" s="57"/>
      <c r="V434" s="530"/>
    </row>
    <row r="435" spans="1:22" ht="12.75" customHeight="1" x14ac:dyDescent="0.2">
      <c r="A435" s="353"/>
      <c r="B435" s="502"/>
      <c r="C435" s="500"/>
      <c r="D435" s="657"/>
      <c r="E435" s="57"/>
      <c r="F435" s="460"/>
      <c r="G435" s="414">
        <f t="shared" si="43"/>
        <v>0</v>
      </c>
      <c r="H435" s="462"/>
      <c r="I435" s="415">
        <f t="shared" si="44"/>
        <v>0</v>
      </c>
      <c r="J435" s="462"/>
      <c r="K435" s="419">
        <f t="shared" si="45"/>
        <v>0</v>
      </c>
      <c r="L435" s="463"/>
      <c r="M435" s="464"/>
      <c r="N435" s="417">
        <f t="shared" si="46"/>
        <v>0</v>
      </c>
      <c r="O435" s="790"/>
      <c r="P435" s="460"/>
      <c r="Q435" s="689">
        <f t="shared" si="42"/>
        <v>0</v>
      </c>
      <c r="R435" s="418">
        <f t="shared" si="47"/>
        <v>0</v>
      </c>
      <c r="S435" s="901"/>
      <c r="T435" s="57"/>
      <c r="U435" s="57"/>
      <c r="V435" s="530"/>
    </row>
    <row r="436" spans="1:22" ht="12.75" customHeight="1" x14ac:dyDescent="0.2">
      <c r="A436" s="353"/>
      <c r="B436" s="502"/>
      <c r="C436" s="500"/>
      <c r="D436" s="657"/>
      <c r="E436" s="57"/>
      <c r="F436" s="460"/>
      <c r="G436" s="414">
        <f t="shared" si="43"/>
        <v>0</v>
      </c>
      <c r="H436" s="462"/>
      <c r="I436" s="415">
        <f t="shared" si="44"/>
        <v>0</v>
      </c>
      <c r="J436" s="462"/>
      <c r="K436" s="419">
        <f t="shared" si="45"/>
        <v>0</v>
      </c>
      <c r="L436" s="463"/>
      <c r="M436" s="464"/>
      <c r="N436" s="417">
        <f t="shared" si="46"/>
        <v>0</v>
      </c>
      <c r="O436" s="790"/>
      <c r="P436" s="460"/>
      <c r="Q436" s="689">
        <f t="shared" si="42"/>
        <v>0</v>
      </c>
      <c r="R436" s="418">
        <f t="shared" si="47"/>
        <v>0</v>
      </c>
      <c r="S436" s="57"/>
      <c r="T436" s="57"/>
      <c r="U436" s="57"/>
      <c r="V436" s="530"/>
    </row>
    <row r="437" spans="1:22" ht="12.75" customHeight="1" x14ac:dyDescent="0.2">
      <c r="A437" s="353"/>
      <c r="B437" s="502"/>
      <c r="C437" s="500"/>
      <c r="D437" s="657"/>
      <c r="E437" s="57"/>
      <c r="F437" s="460"/>
      <c r="G437" s="414">
        <f t="shared" si="43"/>
        <v>0</v>
      </c>
      <c r="H437" s="462"/>
      <c r="I437" s="415">
        <f t="shared" si="44"/>
        <v>0</v>
      </c>
      <c r="J437" s="462"/>
      <c r="K437" s="419">
        <f t="shared" si="45"/>
        <v>0</v>
      </c>
      <c r="L437" s="463"/>
      <c r="M437" s="464"/>
      <c r="N437" s="417">
        <f t="shared" si="46"/>
        <v>0</v>
      </c>
      <c r="O437" s="790"/>
      <c r="P437" s="460"/>
      <c r="Q437" s="689">
        <f t="shared" si="42"/>
        <v>0</v>
      </c>
      <c r="R437" s="418">
        <f t="shared" si="47"/>
        <v>0</v>
      </c>
      <c r="S437" s="900"/>
      <c r="T437" s="57"/>
      <c r="U437" s="57"/>
      <c r="V437" s="635"/>
    </row>
    <row r="438" spans="1:22" ht="12.75" customHeight="1" x14ac:dyDescent="0.2">
      <c r="A438" s="353"/>
      <c r="B438" s="502"/>
      <c r="C438" s="500"/>
      <c r="D438" s="657"/>
      <c r="E438" s="57"/>
      <c r="F438" s="460"/>
      <c r="G438" s="414">
        <f t="shared" si="43"/>
        <v>0</v>
      </c>
      <c r="H438" s="462"/>
      <c r="I438" s="415">
        <f t="shared" si="44"/>
        <v>0</v>
      </c>
      <c r="J438" s="462"/>
      <c r="K438" s="419">
        <f t="shared" si="45"/>
        <v>0</v>
      </c>
      <c r="L438" s="463"/>
      <c r="M438" s="464"/>
      <c r="N438" s="417">
        <f t="shared" si="46"/>
        <v>0</v>
      </c>
      <c r="O438" s="790"/>
      <c r="P438" s="460"/>
      <c r="Q438" s="689">
        <f t="shared" si="42"/>
        <v>0</v>
      </c>
      <c r="R438" s="418">
        <f t="shared" si="47"/>
        <v>0</v>
      </c>
      <c r="S438" s="901"/>
      <c r="T438" s="57"/>
      <c r="U438" s="57"/>
      <c r="V438" s="530"/>
    </row>
    <row r="439" spans="1:22" ht="12.75" customHeight="1" x14ac:dyDescent="0.2">
      <c r="A439" s="353"/>
      <c r="B439" s="502"/>
      <c r="C439" s="500"/>
      <c r="D439" s="657"/>
      <c r="E439" s="57"/>
      <c r="F439" s="460"/>
      <c r="G439" s="414">
        <f t="shared" si="43"/>
        <v>0</v>
      </c>
      <c r="H439" s="462"/>
      <c r="I439" s="415">
        <f t="shared" si="44"/>
        <v>0</v>
      </c>
      <c r="J439" s="462"/>
      <c r="K439" s="419">
        <f t="shared" si="45"/>
        <v>0</v>
      </c>
      <c r="L439" s="463"/>
      <c r="M439" s="464"/>
      <c r="N439" s="417">
        <f t="shared" si="46"/>
        <v>0</v>
      </c>
      <c r="O439" s="790"/>
      <c r="P439" s="460"/>
      <c r="Q439" s="689">
        <f t="shared" si="42"/>
        <v>0</v>
      </c>
      <c r="R439" s="418">
        <f t="shared" si="47"/>
        <v>0</v>
      </c>
      <c r="S439" s="901"/>
      <c r="T439" s="57"/>
      <c r="U439" s="57"/>
      <c r="V439" s="530"/>
    </row>
    <row r="440" spans="1:22" ht="12.75" customHeight="1" x14ac:dyDescent="0.2">
      <c r="A440" s="353"/>
      <c r="B440" s="502"/>
      <c r="C440" s="500"/>
      <c r="D440" s="657"/>
      <c r="E440" s="57"/>
      <c r="F440" s="460"/>
      <c r="G440" s="414">
        <f t="shared" si="43"/>
        <v>0</v>
      </c>
      <c r="H440" s="462"/>
      <c r="I440" s="415">
        <f t="shared" si="44"/>
        <v>0</v>
      </c>
      <c r="J440" s="462"/>
      <c r="K440" s="419">
        <f t="shared" si="45"/>
        <v>0</v>
      </c>
      <c r="L440" s="463"/>
      <c r="M440" s="464"/>
      <c r="N440" s="417">
        <f t="shared" si="46"/>
        <v>0</v>
      </c>
      <c r="O440" s="790"/>
      <c r="P440" s="460"/>
      <c r="Q440" s="689">
        <f t="shared" si="42"/>
        <v>0</v>
      </c>
      <c r="R440" s="418">
        <f t="shared" si="47"/>
        <v>0</v>
      </c>
      <c r="S440" s="900"/>
      <c r="T440" s="57"/>
      <c r="U440" s="57"/>
      <c r="V440" s="635"/>
    </row>
    <row r="441" spans="1:22" ht="12.75" customHeight="1" x14ac:dyDescent="0.2">
      <c r="A441" s="353"/>
      <c r="B441" s="502"/>
      <c r="C441" s="500"/>
      <c r="D441" s="657"/>
      <c r="E441" s="57"/>
      <c r="F441" s="460"/>
      <c r="G441" s="414">
        <f t="shared" si="43"/>
        <v>0</v>
      </c>
      <c r="H441" s="462"/>
      <c r="I441" s="415">
        <f t="shared" si="44"/>
        <v>0</v>
      </c>
      <c r="J441" s="462"/>
      <c r="K441" s="419">
        <f t="shared" si="45"/>
        <v>0</v>
      </c>
      <c r="L441" s="463"/>
      <c r="M441" s="464"/>
      <c r="N441" s="417">
        <f t="shared" si="46"/>
        <v>0</v>
      </c>
      <c r="O441" s="790"/>
      <c r="P441" s="460"/>
      <c r="Q441" s="689">
        <f t="shared" si="42"/>
        <v>0</v>
      </c>
      <c r="R441" s="418">
        <f t="shared" si="47"/>
        <v>0</v>
      </c>
      <c r="S441" s="901"/>
      <c r="T441" s="57"/>
      <c r="U441" s="57"/>
      <c r="V441" s="530"/>
    </row>
    <row r="442" spans="1:22" ht="12.75" customHeight="1" x14ac:dyDescent="0.2">
      <c r="A442" s="353"/>
      <c r="B442" s="502"/>
      <c r="C442" s="500"/>
      <c r="D442" s="657"/>
      <c r="E442" s="57"/>
      <c r="F442" s="460"/>
      <c r="G442" s="414">
        <f t="shared" si="43"/>
        <v>0</v>
      </c>
      <c r="H442" s="462"/>
      <c r="I442" s="415">
        <f t="shared" si="44"/>
        <v>0</v>
      </c>
      <c r="J442" s="462"/>
      <c r="K442" s="419">
        <f t="shared" si="45"/>
        <v>0</v>
      </c>
      <c r="L442" s="463"/>
      <c r="M442" s="464"/>
      <c r="N442" s="417">
        <f t="shared" si="46"/>
        <v>0</v>
      </c>
      <c r="O442" s="790"/>
      <c r="P442" s="460"/>
      <c r="Q442" s="689">
        <f t="shared" si="42"/>
        <v>0</v>
      </c>
      <c r="R442" s="418">
        <f t="shared" si="47"/>
        <v>0</v>
      </c>
      <c r="S442" s="57"/>
      <c r="T442" s="57"/>
      <c r="U442" s="57"/>
      <c r="V442" s="530"/>
    </row>
    <row r="443" spans="1:22" ht="12.75" customHeight="1" x14ac:dyDescent="0.2">
      <c r="A443" s="353"/>
      <c r="B443" s="502"/>
      <c r="C443" s="500"/>
      <c r="D443" s="657"/>
      <c r="E443" s="57"/>
      <c r="F443" s="460"/>
      <c r="G443" s="414">
        <f t="shared" si="43"/>
        <v>0</v>
      </c>
      <c r="H443" s="462"/>
      <c r="I443" s="415">
        <f t="shared" si="44"/>
        <v>0</v>
      </c>
      <c r="J443" s="462"/>
      <c r="K443" s="419">
        <f t="shared" si="45"/>
        <v>0</v>
      </c>
      <c r="L443" s="463"/>
      <c r="M443" s="464"/>
      <c r="N443" s="417">
        <f t="shared" si="46"/>
        <v>0</v>
      </c>
      <c r="O443" s="790"/>
      <c r="P443" s="460"/>
      <c r="Q443" s="689">
        <f t="shared" si="42"/>
        <v>0</v>
      </c>
      <c r="R443" s="418">
        <f t="shared" si="47"/>
        <v>0</v>
      </c>
      <c r="S443" s="57"/>
      <c r="T443" s="57"/>
      <c r="U443" s="57"/>
      <c r="V443" s="530"/>
    </row>
    <row r="444" spans="1:22" ht="12.75" customHeight="1" x14ac:dyDescent="0.2">
      <c r="A444" s="353"/>
      <c r="B444" s="502"/>
      <c r="C444" s="500"/>
      <c r="D444" s="657"/>
      <c r="E444" s="57"/>
      <c r="F444" s="460"/>
      <c r="G444" s="414">
        <f t="shared" si="43"/>
        <v>0</v>
      </c>
      <c r="H444" s="462"/>
      <c r="I444" s="415">
        <f t="shared" si="44"/>
        <v>0</v>
      </c>
      <c r="J444" s="462"/>
      <c r="K444" s="419">
        <f t="shared" si="45"/>
        <v>0</v>
      </c>
      <c r="L444" s="463"/>
      <c r="M444" s="464"/>
      <c r="N444" s="417">
        <f t="shared" si="46"/>
        <v>0</v>
      </c>
      <c r="O444" s="790"/>
      <c r="P444" s="460"/>
      <c r="Q444" s="689">
        <f t="shared" si="42"/>
        <v>0</v>
      </c>
      <c r="R444" s="418">
        <f t="shared" si="47"/>
        <v>0</v>
      </c>
      <c r="S444" s="901"/>
      <c r="T444" s="57"/>
      <c r="U444" s="57"/>
      <c r="V444" s="635"/>
    </row>
    <row r="445" spans="1:22" ht="12.75" customHeight="1" x14ac:dyDescent="0.2">
      <c r="A445" s="353"/>
      <c r="B445" s="502"/>
      <c r="C445" s="500"/>
      <c r="D445" s="657"/>
      <c r="E445" s="57"/>
      <c r="F445" s="460"/>
      <c r="G445" s="414">
        <f t="shared" si="43"/>
        <v>0</v>
      </c>
      <c r="H445" s="462"/>
      <c r="I445" s="415">
        <f t="shared" si="44"/>
        <v>0</v>
      </c>
      <c r="J445" s="462"/>
      <c r="K445" s="419">
        <f t="shared" si="45"/>
        <v>0</v>
      </c>
      <c r="L445" s="463"/>
      <c r="M445" s="464"/>
      <c r="N445" s="417">
        <f t="shared" si="46"/>
        <v>0</v>
      </c>
      <c r="O445" s="790"/>
      <c r="P445" s="460"/>
      <c r="Q445" s="689">
        <f t="shared" si="42"/>
        <v>0</v>
      </c>
      <c r="R445" s="418">
        <f t="shared" si="47"/>
        <v>0</v>
      </c>
      <c r="S445" s="901"/>
      <c r="T445" s="57"/>
      <c r="U445" s="57"/>
      <c r="V445" s="530"/>
    </row>
    <row r="446" spans="1:22" ht="12.75" customHeight="1" x14ac:dyDescent="0.2">
      <c r="A446" s="353"/>
      <c r="B446" s="502"/>
      <c r="C446" s="500"/>
      <c r="D446" s="657"/>
      <c r="E446" s="57"/>
      <c r="F446" s="460"/>
      <c r="G446" s="414">
        <f t="shared" si="43"/>
        <v>0</v>
      </c>
      <c r="H446" s="462"/>
      <c r="I446" s="415">
        <f t="shared" si="44"/>
        <v>0</v>
      </c>
      <c r="J446" s="462"/>
      <c r="K446" s="419">
        <f t="shared" si="45"/>
        <v>0</v>
      </c>
      <c r="L446" s="463"/>
      <c r="M446" s="464"/>
      <c r="N446" s="417">
        <f t="shared" si="46"/>
        <v>0</v>
      </c>
      <c r="O446" s="790"/>
      <c r="P446" s="460"/>
      <c r="Q446" s="689">
        <f t="shared" si="42"/>
        <v>0</v>
      </c>
      <c r="R446" s="418">
        <f t="shared" si="47"/>
        <v>0</v>
      </c>
      <c r="S446" s="901"/>
      <c r="T446" s="57"/>
      <c r="U446" s="57"/>
      <c r="V446" s="530"/>
    </row>
    <row r="447" spans="1:22" ht="12.75" customHeight="1" x14ac:dyDescent="0.2">
      <c r="A447" s="353"/>
      <c r="B447" s="502"/>
      <c r="C447" s="500"/>
      <c r="D447" s="657"/>
      <c r="E447" s="57"/>
      <c r="F447" s="460"/>
      <c r="G447" s="414">
        <f t="shared" si="43"/>
        <v>0</v>
      </c>
      <c r="H447" s="462"/>
      <c r="I447" s="415">
        <f t="shared" si="44"/>
        <v>0</v>
      </c>
      <c r="J447" s="462"/>
      <c r="K447" s="419">
        <f t="shared" si="45"/>
        <v>0</v>
      </c>
      <c r="L447" s="463"/>
      <c r="M447" s="464"/>
      <c r="N447" s="417">
        <f t="shared" si="46"/>
        <v>0</v>
      </c>
      <c r="O447" s="790"/>
      <c r="P447" s="460"/>
      <c r="Q447" s="689">
        <f t="shared" si="42"/>
        <v>0</v>
      </c>
      <c r="R447" s="418">
        <f t="shared" si="47"/>
        <v>0</v>
      </c>
      <c r="S447" s="901"/>
      <c r="T447" s="57"/>
      <c r="U447" s="57"/>
      <c r="V447" s="530"/>
    </row>
    <row r="448" spans="1:22" ht="12.75" customHeight="1" x14ac:dyDescent="0.2">
      <c r="A448" s="353"/>
      <c r="B448" s="502"/>
      <c r="C448" s="500"/>
      <c r="D448" s="657"/>
      <c r="E448" s="57"/>
      <c r="F448" s="460"/>
      <c r="G448" s="414">
        <f t="shared" si="43"/>
        <v>0</v>
      </c>
      <c r="H448" s="462"/>
      <c r="I448" s="415">
        <f t="shared" si="44"/>
        <v>0</v>
      </c>
      <c r="J448" s="462"/>
      <c r="K448" s="419">
        <f t="shared" si="45"/>
        <v>0</v>
      </c>
      <c r="L448" s="463"/>
      <c r="M448" s="464"/>
      <c r="N448" s="417">
        <f t="shared" si="46"/>
        <v>0</v>
      </c>
      <c r="O448" s="790"/>
      <c r="P448" s="460"/>
      <c r="Q448" s="689">
        <f t="shared" si="42"/>
        <v>0</v>
      </c>
      <c r="R448" s="418">
        <f t="shared" si="47"/>
        <v>0</v>
      </c>
      <c r="S448" s="901"/>
      <c r="T448" s="57"/>
      <c r="U448" s="57"/>
      <c r="V448" s="530"/>
    </row>
    <row r="449" spans="1:22" ht="12.75" customHeight="1" x14ac:dyDescent="0.2">
      <c r="A449" s="353"/>
      <c r="B449" s="502"/>
      <c r="C449" s="500"/>
      <c r="D449" s="657"/>
      <c r="E449" s="57"/>
      <c r="F449" s="460"/>
      <c r="G449" s="414">
        <f t="shared" si="43"/>
        <v>0</v>
      </c>
      <c r="H449" s="462"/>
      <c r="I449" s="415">
        <f t="shared" si="44"/>
        <v>0</v>
      </c>
      <c r="J449" s="462"/>
      <c r="K449" s="419">
        <f t="shared" si="45"/>
        <v>0</v>
      </c>
      <c r="L449" s="463"/>
      <c r="M449" s="464"/>
      <c r="N449" s="417">
        <f t="shared" si="46"/>
        <v>0</v>
      </c>
      <c r="O449" s="790"/>
      <c r="P449" s="460"/>
      <c r="Q449" s="689">
        <f t="shared" si="42"/>
        <v>0</v>
      </c>
      <c r="R449" s="418">
        <f t="shared" si="47"/>
        <v>0</v>
      </c>
      <c r="S449" s="900"/>
      <c r="T449" s="57"/>
      <c r="U449" s="57"/>
      <c r="V449" s="635"/>
    </row>
    <row r="450" spans="1:22" ht="12.75" customHeight="1" x14ac:dyDescent="0.2">
      <c r="A450" s="353"/>
      <c r="B450" s="502"/>
      <c r="C450" s="500"/>
      <c r="D450" s="657"/>
      <c r="E450" s="57"/>
      <c r="F450" s="460"/>
      <c r="G450" s="414">
        <f t="shared" si="43"/>
        <v>0</v>
      </c>
      <c r="H450" s="462"/>
      <c r="I450" s="415">
        <f t="shared" si="44"/>
        <v>0</v>
      </c>
      <c r="J450" s="462"/>
      <c r="K450" s="419">
        <f t="shared" si="45"/>
        <v>0</v>
      </c>
      <c r="L450" s="463"/>
      <c r="M450" s="464"/>
      <c r="N450" s="417">
        <f t="shared" si="46"/>
        <v>0</v>
      </c>
      <c r="O450" s="790"/>
      <c r="P450" s="460"/>
      <c r="Q450" s="689">
        <f t="shared" si="42"/>
        <v>0</v>
      </c>
      <c r="R450" s="418">
        <f t="shared" si="47"/>
        <v>0</v>
      </c>
      <c r="S450" s="57"/>
      <c r="T450" s="57"/>
      <c r="U450" s="57"/>
      <c r="V450" s="635"/>
    </row>
    <row r="451" spans="1:22" ht="12.75" customHeight="1" x14ac:dyDescent="0.2">
      <c r="A451" s="353"/>
      <c r="B451" s="502"/>
      <c r="C451" s="500"/>
      <c r="D451" s="657"/>
      <c r="E451" s="57"/>
      <c r="F451" s="460"/>
      <c r="G451" s="414">
        <f t="shared" si="43"/>
        <v>0</v>
      </c>
      <c r="H451" s="462"/>
      <c r="I451" s="415">
        <f t="shared" si="44"/>
        <v>0</v>
      </c>
      <c r="J451" s="462"/>
      <c r="K451" s="419">
        <f t="shared" si="45"/>
        <v>0</v>
      </c>
      <c r="L451" s="463"/>
      <c r="M451" s="464"/>
      <c r="N451" s="417">
        <f t="shared" si="46"/>
        <v>0</v>
      </c>
      <c r="O451" s="790"/>
      <c r="P451" s="460"/>
      <c r="Q451" s="689">
        <f t="shared" si="42"/>
        <v>0</v>
      </c>
      <c r="R451" s="418">
        <f t="shared" si="47"/>
        <v>0</v>
      </c>
      <c r="S451" s="57"/>
      <c r="T451" s="57"/>
      <c r="U451" s="57"/>
      <c r="V451" s="530"/>
    </row>
    <row r="452" spans="1:22" ht="12.75" customHeight="1" x14ac:dyDescent="0.2">
      <c r="A452" s="353"/>
      <c r="B452" s="502"/>
      <c r="C452" s="500"/>
      <c r="D452" s="657"/>
      <c r="E452" s="57"/>
      <c r="F452" s="460"/>
      <c r="G452" s="414">
        <f t="shared" si="43"/>
        <v>0</v>
      </c>
      <c r="H452" s="462"/>
      <c r="I452" s="415">
        <f t="shared" si="44"/>
        <v>0</v>
      </c>
      <c r="J452" s="462"/>
      <c r="K452" s="419">
        <f t="shared" si="45"/>
        <v>0</v>
      </c>
      <c r="L452" s="463"/>
      <c r="M452" s="464"/>
      <c r="N452" s="417">
        <f t="shared" si="46"/>
        <v>0</v>
      </c>
      <c r="O452" s="790"/>
      <c r="P452" s="460"/>
      <c r="Q452" s="689">
        <f t="shared" si="42"/>
        <v>0</v>
      </c>
      <c r="R452" s="418">
        <f t="shared" si="47"/>
        <v>0</v>
      </c>
      <c r="S452" s="57"/>
      <c r="T452" s="57"/>
      <c r="U452" s="57"/>
      <c r="V452" s="635"/>
    </row>
    <row r="453" spans="1:22" ht="12.75" customHeight="1" x14ac:dyDescent="0.2">
      <c r="A453" s="353"/>
      <c r="B453" s="502"/>
      <c r="C453" s="500"/>
      <c r="D453" s="657"/>
      <c r="E453" s="57"/>
      <c r="F453" s="460"/>
      <c r="G453" s="414">
        <f t="shared" si="43"/>
        <v>0</v>
      </c>
      <c r="H453" s="462"/>
      <c r="I453" s="415">
        <f t="shared" si="44"/>
        <v>0</v>
      </c>
      <c r="J453" s="462"/>
      <c r="K453" s="419">
        <f t="shared" si="45"/>
        <v>0</v>
      </c>
      <c r="L453" s="463"/>
      <c r="M453" s="464"/>
      <c r="N453" s="417">
        <f t="shared" si="46"/>
        <v>0</v>
      </c>
      <c r="O453" s="790"/>
      <c r="P453" s="460"/>
      <c r="Q453" s="689">
        <f t="shared" si="42"/>
        <v>0</v>
      </c>
      <c r="R453" s="418">
        <f t="shared" si="47"/>
        <v>0</v>
      </c>
      <c r="S453" s="901"/>
      <c r="T453" s="57"/>
      <c r="U453" s="57"/>
      <c r="V453" s="635"/>
    </row>
    <row r="454" spans="1:22" ht="12.75" customHeight="1" x14ac:dyDescent="0.2">
      <c r="A454" s="353"/>
      <c r="B454" s="502"/>
      <c r="C454" s="500"/>
      <c r="D454" s="657"/>
      <c r="E454" s="57"/>
      <c r="F454" s="460"/>
      <c r="G454" s="414">
        <f t="shared" si="43"/>
        <v>0</v>
      </c>
      <c r="H454" s="462"/>
      <c r="I454" s="415">
        <f t="shared" si="44"/>
        <v>0</v>
      </c>
      <c r="J454" s="462"/>
      <c r="K454" s="419">
        <f t="shared" si="45"/>
        <v>0</v>
      </c>
      <c r="L454" s="463"/>
      <c r="M454" s="464"/>
      <c r="N454" s="417">
        <f t="shared" si="46"/>
        <v>0</v>
      </c>
      <c r="O454" s="790"/>
      <c r="P454" s="460"/>
      <c r="Q454" s="689">
        <f t="shared" si="42"/>
        <v>0</v>
      </c>
      <c r="R454" s="418">
        <f t="shared" si="47"/>
        <v>0</v>
      </c>
      <c r="S454" s="900"/>
      <c r="T454" s="57"/>
      <c r="U454" s="57"/>
      <c r="V454" s="530"/>
    </row>
    <row r="455" spans="1:22" ht="12.75" customHeight="1" x14ac:dyDescent="0.2">
      <c r="A455" s="353"/>
      <c r="B455" s="502"/>
      <c r="C455" s="500"/>
      <c r="D455" s="657"/>
      <c r="E455" s="57"/>
      <c r="F455" s="460"/>
      <c r="G455" s="414">
        <f t="shared" si="43"/>
        <v>0</v>
      </c>
      <c r="H455" s="462"/>
      <c r="I455" s="415">
        <f t="shared" si="44"/>
        <v>0</v>
      </c>
      <c r="J455" s="462"/>
      <c r="K455" s="419">
        <f t="shared" si="45"/>
        <v>0</v>
      </c>
      <c r="L455" s="463"/>
      <c r="M455" s="464"/>
      <c r="N455" s="417">
        <f t="shared" si="46"/>
        <v>0</v>
      </c>
      <c r="O455" s="790"/>
      <c r="P455" s="460"/>
      <c r="Q455" s="689">
        <f t="shared" si="42"/>
        <v>0</v>
      </c>
      <c r="R455" s="418">
        <f t="shared" si="47"/>
        <v>0</v>
      </c>
      <c r="S455" s="57"/>
      <c r="T455" s="57"/>
      <c r="U455" s="57"/>
      <c r="V455" s="530"/>
    </row>
    <row r="456" spans="1:22" ht="12.75" customHeight="1" x14ac:dyDescent="0.2">
      <c r="A456" s="353"/>
      <c r="B456" s="502"/>
      <c r="C456" s="500"/>
      <c r="D456" s="657"/>
      <c r="E456" s="57"/>
      <c r="F456" s="460"/>
      <c r="G456" s="414">
        <f t="shared" si="43"/>
        <v>0</v>
      </c>
      <c r="H456" s="462"/>
      <c r="I456" s="415">
        <f t="shared" si="44"/>
        <v>0</v>
      </c>
      <c r="J456" s="462"/>
      <c r="K456" s="419">
        <f t="shared" si="45"/>
        <v>0</v>
      </c>
      <c r="L456" s="463"/>
      <c r="M456" s="464"/>
      <c r="N456" s="417">
        <f t="shared" si="46"/>
        <v>0</v>
      </c>
      <c r="O456" s="790"/>
      <c r="P456" s="460"/>
      <c r="Q456" s="689">
        <f t="shared" si="42"/>
        <v>0</v>
      </c>
      <c r="R456" s="418">
        <f t="shared" si="47"/>
        <v>0</v>
      </c>
      <c r="S456" s="901"/>
      <c r="T456" s="57"/>
      <c r="U456" s="57"/>
      <c r="V456" s="530"/>
    </row>
    <row r="457" spans="1:22" ht="12.75" customHeight="1" x14ac:dyDescent="0.2">
      <c r="A457" s="353"/>
      <c r="B457" s="502"/>
      <c r="C457" s="500"/>
      <c r="D457" s="657"/>
      <c r="E457" s="57"/>
      <c r="F457" s="460"/>
      <c r="G457" s="414">
        <f t="shared" si="43"/>
        <v>0</v>
      </c>
      <c r="H457" s="462"/>
      <c r="I457" s="415">
        <f t="shared" si="44"/>
        <v>0</v>
      </c>
      <c r="J457" s="462"/>
      <c r="K457" s="419">
        <f t="shared" si="45"/>
        <v>0</v>
      </c>
      <c r="L457" s="463"/>
      <c r="M457" s="464"/>
      <c r="N457" s="417">
        <f t="shared" si="46"/>
        <v>0</v>
      </c>
      <c r="O457" s="790"/>
      <c r="P457" s="460"/>
      <c r="Q457" s="689">
        <f t="shared" ref="Q457:Q520" si="48">O457*P457</f>
        <v>0</v>
      </c>
      <c r="R457" s="418">
        <f t="shared" si="47"/>
        <v>0</v>
      </c>
      <c r="S457" s="901"/>
      <c r="T457" s="57"/>
      <c r="U457" s="57"/>
      <c r="V457" s="530"/>
    </row>
    <row r="458" spans="1:22" ht="12.75" customHeight="1" x14ac:dyDescent="0.2">
      <c r="A458" s="353"/>
      <c r="B458" s="502"/>
      <c r="C458" s="500"/>
      <c r="D458" s="657"/>
      <c r="E458" s="57"/>
      <c r="F458" s="460"/>
      <c r="G458" s="414">
        <f t="shared" ref="G458:G521" si="49">E458*F458</f>
        <v>0</v>
      </c>
      <c r="H458" s="462"/>
      <c r="I458" s="415">
        <f t="shared" ref="I458:I521" si="50">(G458*H458)+G458</f>
        <v>0</v>
      </c>
      <c r="J458" s="462"/>
      <c r="K458" s="419">
        <f t="shared" ref="K458:K521" si="51">I458-(I458*J458)</f>
        <v>0</v>
      </c>
      <c r="L458" s="463"/>
      <c r="M458" s="464"/>
      <c r="N458" s="417">
        <f t="shared" ref="N458:N521" si="52">L458*M458</f>
        <v>0</v>
      </c>
      <c r="O458" s="790"/>
      <c r="P458" s="460"/>
      <c r="Q458" s="689">
        <f t="shared" si="48"/>
        <v>0</v>
      </c>
      <c r="R458" s="418">
        <f t="shared" ref="R458:R521" si="53">SUM(K458,N458,Q458)</f>
        <v>0</v>
      </c>
      <c r="S458" s="900"/>
      <c r="T458" s="57"/>
      <c r="U458" s="57"/>
      <c r="V458" s="869"/>
    </row>
    <row r="459" spans="1:22" ht="12.75" customHeight="1" x14ac:dyDescent="0.2">
      <c r="A459" s="353"/>
      <c r="B459" s="502"/>
      <c r="C459" s="500"/>
      <c r="D459" s="657"/>
      <c r="E459" s="57"/>
      <c r="F459" s="460"/>
      <c r="G459" s="414">
        <f t="shared" si="49"/>
        <v>0</v>
      </c>
      <c r="H459" s="462"/>
      <c r="I459" s="415">
        <f t="shared" si="50"/>
        <v>0</v>
      </c>
      <c r="J459" s="462"/>
      <c r="K459" s="419">
        <f t="shared" si="51"/>
        <v>0</v>
      </c>
      <c r="L459" s="463"/>
      <c r="M459" s="464"/>
      <c r="N459" s="417">
        <f t="shared" si="52"/>
        <v>0</v>
      </c>
      <c r="O459" s="790"/>
      <c r="P459" s="460"/>
      <c r="Q459" s="689">
        <f t="shared" si="48"/>
        <v>0</v>
      </c>
      <c r="R459" s="418">
        <f t="shared" si="53"/>
        <v>0</v>
      </c>
      <c r="S459" s="901"/>
      <c r="T459" s="57"/>
      <c r="U459" s="57"/>
      <c r="V459" s="530"/>
    </row>
    <row r="460" spans="1:22" ht="12.75" customHeight="1" x14ac:dyDescent="0.2">
      <c r="A460" s="353"/>
      <c r="B460" s="502"/>
      <c r="C460" s="500"/>
      <c r="D460" s="657"/>
      <c r="E460" s="57"/>
      <c r="F460" s="460"/>
      <c r="G460" s="414">
        <f t="shared" si="49"/>
        <v>0</v>
      </c>
      <c r="H460" s="462"/>
      <c r="I460" s="415">
        <f t="shared" si="50"/>
        <v>0</v>
      </c>
      <c r="J460" s="462"/>
      <c r="K460" s="419">
        <f t="shared" si="51"/>
        <v>0</v>
      </c>
      <c r="L460" s="463"/>
      <c r="M460" s="464"/>
      <c r="N460" s="417">
        <f t="shared" si="52"/>
        <v>0</v>
      </c>
      <c r="O460" s="790"/>
      <c r="P460" s="460"/>
      <c r="Q460" s="689">
        <f t="shared" si="48"/>
        <v>0</v>
      </c>
      <c r="R460" s="418">
        <f t="shared" si="53"/>
        <v>0</v>
      </c>
      <c r="S460" s="901"/>
      <c r="T460" s="57"/>
      <c r="U460" s="57"/>
      <c r="V460" s="530"/>
    </row>
    <row r="461" spans="1:22" ht="12.75" customHeight="1" x14ac:dyDescent="0.2">
      <c r="A461" s="353"/>
      <c r="B461" s="502"/>
      <c r="C461" s="500"/>
      <c r="D461" s="657"/>
      <c r="E461" s="57"/>
      <c r="F461" s="460"/>
      <c r="G461" s="414">
        <f t="shared" si="49"/>
        <v>0</v>
      </c>
      <c r="H461" s="462"/>
      <c r="I461" s="415">
        <f t="shared" si="50"/>
        <v>0</v>
      </c>
      <c r="J461" s="462"/>
      <c r="K461" s="419">
        <f t="shared" si="51"/>
        <v>0</v>
      </c>
      <c r="L461" s="463"/>
      <c r="M461" s="464"/>
      <c r="N461" s="417">
        <f t="shared" si="52"/>
        <v>0</v>
      </c>
      <c r="O461" s="790"/>
      <c r="P461" s="460"/>
      <c r="Q461" s="689">
        <f t="shared" si="48"/>
        <v>0</v>
      </c>
      <c r="R461" s="418">
        <f t="shared" si="53"/>
        <v>0</v>
      </c>
      <c r="S461" s="900"/>
      <c r="T461" s="57"/>
      <c r="U461" s="57"/>
      <c r="V461" s="530"/>
    </row>
    <row r="462" spans="1:22" ht="12.75" customHeight="1" x14ac:dyDescent="0.2">
      <c r="A462" s="353"/>
      <c r="B462" s="502"/>
      <c r="C462" s="500"/>
      <c r="D462" s="657"/>
      <c r="E462" s="57"/>
      <c r="F462" s="460"/>
      <c r="G462" s="414">
        <f t="shared" si="49"/>
        <v>0</v>
      </c>
      <c r="H462" s="462"/>
      <c r="I462" s="415">
        <f t="shared" si="50"/>
        <v>0</v>
      </c>
      <c r="J462" s="462"/>
      <c r="K462" s="419">
        <f t="shared" si="51"/>
        <v>0</v>
      </c>
      <c r="L462" s="463"/>
      <c r="M462" s="464"/>
      <c r="N462" s="417">
        <f t="shared" si="52"/>
        <v>0</v>
      </c>
      <c r="O462" s="790"/>
      <c r="P462" s="460"/>
      <c r="Q462" s="689">
        <f t="shared" si="48"/>
        <v>0</v>
      </c>
      <c r="R462" s="418">
        <f t="shared" si="53"/>
        <v>0</v>
      </c>
      <c r="S462" s="57"/>
      <c r="T462" s="57"/>
      <c r="U462" s="57"/>
      <c r="V462" s="869"/>
    </row>
    <row r="463" spans="1:22" ht="12.75" customHeight="1" x14ac:dyDescent="0.2">
      <c r="A463" s="353"/>
      <c r="B463" s="502"/>
      <c r="C463" s="500"/>
      <c r="D463" s="657"/>
      <c r="E463" s="57"/>
      <c r="F463" s="460"/>
      <c r="G463" s="414">
        <f t="shared" si="49"/>
        <v>0</v>
      </c>
      <c r="H463" s="462"/>
      <c r="I463" s="415">
        <f t="shared" si="50"/>
        <v>0</v>
      </c>
      <c r="J463" s="462"/>
      <c r="K463" s="419">
        <f t="shared" si="51"/>
        <v>0</v>
      </c>
      <c r="L463" s="463"/>
      <c r="M463" s="464"/>
      <c r="N463" s="417">
        <f t="shared" si="52"/>
        <v>0</v>
      </c>
      <c r="O463" s="790"/>
      <c r="P463" s="460"/>
      <c r="Q463" s="689">
        <f t="shared" si="48"/>
        <v>0</v>
      </c>
      <c r="R463" s="418">
        <f t="shared" si="53"/>
        <v>0</v>
      </c>
      <c r="S463" s="901"/>
      <c r="T463" s="57"/>
      <c r="U463" s="57"/>
      <c r="V463" s="869"/>
    </row>
    <row r="464" spans="1:22" ht="12.75" customHeight="1" x14ac:dyDescent="0.2">
      <c r="A464" s="353"/>
      <c r="B464" s="502"/>
      <c r="C464" s="500"/>
      <c r="D464" s="657"/>
      <c r="E464" s="57"/>
      <c r="F464" s="460"/>
      <c r="G464" s="414">
        <f t="shared" si="49"/>
        <v>0</v>
      </c>
      <c r="H464" s="462"/>
      <c r="I464" s="415">
        <f t="shared" si="50"/>
        <v>0</v>
      </c>
      <c r="J464" s="462"/>
      <c r="K464" s="419">
        <f t="shared" si="51"/>
        <v>0</v>
      </c>
      <c r="L464" s="463"/>
      <c r="M464" s="464"/>
      <c r="N464" s="417">
        <f t="shared" si="52"/>
        <v>0</v>
      </c>
      <c r="O464" s="790"/>
      <c r="P464" s="460"/>
      <c r="Q464" s="689">
        <f t="shared" si="48"/>
        <v>0</v>
      </c>
      <c r="R464" s="418">
        <f t="shared" si="53"/>
        <v>0</v>
      </c>
      <c r="S464" s="57"/>
      <c r="T464" s="57"/>
      <c r="U464" s="57"/>
      <c r="V464" s="635"/>
    </row>
    <row r="465" spans="1:22" ht="12.75" customHeight="1" x14ac:dyDescent="0.2">
      <c r="A465" s="353"/>
      <c r="B465" s="502"/>
      <c r="C465" s="500"/>
      <c r="D465" s="657"/>
      <c r="E465" s="57"/>
      <c r="F465" s="460"/>
      <c r="G465" s="414">
        <f t="shared" si="49"/>
        <v>0</v>
      </c>
      <c r="H465" s="462"/>
      <c r="I465" s="415">
        <f t="shared" si="50"/>
        <v>0</v>
      </c>
      <c r="J465" s="462"/>
      <c r="K465" s="419">
        <f t="shared" si="51"/>
        <v>0</v>
      </c>
      <c r="L465" s="463"/>
      <c r="M465" s="464"/>
      <c r="N465" s="417">
        <f t="shared" si="52"/>
        <v>0</v>
      </c>
      <c r="O465" s="790"/>
      <c r="P465" s="460"/>
      <c r="Q465" s="689">
        <f t="shared" si="48"/>
        <v>0</v>
      </c>
      <c r="R465" s="418">
        <f t="shared" si="53"/>
        <v>0</v>
      </c>
      <c r="S465" s="900"/>
      <c r="T465" s="57"/>
      <c r="U465" s="57"/>
      <c r="V465" s="530"/>
    </row>
    <row r="466" spans="1:22" ht="12.75" customHeight="1" x14ac:dyDescent="0.2">
      <c r="A466" s="353"/>
      <c r="B466" s="502"/>
      <c r="C466" s="500"/>
      <c r="D466" s="657"/>
      <c r="E466" s="57"/>
      <c r="F466" s="460"/>
      <c r="G466" s="414">
        <f t="shared" si="49"/>
        <v>0</v>
      </c>
      <c r="H466" s="462"/>
      <c r="I466" s="415">
        <f t="shared" si="50"/>
        <v>0</v>
      </c>
      <c r="J466" s="462"/>
      <c r="K466" s="419">
        <f t="shared" si="51"/>
        <v>0</v>
      </c>
      <c r="L466" s="463"/>
      <c r="M466" s="464"/>
      <c r="N466" s="417">
        <f t="shared" si="52"/>
        <v>0</v>
      </c>
      <c r="O466" s="790"/>
      <c r="P466" s="460"/>
      <c r="Q466" s="689">
        <f t="shared" si="48"/>
        <v>0</v>
      </c>
      <c r="R466" s="418">
        <f t="shared" si="53"/>
        <v>0</v>
      </c>
      <c r="S466" s="900"/>
      <c r="T466" s="57"/>
      <c r="U466" s="57"/>
      <c r="V466" s="530"/>
    </row>
    <row r="467" spans="1:22" ht="12.75" customHeight="1" x14ac:dyDescent="0.2">
      <c r="A467" s="353"/>
      <c r="B467" s="502"/>
      <c r="C467" s="500"/>
      <c r="D467" s="657"/>
      <c r="E467" s="57"/>
      <c r="F467" s="460"/>
      <c r="G467" s="414">
        <f t="shared" si="49"/>
        <v>0</v>
      </c>
      <c r="H467" s="462"/>
      <c r="I467" s="415">
        <f t="shared" si="50"/>
        <v>0</v>
      </c>
      <c r="J467" s="462"/>
      <c r="K467" s="419">
        <f t="shared" si="51"/>
        <v>0</v>
      </c>
      <c r="L467" s="463"/>
      <c r="M467" s="464"/>
      <c r="N467" s="417">
        <f t="shared" si="52"/>
        <v>0</v>
      </c>
      <c r="O467" s="790"/>
      <c r="P467" s="460"/>
      <c r="Q467" s="689">
        <f t="shared" si="48"/>
        <v>0</v>
      </c>
      <c r="R467" s="418">
        <f t="shared" si="53"/>
        <v>0</v>
      </c>
      <c r="S467" s="901"/>
      <c r="T467" s="57"/>
      <c r="U467" s="57"/>
      <c r="V467" s="530"/>
    </row>
    <row r="468" spans="1:22" ht="12.75" customHeight="1" x14ac:dyDescent="0.2">
      <c r="A468" s="353"/>
      <c r="B468" s="502"/>
      <c r="C468" s="500"/>
      <c r="D468" s="657"/>
      <c r="E468" s="57"/>
      <c r="F468" s="460"/>
      <c r="G468" s="414">
        <f t="shared" si="49"/>
        <v>0</v>
      </c>
      <c r="H468" s="462"/>
      <c r="I468" s="415">
        <f t="shared" si="50"/>
        <v>0</v>
      </c>
      <c r="J468" s="462"/>
      <c r="K468" s="419">
        <f t="shared" si="51"/>
        <v>0</v>
      </c>
      <c r="L468" s="463"/>
      <c r="M468" s="464"/>
      <c r="N468" s="417">
        <f t="shared" si="52"/>
        <v>0</v>
      </c>
      <c r="O468" s="790"/>
      <c r="P468" s="460"/>
      <c r="Q468" s="689">
        <f t="shared" si="48"/>
        <v>0</v>
      </c>
      <c r="R468" s="418">
        <f t="shared" si="53"/>
        <v>0</v>
      </c>
      <c r="S468" s="901"/>
      <c r="T468" s="57"/>
      <c r="U468" s="57"/>
      <c r="V468" s="635"/>
    </row>
    <row r="469" spans="1:22" ht="12.75" customHeight="1" x14ac:dyDescent="0.2">
      <c r="A469" s="353"/>
      <c r="B469" s="502"/>
      <c r="C469" s="500"/>
      <c r="D469" s="657"/>
      <c r="E469" s="57"/>
      <c r="F469" s="460"/>
      <c r="G469" s="414">
        <f t="shared" si="49"/>
        <v>0</v>
      </c>
      <c r="H469" s="462"/>
      <c r="I469" s="415">
        <f t="shared" si="50"/>
        <v>0</v>
      </c>
      <c r="J469" s="462"/>
      <c r="K469" s="419">
        <f t="shared" si="51"/>
        <v>0</v>
      </c>
      <c r="L469" s="463"/>
      <c r="M469" s="464"/>
      <c r="N469" s="417">
        <f t="shared" si="52"/>
        <v>0</v>
      </c>
      <c r="O469" s="790"/>
      <c r="P469" s="460"/>
      <c r="Q469" s="689">
        <f t="shared" si="48"/>
        <v>0</v>
      </c>
      <c r="R469" s="418">
        <f t="shared" si="53"/>
        <v>0</v>
      </c>
      <c r="S469" s="901"/>
      <c r="T469" s="57"/>
      <c r="U469" s="57"/>
      <c r="V469" s="530"/>
    </row>
    <row r="470" spans="1:22" ht="12.75" customHeight="1" x14ac:dyDescent="0.2">
      <c r="A470" s="353"/>
      <c r="B470" s="502"/>
      <c r="C470" s="500"/>
      <c r="D470" s="657"/>
      <c r="E470" s="57"/>
      <c r="F470" s="460"/>
      <c r="G470" s="414">
        <f t="shared" si="49"/>
        <v>0</v>
      </c>
      <c r="H470" s="462"/>
      <c r="I470" s="415">
        <f t="shared" si="50"/>
        <v>0</v>
      </c>
      <c r="J470" s="462"/>
      <c r="K470" s="419">
        <f t="shared" si="51"/>
        <v>0</v>
      </c>
      <c r="L470" s="463"/>
      <c r="M470" s="464"/>
      <c r="N470" s="417">
        <f t="shared" si="52"/>
        <v>0</v>
      </c>
      <c r="O470" s="790"/>
      <c r="P470" s="460"/>
      <c r="Q470" s="689">
        <f t="shared" si="48"/>
        <v>0</v>
      </c>
      <c r="R470" s="418">
        <f t="shared" si="53"/>
        <v>0</v>
      </c>
      <c r="S470" s="901"/>
      <c r="T470" s="57"/>
      <c r="U470" s="57"/>
      <c r="V470" s="635"/>
    </row>
    <row r="471" spans="1:22" ht="12.75" customHeight="1" x14ac:dyDescent="0.2">
      <c r="A471" s="353"/>
      <c r="B471" s="502"/>
      <c r="C471" s="500"/>
      <c r="D471" s="657"/>
      <c r="E471" s="57"/>
      <c r="F471" s="460"/>
      <c r="G471" s="414">
        <f t="shared" si="49"/>
        <v>0</v>
      </c>
      <c r="H471" s="462"/>
      <c r="I471" s="415">
        <f t="shared" si="50"/>
        <v>0</v>
      </c>
      <c r="J471" s="462"/>
      <c r="K471" s="419">
        <f t="shared" si="51"/>
        <v>0</v>
      </c>
      <c r="L471" s="463"/>
      <c r="M471" s="464"/>
      <c r="N471" s="417">
        <f t="shared" si="52"/>
        <v>0</v>
      </c>
      <c r="O471" s="790"/>
      <c r="P471" s="460"/>
      <c r="Q471" s="689">
        <f t="shared" si="48"/>
        <v>0</v>
      </c>
      <c r="R471" s="418">
        <f t="shared" si="53"/>
        <v>0</v>
      </c>
      <c r="S471" s="901"/>
      <c r="T471" s="57"/>
      <c r="U471" s="57"/>
      <c r="V471" s="530"/>
    </row>
    <row r="472" spans="1:22" ht="12.75" customHeight="1" x14ac:dyDescent="0.2">
      <c r="A472" s="353"/>
      <c r="B472" s="502"/>
      <c r="C472" s="500"/>
      <c r="D472" s="657"/>
      <c r="E472" s="57"/>
      <c r="F472" s="460"/>
      <c r="G472" s="414">
        <f t="shared" si="49"/>
        <v>0</v>
      </c>
      <c r="H472" s="462"/>
      <c r="I472" s="415">
        <f t="shared" si="50"/>
        <v>0</v>
      </c>
      <c r="J472" s="462"/>
      <c r="K472" s="419">
        <f t="shared" si="51"/>
        <v>0</v>
      </c>
      <c r="L472" s="463"/>
      <c r="M472" s="464"/>
      <c r="N472" s="417">
        <f t="shared" si="52"/>
        <v>0</v>
      </c>
      <c r="O472" s="790"/>
      <c r="P472" s="460"/>
      <c r="Q472" s="689">
        <f t="shared" si="48"/>
        <v>0</v>
      </c>
      <c r="R472" s="418">
        <f t="shared" si="53"/>
        <v>0</v>
      </c>
      <c r="S472" s="901"/>
      <c r="T472" s="57"/>
      <c r="U472" s="57"/>
      <c r="V472" s="530"/>
    </row>
    <row r="473" spans="1:22" ht="12.75" customHeight="1" x14ac:dyDescent="0.2">
      <c r="A473" s="353"/>
      <c r="B473" s="502"/>
      <c r="C473" s="500"/>
      <c r="D473" s="657"/>
      <c r="E473" s="57"/>
      <c r="F473" s="460"/>
      <c r="G473" s="414">
        <f t="shared" si="49"/>
        <v>0</v>
      </c>
      <c r="H473" s="462"/>
      <c r="I473" s="415">
        <f t="shared" si="50"/>
        <v>0</v>
      </c>
      <c r="J473" s="462"/>
      <c r="K473" s="419">
        <f t="shared" si="51"/>
        <v>0</v>
      </c>
      <c r="L473" s="463"/>
      <c r="M473" s="464"/>
      <c r="N473" s="417">
        <f t="shared" si="52"/>
        <v>0</v>
      </c>
      <c r="O473" s="790"/>
      <c r="P473" s="460"/>
      <c r="Q473" s="689">
        <f t="shared" si="48"/>
        <v>0</v>
      </c>
      <c r="R473" s="418">
        <f t="shared" si="53"/>
        <v>0</v>
      </c>
      <c r="S473" s="901"/>
      <c r="T473" s="57"/>
      <c r="U473" s="57"/>
      <c r="V473" s="530"/>
    </row>
    <row r="474" spans="1:22" ht="12.75" customHeight="1" x14ac:dyDescent="0.2">
      <c r="A474" s="353"/>
      <c r="B474" s="502"/>
      <c r="C474" s="500"/>
      <c r="D474" s="657"/>
      <c r="E474" s="57"/>
      <c r="F474" s="460"/>
      <c r="G474" s="414">
        <f t="shared" si="49"/>
        <v>0</v>
      </c>
      <c r="H474" s="462"/>
      <c r="I474" s="415">
        <f t="shared" si="50"/>
        <v>0</v>
      </c>
      <c r="J474" s="462"/>
      <c r="K474" s="419">
        <f t="shared" si="51"/>
        <v>0</v>
      </c>
      <c r="L474" s="463"/>
      <c r="M474" s="464"/>
      <c r="N474" s="417">
        <f t="shared" si="52"/>
        <v>0</v>
      </c>
      <c r="O474" s="790"/>
      <c r="P474" s="460"/>
      <c r="Q474" s="689">
        <f t="shared" si="48"/>
        <v>0</v>
      </c>
      <c r="R474" s="418">
        <f t="shared" si="53"/>
        <v>0</v>
      </c>
      <c r="S474" s="901"/>
      <c r="T474" s="57"/>
      <c r="U474" s="57"/>
      <c r="V474" s="869"/>
    </row>
    <row r="475" spans="1:22" ht="12.75" customHeight="1" x14ac:dyDescent="0.2">
      <c r="A475" s="353"/>
      <c r="B475" s="502"/>
      <c r="C475" s="500"/>
      <c r="D475" s="657"/>
      <c r="E475" s="57"/>
      <c r="F475" s="460"/>
      <c r="G475" s="414">
        <f t="shared" si="49"/>
        <v>0</v>
      </c>
      <c r="H475" s="462"/>
      <c r="I475" s="415">
        <f t="shared" si="50"/>
        <v>0</v>
      </c>
      <c r="J475" s="462"/>
      <c r="K475" s="419">
        <f t="shared" si="51"/>
        <v>0</v>
      </c>
      <c r="L475" s="463"/>
      <c r="M475" s="464"/>
      <c r="N475" s="417">
        <f t="shared" si="52"/>
        <v>0</v>
      </c>
      <c r="O475" s="790"/>
      <c r="P475" s="460"/>
      <c r="Q475" s="689">
        <f t="shared" si="48"/>
        <v>0</v>
      </c>
      <c r="R475" s="418">
        <f t="shared" si="53"/>
        <v>0</v>
      </c>
      <c r="S475" s="57"/>
      <c r="T475" s="57"/>
      <c r="U475" s="57"/>
      <c r="V475" s="635"/>
    </row>
    <row r="476" spans="1:22" ht="12.75" customHeight="1" x14ac:dyDescent="0.2">
      <c r="A476" s="353"/>
      <c r="B476" s="502"/>
      <c r="C476" s="500"/>
      <c r="D476" s="657"/>
      <c r="E476" s="57"/>
      <c r="F476" s="460"/>
      <c r="G476" s="414">
        <f t="shared" si="49"/>
        <v>0</v>
      </c>
      <c r="H476" s="462"/>
      <c r="I476" s="415">
        <f t="shared" si="50"/>
        <v>0</v>
      </c>
      <c r="J476" s="462"/>
      <c r="K476" s="419">
        <f t="shared" si="51"/>
        <v>0</v>
      </c>
      <c r="L476" s="463"/>
      <c r="M476" s="464"/>
      <c r="N476" s="417">
        <f t="shared" si="52"/>
        <v>0</v>
      </c>
      <c r="O476" s="790"/>
      <c r="P476" s="460"/>
      <c r="Q476" s="689">
        <f t="shared" si="48"/>
        <v>0</v>
      </c>
      <c r="R476" s="418">
        <f t="shared" si="53"/>
        <v>0</v>
      </c>
      <c r="S476" s="901"/>
      <c r="T476" s="57"/>
      <c r="U476" s="57"/>
      <c r="V476" s="530"/>
    </row>
    <row r="477" spans="1:22" ht="12.75" customHeight="1" x14ac:dyDescent="0.2">
      <c r="A477" s="353"/>
      <c r="B477" s="502"/>
      <c r="C477" s="500"/>
      <c r="D477" s="657"/>
      <c r="E477" s="57"/>
      <c r="F477" s="460"/>
      <c r="G477" s="414">
        <f t="shared" si="49"/>
        <v>0</v>
      </c>
      <c r="H477" s="462"/>
      <c r="I477" s="415">
        <f t="shared" si="50"/>
        <v>0</v>
      </c>
      <c r="J477" s="462"/>
      <c r="K477" s="419">
        <f t="shared" si="51"/>
        <v>0</v>
      </c>
      <c r="L477" s="463"/>
      <c r="M477" s="464"/>
      <c r="N477" s="417">
        <f t="shared" si="52"/>
        <v>0</v>
      </c>
      <c r="O477" s="790"/>
      <c r="P477" s="460"/>
      <c r="Q477" s="689">
        <f t="shared" si="48"/>
        <v>0</v>
      </c>
      <c r="R477" s="418">
        <f t="shared" si="53"/>
        <v>0</v>
      </c>
      <c r="S477" s="901"/>
      <c r="T477" s="57"/>
      <c r="U477" s="57"/>
      <c r="V477" s="530"/>
    </row>
    <row r="478" spans="1:22" ht="12.75" customHeight="1" x14ac:dyDescent="0.2">
      <c r="A478" s="353"/>
      <c r="B478" s="502"/>
      <c r="C478" s="500"/>
      <c r="D478" s="657"/>
      <c r="E478" s="57"/>
      <c r="F478" s="460"/>
      <c r="G478" s="414">
        <f t="shared" si="49"/>
        <v>0</v>
      </c>
      <c r="H478" s="462"/>
      <c r="I478" s="415">
        <f t="shared" si="50"/>
        <v>0</v>
      </c>
      <c r="J478" s="462"/>
      <c r="K478" s="419">
        <f t="shared" si="51"/>
        <v>0</v>
      </c>
      <c r="L478" s="463"/>
      <c r="M478" s="464"/>
      <c r="N478" s="417">
        <f t="shared" si="52"/>
        <v>0</v>
      </c>
      <c r="O478" s="790"/>
      <c r="P478" s="460"/>
      <c r="Q478" s="689">
        <f t="shared" si="48"/>
        <v>0</v>
      </c>
      <c r="R478" s="418">
        <f t="shared" si="53"/>
        <v>0</v>
      </c>
      <c r="S478" s="901"/>
      <c r="T478" s="57"/>
      <c r="U478" s="57"/>
      <c r="V478" s="530"/>
    </row>
    <row r="479" spans="1:22" ht="12.75" customHeight="1" x14ac:dyDescent="0.2">
      <c r="A479" s="353"/>
      <c r="B479" s="502"/>
      <c r="C479" s="500"/>
      <c r="D479" s="657"/>
      <c r="E479" s="57"/>
      <c r="F479" s="460"/>
      <c r="G479" s="414">
        <f t="shared" si="49"/>
        <v>0</v>
      </c>
      <c r="H479" s="462"/>
      <c r="I479" s="415">
        <f t="shared" si="50"/>
        <v>0</v>
      </c>
      <c r="J479" s="462"/>
      <c r="K479" s="419">
        <f t="shared" si="51"/>
        <v>0</v>
      </c>
      <c r="L479" s="463"/>
      <c r="M479" s="464"/>
      <c r="N479" s="417">
        <f t="shared" si="52"/>
        <v>0</v>
      </c>
      <c r="O479" s="790"/>
      <c r="P479" s="460"/>
      <c r="Q479" s="689">
        <f t="shared" si="48"/>
        <v>0</v>
      </c>
      <c r="R479" s="418">
        <f t="shared" si="53"/>
        <v>0</v>
      </c>
      <c r="S479" s="57"/>
      <c r="T479" s="57"/>
      <c r="U479" s="57"/>
      <c r="V479" s="530"/>
    </row>
    <row r="480" spans="1:22" ht="12.75" customHeight="1" x14ac:dyDescent="0.2">
      <c r="A480" s="353"/>
      <c r="B480" s="502"/>
      <c r="C480" s="500"/>
      <c r="D480" s="657"/>
      <c r="E480" s="57"/>
      <c r="F480" s="460"/>
      <c r="G480" s="414">
        <f t="shared" si="49"/>
        <v>0</v>
      </c>
      <c r="H480" s="462"/>
      <c r="I480" s="415">
        <f t="shared" si="50"/>
        <v>0</v>
      </c>
      <c r="J480" s="462"/>
      <c r="K480" s="419">
        <f t="shared" si="51"/>
        <v>0</v>
      </c>
      <c r="L480" s="463"/>
      <c r="M480" s="464"/>
      <c r="N480" s="417">
        <f t="shared" si="52"/>
        <v>0</v>
      </c>
      <c r="O480" s="790"/>
      <c r="P480" s="460"/>
      <c r="Q480" s="689">
        <f t="shared" si="48"/>
        <v>0</v>
      </c>
      <c r="R480" s="418">
        <f t="shared" si="53"/>
        <v>0</v>
      </c>
      <c r="S480" s="57"/>
      <c r="T480" s="57"/>
      <c r="U480" s="57"/>
      <c r="V480" s="869"/>
    </row>
    <row r="481" spans="1:22" ht="12.75" customHeight="1" x14ac:dyDescent="0.2">
      <c r="A481" s="353"/>
      <c r="B481" s="502"/>
      <c r="C481" s="500"/>
      <c r="D481" s="657"/>
      <c r="E481" s="57"/>
      <c r="F481" s="460"/>
      <c r="G481" s="414">
        <f t="shared" si="49"/>
        <v>0</v>
      </c>
      <c r="H481" s="462"/>
      <c r="I481" s="415">
        <f t="shared" si="50"/>
        <v>0</v>
      </c>
      <c r="J481" s="462"/>
      <c r="K481" s="419">
        <f t="shared" si="51"/>
        <v>0</v>
      </c>
      <c r="L481" s="463"/>
      <c r="M481" s="464"/>
      <c r="N481" s="417">
        <f t="shared" si="52"/>
        <v>0</v>
      </c>
      <c r="O481" s="790"/>
      <c r="P481" s="460"/>
      <c r="Q481" s="689">
        <f t="shared" si="48"/>
        <v>0</v>
      </c>
      <c r="R481" s="418">
        <f t="shared" si="53"/>
        <v>0</v>
      </c>
      <c r="S481" s="57"/>
      <c r="T481" s="57"/>
      <c r="U481" s="57"/>
      <c r="V481" s="530"/>
    </row>
    <row r="482" spans="1:22" ht="12.75" customHeight="1" x14ac:dyDescent="0.2">
      <c r="A482" s="353"/>
      <c r="B482" s="502"/>
      <c r="C482" s="500"/>
      <c r="D482" s="657"/>
      <c r="E482" s="57"/>
      <c r="F482" s="460"/>
      <c r="G482" s="414">
        <f t="shared" si="49"/>
        <v>0</v>
      </c>
      <c r="H482" s="462"/>
      <c r="I482" s="415">
        <f t="shared" si="50"/>
        <v>0</v>
      </c>
      <c r="J482" s="462"/>
      <c r="K482" s="419">
        <f t="shared" si="51"/>
        <v>0</v>
      </c>
      <c r="L482" s="463"/>
      <c r="M482" s="464"/>
      <c r="N482" s="417">
        <f t="shared" si="52"/>
        <v>0</v>
      </c>
      <c r="O482" s="790"/>
      <c r="P482" s="460"/>
      <c r="Q482" s="689">
        <f t="shared" si="48"/>
        <v>0</v>
      </c>
      <c r="R482" s="418">
        <f t="shared" si="53"/>
        <v>0</v>
      </c>
      <c r="S482" s="57"/>
      <c r="T482" s="57"/>
      <c r="U482" s="57"/>
      <c r="V482" s="869"/>
    </row>
    <row r="483" spans="1:22" ht="12.75" customHeight="1" x14ac:dyDescent="0.2">
      <c r="A483" s="353"/>
      <c r="B483" s="502"/>
      <c r="C483" s="500"/>
      <c r="D483" s="657"/>
      <c r="E483" s="57"/>
      <c r="F483" s="460"/>
      <c r="G483" s="414">
        <f t="shared" si="49"/>
        <v>0</v>
      </c>
      <c r="H483" s="462"/>
      <c r="I483" s="415">
        <f t="shared" si="50"/>
        <v>0</v>
      </c>
      <c r="J483" s="462"/>
      <c r="K483" s="419">
        <f t="shared" si="51"/>
        <v>0</v>
      </c>
      <c r="L483" s="463"/>
      <c r="M483" s="464"/>
      <c r="N483" s="417">
        <f t="shared" si="52"/>
        <v>0</v>
      </c>
      <c r="O483" s="790"/>
      <c r="P483" s="460"/>
      <c r="Q483" s="689">
        <f t="shared" si="48"/>
        <v>0</v>
      </c>
      <c r="R483" s="418">
        <f t="shared" si="53"/>
        <v>0</v>
      </c>
      <c r="S483" s="57"/>
      <c r="T483" s="57"/>
      <c r="U483" s="57"/>
      <c r="V483" s="635"/>
    </row>
    <row r="484" spans="1:22" ht="12.75" customHeight="1" x14ac:dyDescent="0.2">
      <c r="A484" s="353"/>
      <c r="B484" s="502"/>
      <c r="C484" s="500"/>
      <c r="D484" s="657"/>
      <c r="E484" s="57"/>
      <c r="F484" s="460"/>
      <c r="G484" s="414">
        <f t="shared" si="49"/>
        <v>0</v>
      </c>
      <c r="H484" s="462"/>
      <c r="I484" s="415">
        <f t="shared" si="50"/>
        <v>0</v>
      </c>
      <c r="J484" s="462"/>
      <c r="K484" s="419">
        <f t="shared" si="51"/>
        <v>0</v>
      </c>
      <c r="L484" s="463"/>
      <c r="M484" s="464"/>
      <c r="N484" s="417">
        <f t="shared" si="52"/>
        <v>0</v>
      </c>
      <c r="O484" s="790"/>
      <c r="P484" s="460"/>
      <c r="Q484" s="689">
        <f t="shared" si="48"/>
        <v>0</v>
      </c>
      <c r="R484" s="418">
        <f t="shared" si="53"/>
        <v>0</v>
      </c>
      <c r="S484" s="57"/>
      <c r="T484" s="57"/>
      <c r="U484" s="57"/>
      <c r="V484" s="530"/>
    </row>
    <row r="485" spans="1:22" ht="12.75" customHeight="1" x14ac:dyDescent="0.2">
      <c r="A485" s="353"/>
      <c r="B485" s="502"/>
      <c r="C485" s="500"/>
      <c r="D485" s="657"/>
      <c r="E485" s="57"/>
      <c r="F485" s="460"/>
      <c r="G485" s="414">
        <f t="shared" si="49"/>
        <v>0</v>
      </c>
      <c r="H485" s="462"/>
      <c r="I485" s="415">
        <f t="shared" si="50"/>
        <v>0</v>
      </c>
      <c r="J485" s="462"/>
      <c r="K485" s="419">
        <f t="shared" si="51"/>
        <v>0</v>
      </c>
      <c r="L485" s="463"/>
      <c r="M485" s="464"/>
      <c r="N485" s="417">
        <f t="shared" si="52"/>
        <v>0</v>
      </c>
      <c r="O485" s="790"/>
      <c r="P485" s="460"/>
      <c r="Q485" s="689">
        <f t="shared" si="48"/>
        <v>0</v>
      </c>
      <c r="R485" s="418">
        <f t="shared" si="53"/>
        <v>0</v>
      </c>
      <c r="S485" s="57"/>
      <c r="T485" s="57"/>
      <c r="U485" s="57"/>
      <c r="V485" s="530"/>
    </row>
    <row r="486" spans="1:22" ht="12.75" customHeight="1" x14ac:dyDescent="0.2">
      <c r="A486" s="353"/>
      <c r="B486" s="502"/>
      <c r="C486" s="500"/>
      <c r="D486" s="657"/>
      <c r="E486" s="57"/>
      <c r="F486" s="460"/>
      <c r="G486" s="414">
        <f t="shared" si="49"/>
        <v>0</v>
      </c>
      <c r="H486" s="462"/>
      <c r="I486" s="415">
        <f t="shared" si="50"/>
        <v>0</v>
      </c>
      <c r="J486" s="462"/>
      <c r="K486" s="419">
        <f t="shared" si="51"/>
        <v>0</v>
      </c>
      <c r="L486" s="463"/>
      <c r="M486" s="464"/>
      <c r="N486" s="417">
        <f t="shared" si="52"/>
        <v>0</v>
      </c>
      <c r="O486" s="790"/>
      <c r="P486" s="460"/>
      <c r="Q486" s="689">
        <f t="shared" si="48"/>
        <v>0</v>
      </c>
      <c r="R486" s="418">
        <f t="shared" si="53"/>
        <v>0</v>
      </c>
      <c r="S486" s="900"/>
      <c r="T486" s="57"/>
      <c r="U486" s="57"/>
      <c r="V486" s="530"/>
    </row>
    <row r="487" spans="1:22" ht="12.75" customHeight="1" x14ac:dyDescent="0.2">
      <c r="A487" s="353"/>
      <c r="B487" s="502"/>
      <c r="C487" s="500"/>
      <c r="D487" s="657"/>
      <c r="E487" s="57"/>
      <c r="F487" s="460"/>
      <c r="G487" s="414">
        <f t="shared" si="49"/>
        <v>0</v>
      </c>
      <c r="H487" s="462"/>
      <c r="I487" s="415">
        <f t="shared" si="50"/>
        <v>0</v>
      </c>
      <c r="J487" s="462"/>
      <c r="K487" s="419">
        <f t="shared" si="51"/>
        <v>0</v>
      </c>
      <c r="L487" s="463"/>
      <c r="M487" s="464"/>
      <c r="N487" s="417">
        <f t="shared" si="52"/>
        <v>0</v>
      </c>
      <c r="O487" s="790"/>
      <c r="P487" s="460"/>
      <c r="Q487" s="689">
        <f t="shared" si="48"/>
        <v>0</v>
      </c>
      <c r="R487" s="418">
        <f t="shared" si="53"/>
        <v>0</v>
      </c>
      <c r="S487" s="57"/>
      <c r="T487" s="57"/>
      <c r="U487" s="57"/>
      <c r="V487" s="530"/>
    </row>
    <row r="488" spans="1:22" ht="12.75" customHeight="1" x14ac:dyDescent="0.2">
      <c r="A488" s="353"/>
      <c r="B488" s="502"/>
      <c r="C488" s="500"/>
      <c r="D488" s="657"/>
      <c r="E488" s="57"/>
      <c r="F488" s="460"/>
      <c r="G488" s="414">
        <f t="shared" si="49"/>
        <v>0</v>
      </c>
      <c r="H488" s="462"/>
      <c r="I488" s="415">
        <f t="shared" si="50"/>
        <v>0</v>
      </c>
      <c r="J488" s="462"/>
      <c r="K488" s="419">
        <f t="shared" si="51"/>
        <v>0</v>
      </c>
      <c r="L488" s="463"/>
      <c r="M488" s="464"/>
      <c r="N488" s="417">
        <f t="shared" si="52"/>
        <v>0</v>
      </c>
      <c r="O488" s="790"/>
      <c r="P488" s="460"/>
      <c r="Q488" s="689">
        <f t="shared" si="48"/>
        <v>0</v>
      </c>
      <c r="R488" s="418">
        <f t="shared" si="53"/>
        <v>0</v>
      </c>
      <c r="S488" s="900"/>
      <c r="T488" s="57"/>
      <c r="U488" s="57"/>
      <c r="V488" s="530"/>
    </row>
    <row r="489" spans="1:22" ht="12.75" customHeight="1" x14ac:dyDescent="0.2">
      <c r="A489" s="353"/>
      <c r="B489" s="502"/>
      <c r="C489" s="500"/>
      <c r="D489" s="657"/>
      <c r="E489" s="57"/>
      <c r="F489" s="460"/>
      <c r="G489" s="414">
        <f t="shared" si="49"/>
        <v>0</v>
      </c>
      <c r="H489" s="462"/>
      <c r="I489" s="415">
        <f t="shared" si="50"/>
        <v>0</v>
      </c>
      <c r="J489" s="462"/>
      <c r="K489" s="419">
        <f t="shared" si="51"/>
        <v>0</v>
      </c>
      <c r="L489" s="463"/>
      <c r="M489" s="464"/>
      <c r="N489" s="417">
        <f t="shared" si="52"/>
        <v>0</v>
      </c>
      <c r="O489" s="790"/>
      <c r="P489" s="460"/>
      <c r="Q489" s="689">
        <f t="shared" si="48"/>
        <v>0</v>
      </c>
      <c r="R489" s="418">
        <f t="shared" si="53"/>
        <v>0</v>
      </c>
      <c r="S489" s="901"/>
      <c r="T489" s="57"/>
      <c r="U489" s="57"/>
      <c r="V489" s="635"/>
    </row>
    <row r="490" spans="1:22" ht="12.75" customHeight="1" x14ac:dyDescent="0.2">
      <c r="A490" s="353"/>
      <c r="B490" s="502"/>
      <c r="C490" s="500"/>
      <c r="D490" s="657"/>
      <c r="E490" s="57"/>
      <c r="F490" s="460"/>
      <c r="G490" s="414">
        <f t="shared" si="49"/>
        <v>0</v>
      </c>
      <c r="H490" s="462"/>
      <c r="I490" s="415">
        <f t="shared" si="50"/>
        <v>0</v>
      </c>
      <c r="J490" s="462"/>
      <c r="K490" s="419">
        <f t="shared" si="51"/>
        <v>0</v>
      </c>
      <c r="L490" s="463"/>
      <c r="M490" s="464"/>
      <c r="N490" s="417">
        <f t="shared" si="52"/>
        <v>0</v>
      </c>
      <c r="O490" s="790"/>
      <c r="P490" s="460"/>
      <c r="Q490" s="689">
        <f t="shared" si="48"/>
        <v>0</v>
      </c>
      <c r="R490" s="418">
        <f t="shared" si="53"/>
        <v>0</v>
      </c>
      <c r="S490" s="57"/>
      <c r="T490" s="57"/>
      <c r="U490" s="57"/>
      <c r="V490" s="530"/>
    </row>
    <row r="491" spans="1:22" ht="12.75" customHeight="1" x14ac:dyDescent="0.2">
      <c r="A491" s="353"/>
      <c r="B491" s="502"/>
      <c r="C491" s="500"/>
      <c r="D491" s="657"/>
      <c r="E491" s="57"/>
      <c r="F491" s="460"/>
      <c r="G491" s="414">
        <f t="shared" si="49"/>
        <v>0</v>
      </c>
      <c r="H491" s="462"/>
      <c r="I491" s="415">
        <f t="shared" si="50"/>
        <v>0</v>
      </c>
      <c r="J491" s="462"/>
      <c r="K491" s="419">
        <f t="shared" si="51"/>
        <v>0</v>
      </c>
      <c r="L491" s="463"/>
      <c r="M491" s="464"/>
      <c r="N491" s="417">
        <f t="shared" si="52"/>
        <v>0</v>
      </c>
      <c r="O491" s="790"/>
      <c r="P491" s="460"/>
      <c r="Q491" s="689">
        <f t="shared" si="48"/>
        <v>0</v>
      </c>
      <c r="R491" s="418">
        <f t="shared" si="53"/>
        <v>0</v>
      </c>
      <c r="S491" s="57"/>
      <c r="T491" s="57"/>
      <c r="U491" s="57"/>
      <c r="V491" s="869"/>
    </row>
    <row r="492" spans="1:22" ht="12.75" customHeight="1" x14ac:dyDescent="0.2">
      <c r="A492" s="353"/>
      <c r="B492" s="502"/>
      <c r="C492" s="500"/>
      <c r="D492" s="657"/>
      <c r="E492" s="57"/>
      <c r="F492" s="460"/>
      <c r="G492" s="414">
        <f t="shared" si="49"/>
        <v>0</v>
      </c>
      <c r="H492" s="462"/>
      <c r="I492" s="415">
        <f t="shared" si="50"/>
        <v>0</v>
      </c>
      <c r="J492" s="462"/>
      <c r="K492" s="419">
        <f t="shared" si="51"/>
        <v>0</v>
      </c>
      <c r="L492" s="463"/>
      <c r="M492" s="464"/>
      <c r="N492" s="417">
        <f t="shared" si="52"/>
        <v>0</v>
      </c>
      <c r="O492" s="790"/>
      <c r="P492" s="460"/>
      <c r="Q492" s="689">
        <f t="shared" si="48"/>
        <v>0</v>
      </c>
      <c r="R492" s="418">
        <f t="shared" si="53"/>
        <v>0</v>
      </c>
      <c r="S492" s="57"/>
      <c r="T492" s="57"/>
      <c r="U492" s="57"/>
      <c r="V492" s="530"/>
    </row>
    <row r="493" spans="1:22" ht="12.75" customHeight="1" x14ac:dyDescent="0.2">
      <c r="A493" s="353"/>
      <c r="B493" s="502"/>
      <c r="C493" s="500"/>
      <c r="D493" s="657"/>
      <c r="E493" s="57"/>
      <c r="F493" s="460"/>
      <c r="G493" s="414">
        <f t="shared" si="49"/>
        <v>0</v>
      </c>
      <c r="H493" s="462"/>
      <c r="I493" s="415">
        <f t="shared" si="50"/>
        <v>0</v>
      </c>
      <c r="J493" s="462"/>
      <c r="K493" s="419">
        <f t="shared" si="51"/>
        <v>0</v>
      </c>
      <c r="L493" s="463"/>
      <c r="M493" s="464"/>
      <c r="N493" s="417">
        <f t="shared" si="52"/>
        <v>0</v>
      </c>
      <c r="O493" s="790"/>
      <c r="P493" s="460"/>
      <c r="Q493" s="689">
        <f t="shared" si="48"/>
        <v>0</v>
      </c>
      <c r="R493" s="418">
        <f t="shared" si="53"/>
        <v>0</v>
      </c>
      <c r="S493" s="886"/>
      <c r="T493" s="57"/>
      <c r="U493" s="57"/>
      <c r="V493" s="530"/>
    </row>
    <row r="494" spans="1:22" ht="12.75" customHeight="1" x14ac:dyDescent="0.2">
      <c r="A494" s="353"/>
      <c r="B494" s="502"/>
      <c r="C494" s="500"/>
      <c r="D494" s="657"/>
      <c r="E494" s="57"/>
      <c r="F494" s="460"/>
      <c r="G494" s="414">
        <f t="shared" si="49"/>
        <v>0</v>
      </c>
      <c r="H494" s="462"/>
      <c r="I494" s="415">
        <f t="shared" si="50"/>
        <v>0</v>
      </c>
      <c r="J494" s="462"/>
      <c r="K494" s="419">
        <f t="shared" si="51"/>
        <v>0</v>
      </c>
      <c r="L494" s="463"/>
      <c r="M494" s="464"/>
      <c r="N494" s="417">
        <f t="shared" si="52"/>
        <v>0</v>
      </c>
      <c r="O494" s="790"/>
      <c r="P494" s="460"/>
      <c r="Q494" s="689">
        <f t="shared" si="48"/>
        <v>0</v>
      </c>
      <c r="R494" s="418">
        <f t="shared" si="53"/>
        <v>0</v>
      </c>
      <c r="S494" s="901"/>
      <c r="T494" s="57"/>
      <c r="U494" s="57"/>
      <c r="V494" s="530"/>
    </row>
    <row r="495" spans="1:22" ht="12.75" customHeight="1" x14ac:dyDescent="0.2">
      <c r="A495" s="353"/>
      <c r="B495" s="502"/>
      <c r="C495" s="500"/>
      <c r="D495" s="657"/>
      <c r="E495" s="57"/>
      <c r="F495" s="460"/>
      <c r="G495" s="414">
        <f t="shared" si="49"/>
        <v>0</v>
      </c>
      <c r="H495" s="462"/>
      <c r="I495" s="415">
        <f t="shared" si="50"/>
        <v>0</v>
      </c>
      <c r="J495" s="462"/>
      <c r="K495" s="419">
        <f t="shared" si="51"/>
        <v>0</v>
      </c>
      <c r="L495" s="463"/>
      <c r="M495" s="464"/>
      <c r="N495" s="417">
        <f t="shared" si="52"/>
        <v>0</v>
      </c>
      <c r="O495" s="790"/>
      <c r="P495" s="460"/>
      <c r="Q495" s="689">
        <f t="shared" si="48"/>
        <v>0</v>
      </c>
      <c r="R495" s="418">
        <f t="shared" si="53"/>
        <v>0</v>
      </c>
      <c r="S495" s="57"/>
      <c r="T495" s="57"/>
      <c r="U495" s="57"/>
      <c r="V495" s="530"/>
    </row>
    <row r="496" spans="1:22" ht="12.75" customHeight="1" x14ac:dyDescent="0.2">
      <c r="A496" s="353"/>
      <c r="B496" s="502"/>
      <c r="C496" s="500"/>
      <c r="D496" s="657"/>
      <c r="E496" s="57"/>
      <c r="F496" s="460"/>
      <c r="G496" s="414">
        <f t="shared" si="49"/>
        <v>0</v>
      </c>
      <c r="H496" s="462"/>
      <c r="I496" s="415">
        <f t="shared" si="50"/>
        <v>0</v>
      </c>
      <c r="J496" s="462"/>
      <c r="K496" s="419">
        <f t="shared" si="51"/>
        <v>0</v>
      </c>
      <c r="L496" s="463"/>
      <c r="M496" s="464"/>
      <c r="N496" s="417">
        <f t="shared" si="52"/>
        <v>0</v>
      </c>
      <c r="O496" s="790"/>
      <c r="P496" s="460"/>
      <c r="Q496" s="689">
        <f t="shared" si="48"/>
        <v>0</v>
      </c>
      <c r="R496" s="418">
        <f t="shared" si="53"/>
        <v>0</v>
      </c>
      <c r="S496" s="57"/>
      <c r="T496" s="57"/>
      <c r="U496" s="57"/>
      <c r="V496" s="530"/>
    </row>
    <row r="497" spans="1:22" ht="12.75" customHeight="1" x14ac:dyDescent="0.2">
      <c r="A497" s="353"/>
      <c r="B497" s="502"/>
      <c r="C497" s="500"/>
      <c r="D497" s="657"/>
      <c r="E497" s="57"/>
      <c r="F497" s="460"/>
      <c r="G497" s="414">
        <f t="shared" si="49"/>
        <v>0</v>
      </c>
      <c r="H497" s="462"/>
      <c r="I497" s="415">
        <f t="shared" si="50"/>
        <v>0</v>
      </c>
      <c r="J497" s="462"/>
      <c r="K497" s="419">
        <f t="shared" si="51"/>
        <v>0</v>
      </c>
      <c r="L497" s="463"/>
      <c r="M497" s="464"/>
      <c r="N497" s="417">
        <f t="shared" si="52"/>
        <v>0</v>
      </c>
      <c r="O497" s="790"/>
      <c r="P497" s="460"/>
      <c r="Q497" s="689">
        <f t="shared" si="48"/>
        <v>0</v>
      </c>
      <c r="R497" s="418">
        <f t="shared" si="53"/>
        <v>0</v>
      </c>
      <c r="S497" s="900"/>
      <c r="T497" s="57"/>
      <c r="U497" s="57"/>
      <c r="V497" s="635"/>
    </row>
    <row r="498" spans="1:22" ht="12.75" customHeight="1" x14ac:dyDescent="0.2">
      <c r="A498" s="353"/>
      <c r="B498" s="502"/>
      <c r="C498" s="500"/>
      <c r="D498" s="657"/>
      <c r="E498" s="57"/>
      <c r="F498" s="460"/>
      <c r="G498" s="414">
        <f t="shared" si="49"/>
        <v>0</v>
      </c>
      <c r="H498" s="462"/>
      <c r="I498" s="415">
        <f t="shared" si="50"/>
        <v>0</v>
      </c>
      <c r="J498" s="462"/>
      <c r="K498" s="419">
        <f t="shared" si="51"/>
        <v>0</v>
      </c>
      <c r="L498" s="463"/>
      <c r="M498" s="464"/>
      <c r="N498" s="417">
        <f t="shared" si="52"/>
        <v>0</v>
      </c>
      <c r="O498" s="790"/>
      <c r="P498" s="460"/>
      <c r="Q498" s="689">
        <f t="shared" si="48"/>
        <v>0</v>
      </c>
      <c r="R498" s="418">
        <f t="shared" si="53"/>
        <v>0</v>
      </c>
      <c r="S498" s="901"/>
      <c r="T498" s="57"/>
      <c r="U498" s="57"/>
      <c r="V498" s="869"/>
    </row>
    <row r="499" spans="1:22" ht="12.75" customHeight="1" x14ac:dyDescent="0.2">
      <c r="A499" s="353"/>
      <c r="B499" s="502"/>
      <c r="C499" s="500"/>
      <c r="D499" s="657"/>
      <c r="E499" s="57"/>
      <c r="F499" s="460"/>
      <c r="G499" s="414">
        <f t="shared" si="49"/>
        <v>0</v>
      </c>
      <c r="H499" s="462"/>
      <c r="I499" s="415">
        <f t="shared" si="50"/>
        <v>0</v>
      </c>
      <c r="J499" s="462"/>
      <c r="K499" s="419">
        <f t="shared" si="51"/>
        <v>0</v>
      </c>
      <c r="L499" s="463"/>
      <c r="M499" s="464"/>
      <c r="N499" s="417">
        <f t="shared" si="52"/>
        <v>0</v>
      </c>
      <c r="O499" s="790"/>
      <c r="P499" s="460"/>
      <c r="Q499" s="689">
        <f t="shared" si="48"/>
        <v>0</v>
      </c>
      <c r="R499" s="418">
        <f t="shared" si="53"/>
        <v>0</v>
      </c>
      <c r="S499" s="57"/>
      <c r="T499" s="57"/>
      <c r="U499" s="57"/>
      <c r="V499" s="530"/>
    </row>
    <row r="500" spans="1:22" ht="12.75" customHeight="1" x14ac:dyDescent="0.2">
      <c r="A500" s="353"/>
      <c r="B500" s="502"/>
      <c r="C500" s="500"/>
      <c r="D500" s="657"/>
      <c r="E500" s="57"/>
      <c r="F500" s="460"/>
      <c r="G500" s="414">
        <f t="shared" si="49"/>
        <v>0</v>
      </c>
      <c r="H500" s="462"/>
      <c r="I500" s="415">
        <f t="shared" si="50"/>
        <v>0</v>
      </c>
      <c r="J500" s="462"/>
      <c r="K500" s="419">
        <f t="shared" si="51"/>
        <v>0</v>
      </c>
      <c r="L500" s="463"/>
      <c r="M500" s="464"/>
      <c r="N500" s="417">
        <f t="shared" si="52"/>
        <v>0</v>
      </c>
      <c r="O500" s="790"/>
      <c r="P500" s="460"/>
      <c r="Q500" s="689">
        <f t="shared" si="48"/>
        <v>0</v>
      </c>
      <c r="R500" s="418">
        <f t="shared" si="53"/>
        <v>0</v>
      </c>
      <c r="S500" s="886"/>
      <c r="T500" s="57"/>
      <c r="U500" s="57"/>
      <c r="V500" s="530"/>
    </row>
    <row r="501" spans="1:22" ht="12.75" customHeight="1" x14ac:dyDescent="0.2">
      <c r="A501" s="353"/>
      <c r="B501" s="502"/>
      <c r="C501" s="500"/>
      <c r="D501" s="657"/>
      <c r="E501" s="57"/>
      <c r="F501" s="460"/>
      <c r="G501" s="414">
        <f t="shared" si="49"/>
        <v>0</v>
      </c>
      <c r="H501" s="462"/>
      <c r="I501" s="415">
        <f t="shared" si="50"/>
        <v>0</v>
      </c>
      <c r="J501" s="462"/>
      <c r="K501" s="419">
        <f t="shared" si="51"/>
        <v>0</v>
      </c>
      <c r="L501" s="463"/>
      <c r="M501" s="464"/>
      <c r="N501" s="417">
        <f t="shared" si="52"/>
        <v>0</v>
      </c>
      <c r="O501" s="790"/>
      <c r="P501" s="460"/>
      <c r="Q501" s="689">
        <f t="shared" si="48"/>
        <v>0</v>
      </c>
      <c r="R501" s="418">
        <f t="shared" si="53"/>
        <v>0</v>
      </c>
      <c r="S501" s="901"/>
      <c r="T501" s="57"/>
      <c r="U501" s="57"/>
      <c r="V501" s="869"/>
    </row>
    <row r="502" spans="1:22" ht="12.75" customHeight="1" x14ac:dyDescent="0.2">
      <c r="A502" s="353"/>
      <c r="B502" s="502"/>
      <c r="C502" s="500"/>
      <c r="D502" s="657"/>
      <c r="E502" s="57"/>
      <c r="F502" s="460"/>
      <c r="G502" s="414">
        <f t="shared" si="49"/>
        <v>0</v>
      </c>
      <c r="H502" s="462"/>
      <c r="I502" s="415">
        <f t="shared" si="50"/>
        <v>0</v>
      </c>
      <c r="J502" s="462"/>
      <c r="K502" s="419">
        <f t="shared" si="51"/>
        <v>0</v>
      </c>
      <c r="L502" s="463"/>
      <c r="M502" s="464"/>
      <c r="N502" s="417">
        <f t="shared" si="52"/>
        <v>0</v>
      </c>
      <c r="O502" s="790"/>
      <c r="P502" s="460"/>
      <c r="Q502" s="689">
        <f t="shared" si="48"/>
        <v>0</v>
      </c>
      <c r="R502" s="418">
        <f t="shared" si="53"/>
        <v>0</v>
      </c>
      <c r="S502" s="901"/>
      <c r="T502" s="57"/>
      <c r="U502" s="57"/>
      <c r="V502" s="635"/>
    </row>
    <row r="503" spans="1:22" ht="12.75" customHeight="1" x14ac:dyDescent="0.2">
      <c r="A503" s="353"/>
      <c r="B503" s="502"/>
      <c r="C503" s="500"/>
      <c r="D503" s="657"/>
      <c r="E503" s="57"/>
      <c r="F503" s="460"/>
      <c r="G503" s="414">
        <f t="shared" si="49"/>
        <v>0</v>
      </c>
      <c r="H503" s="462"/>
      <c r="I503" s="415">
        <f t="shared" si="50"/>
        <v>0</v>
      </c>
      <c r="J503" s="462"/>
      <c r="K503" s="419">
        <f t="shared" si="51"/>
        <v>0</v>
      </c>
      <c r="L503" s="463"/>
      <c r="M503" s="464"/>
      <c r="N503" s="417">
        <f t="shared" si="52"/>
        <v>0</v>
      </c>
      <c r="O503" s="790"/>
      <c r="P503" s="460"/>
      <c r="Q503" s="689">
        <f t="shared" si="48"/>
        <v>0</v>
      </c>
      <c r="R503" s="418">
        <f t="shared" si="53"/>
        <v>0</v>
      </c>
      <c r="S503" s="901"/>
      <c r="T503" s="57"/>
      <c r="U503" s="57"/>
      <c r="V503" s="635"/>
    </row>
    <row r="504" spans="1:22" ht="12.75" customHeight="1" x14ac:dyDescent="0.2">
      <c r="A504" s="353"/>
      <c r="B504" s="502"/>
      <c r="C504" s="500"/>
      <c r="D504" s="657"/>
      <c r="E504" s="57"/>
      <c r="F504" s="460"/>
      <c r="G504" s="414">
        <f t="shared" si="49"/>
        <v>0</v>
      </c>
      <c r="H504" s="462"/>
      <c r="I504" s="415">
        <f t="shared" si="50"/>
        <v>0</v>
      </c>
      <c r="J504" s="462"/>
      <c r="K504" s="419">
        <f t="shared" si="51"/>
        <v>0</v>
      </c>
      <c r="L504" s="463"/>
      <c r="M504" s="464"/>
      <c r="N504" s="417">
        <f t="shared" si="52"/>
        <v>0</v>
      </c>
      <c r="O504" s="790"/>
      <c r="P504" s="460"/>
      <c r="Q504" s="689">
        <f t="shared" si="48"/>
        <v>0</v>
      </c>
      <c r="R504" s="418">
        <f t="shared" si="53"/>
        <v>0</v>
      </c>
      <c r="S504" s="886"/>
      <c r="T504" s="57"/>
      <c r="U504" s="57"/>
      <c r="V504" s="530"/>
    </row>
    <row r="505" spans="1:22" ht="12.75" customHeight="1" x14ac:dyDescent="0.2">
      <c r="A505" s="353"/>
      <c r="B505" s="502"/>
      <c r="C505" s="500"/>
      <c r="D505" s="657"/>
      <c r="E505" s="57"/>
      <c r="F505" s="460"/>
      <c r="G505" s="414">
        <f t="shared" si="49"/>
        <v>0</v>
      </c>
      <c r="H505" s="462"/>
      <c r="I505" s="415">
        <f t="shared" si="50"/>
        <v>0</v>
      </c>
      <c r="J505" s="462"/>
      <c r="K505" s="419">
        <f t="shared" si="51"/>
        <v>0</v>
      </c>
      <c r="L505" s="463"/>
      <c r="M505" s="464"/>
      <c r="N505" s="417">
        <f t="shared" si="52"/>
        <v>0</v>
      </c>
      <c r="O505" s="790"/>
      <c r="P505" s="460"/>
      <c r="Q505" s="689">
        <f t="shared" si="48"/>
        <v>0</v>
      </c>
      <c r="R505" s="418">
        <f t="shared" si="53"/>
        <v>0</v>
      </c>
      <c r="S505" s="900"/>
      <c r="T505" s="57"/>
      <c r="U505" s="57"/>
      <c r="V505" s="635"/>
    </row>
    <row r="506" spans="1:22" ht="12.75" customHeight="1" x14ac:dyDescent="0.2">
      <c r="A506" s="353"/>
      <c r="B506" s="502"/>
      <c r="C506" s="500"/>
      <c r="D506" s="657"/>
      <c r="E506" s="57"/>
      <c r="F506" s="460"/>
      <c r="G506" s="414">
        <f t="shared" si="49"/>
        <v>0</v>
      </c>
      <c r="H506" s="462"/>
      <c r="I506" s="415">
        <f t="shared" si="50"/>
        <v>0</v>
      </c>
      <c r="J506" s="462"/>
      <c r="K506" s="419">
        <f t="shared" si="51"/>
        <v>0</v>
      </c>
      <c r="L506" s="463"/>
      <c r="M506" s="464"/>
      <c r="N506" s="417">
        <f t="shared" si="52"/>
        <v>0</v>
      </c>
      <c r="O506" s="790"/>
      <c r="P506" s="460"/>
      <c r="Q506" s="689">
        <f t="shared" si="48"/>
        <v>0</v>
      </c>
      <c r="R506" s="418">
        <f t="shared" si="53"/>
        <v>0</v>
      </c>
      <c r="S506" s="901"/>
      <c r="T506" s="57"/>
      <c r="U506" s="57"/>
      <c r="V506" s="635"/>
    </row>
    <row r="507" spans="1:22" ht="12.75" customHeight="1" x14ac:dyDescent="0.2">
      <c r="A507" s="353"/>
      <c r="B507" s="502"/>
      <c r="C507" s="500"/>
      <c r="D507" s="657"/>
      <c r="E507" s="57"/>
      <c r="F507" s="460"/>
      <c r="G507" s="414">
        <f t="shared" si="49"/>
        <v>0</v>
      </c>
      <c r="H507" s="462"/>
      <c r="I507" s="415">
        <f t="shared" si="50"/>
        <v>0</v>
      </c>
      <c r="J507" s="462"/>
      <c r="K507" s="419">
        <f t="shared" si="51"/>
        <v>0</v>
      </c>
      <c r="L507" s="463"/>
      <c r="M507" s="464"/>
      <c r="N507" s="417">
        <f t="shared" si="52"/>
        <v>0</v>
      </c>
      <c r="O507" s="790"/>
      <c r="P507" s="460"/>
      <c r="Q507" s="689">
        <f t="shared" si="48"/>
        <v>0</v>
      </c>
      <c r="R507" s="418">
        <f t="shared" si="53"/>
        <v>0</v>
      </c>
      <c r="S507" s="57"/>
      <c r="T507" s="57"/>
      <c r="U507" s="57"/>
      <c r="V507" s="530"/>
    </row>
    <row r="508" spans="1:22" ht="12.75" customHeight="1" x14ac:dyDescent="0.2">
      <c r="A508" s="353"/>
      <c r="B508" s="502"/>
      <c r="C508" s="500"/>
      <c r="D508" s="657"/>
      <c r="E508" s="57"/>
      <c r="F508" s="460"/>
      <c r="G508" s="414">
        <f t="shared" si="49"/>
        <v>0</v>
      </c>
      <c r="H508" s="462"/>
      <c r="I508" s="415">
        <f t="shared" si="50"/>
        <v>0</v>
      </c>
      <c r="J508" s="462"/>
      <c r="K508" s="419">
        <f t="shared" si="51"/>
        <v>0</v>
      </c>
      <c r="L508" s="463"/>
      <c r="M508" s="464"/>
      <c r="N508" s="417">
        <f t="shared" si="52"/>
        <v>0</v>
      </c>
      <c r="O508" s="790"/>
      <c r="P508" s="460"/>
      <c r="Q508" s="689">
        <f t="shared" si="48"/>
        <v>0</v>
      </c>
      <c r="R508" s="418">
        <f t="shared" si="53"/>
        <v>0</v>
      </c>
      <c r="S508" s="901"/>
      <c r="T508" s="57"/>
      <c r="U508" s="57"/>
      <c r="V508" s="635"/>
    </row>
    <row r="509" spans="1:22" ht="12.75" customHeight="1" x14ac:dyDescent="0.2">
      <c r="A509" s="353"/>
      <c r="B509" s="502"/>
      <c r="C509" s="500"/>
      <c r="D509" s="657"/>
      <c r="E509" s="57"/>
      <c r="F509" s="460"/>
      <c r="G509" s="414">
        <f t="shared" si="49"/>
        <v>0</v>
      </c>
      <c r="H509" s="462"/>
      <c r="I509" s="415">
        <f t="shared" si="50"/>
        <v>0</v>
      </c>
      <c r="J509" s="462"/>
      <c r="K509" s="419">
        <f t="shared" si="51"/>
        <v>0</v>
      </c>
      <c r="L509" s="463"/>
      <c r="M509" s="464"/>
      <c r="N509" s="417">
        <f t="shared" si="52"/>
        <v>0</v>
      </c>
      <c r="O509" s="790"/>
      <c r="P509" s="460"/>
      <c r="Q509" s="689">
        <f t="shared" si="48"/>
        <v>0</v>
      </c>
      <c r="R509" s="418">
        <f t="shared" si="53"/>
        <v>0</v>
      </c>
      <c r="S509" s="57"/>
      <c r="T509" s="57"/>
      <c r="U509" s="57"/>
      <c r="V509" s="869"/>
    </row>
    <row r="510" spans="1:22" ht="12.75" customHeight="1" x14ac:dyDescent="0.2">
      <c r="A510" s="353"/>
      <c r="B510" s="502"/>
      <c r="C510" s="500"/>
      <c r="D510" s="657"/>
      <c r="E510" s="57"/>
      <c r="F510" s="460"/>
      <c r="G510" s="414">
        <f t="shared" si="49"/>
        <v>0</v>
      </c>
      <c r="H510" s="462"/>
      <c r="I510" s="415">
        <f t="shared" si="50"/>
        <v>0</v>
      </c>
      <c r="J510" s="462"/>
      <c r="K510" s="419">
        <f t="shared" si="51"/>
        <v>0</v>
      </c>
      <c r="L510" s="463"/>
      <c r="M510" s="464"/>
      <c r="N510" s="417">
        <f t="shared" si="52"/>
        <v>0</v>
      </c>
      <c r="O510" s="790"/>
      <c r="P510" s="460"/>
      <c r="Q510" s="689">
        <f t="shared" si="48"/>
        <v>0</v>
      </c>
      <c r="R510" s="418">
        <f t="shared" si="53"/>
        <v>0</v>
      </c>
      <c r="S510" s="900"/>
      <c r="T510" s="57"/>
      <c r="U510" s="57"/>
      <c r="V510" s="530"/>
    </row>
    <row r="511" spans="1:22" ht="12.75" customHeight="1" x14ac:dyDescent="0.2">
      <c r="A511" s="353"/>
      <c r="B511" s="502"/>
      <c r="C511" s="500"/>
      <c r="D511" s="657"/>
      <c r="E511" s="57"/>
      <c r="F511" s="460"/>
      <c r="G511" s="414">
        <f t="shared" si="49"/>
        <v>0</v>
      </c>
      <c r="H511" s="462"/>
      <c r="I511" s="415">
        <f t="shared" si="50"/>
        <v>0</v>
      </c>
      <c r="J511" s="462"/>
      <c r="K511" s="419">
        <f t="shared" si="51"/>
        <v>0</v>
      </c>
      <c r="L511" s="463"/>
      <c r="M511" s="464"/>
      <c r="N511" s="417">
        <f t="shared" si="52"/>
        <v>0</v>
      </c>
      <c r="O511" s="790"/>
      <c r="P511" s="460"/>
      <c r="Q511" s="689">
        <f t="shared" si="48"/>
        <v>0</v>
      </c>
      <c r="R511" s="418">
        <f t="shared" si="53"/>
        <v>0</v>
      </c>
      <c r="S511" s="886"/>
      <c r="T511" s="57"/>
      <c r="U511" s="57"/>
      <c r="V511" s="530"/>
    </row>
    <row r="512" spans="1:22" ht="12.75" customHeight="1" x14ac:dyDescent="0.2">
      <c r="A512" s="353"/>
      <c r="B512" s="502"/>
      <c r="C512" s="500"/>
      <c r="D512" s="657"/>
      <c r="E512" s="57"/>
      <c r="F512" s="460"/>
      <c r="G512" s="414">
        <f t="shared" si="49"/>
        <v>0</v>
      </c>
      <c r="H512" s="462"/>
      <c r="I512" s="415">
        <f t="shared" si="50"/>
        <v>0</v>
      </c>
      <c r="J512" s="462"/>
      <c r="K512" s="419">
        <f t="shared" si="51"/>
        <v>0</v>
      </c>
      <c r="L512" s="463"/>
      <c r="M512" s="464"/>
      <c r="N512" s="417">
        <f t="shared" si="52"/>
        <v>0</v>
      </c>
      <c r="O512" s="790"/>
      <c r="P512" s="460"/>
      <c r="Q512" s="689">
        <f t="shared" si="48"/>
        <v>0</v>
      </c>
      <c r="R512" s="418">
        <f t="shared" si="53"/>
        <v>0</v>
      </c>
      <c r="S512" s="886"/>
      <c r="T512" s="57"/>
      <c r="U512" s="57"/>
      <c r="V512" s="869"/>
    </row>
    <row r="513" spans="1:22" ht="12.75" customHeight="1" x14ac:dyDescent="0.2">
      <c r="A513" s="353"/>
      <c r="B513" s="502"/>
      <c r="C513" s="500"/>
      <c r="D513" s="657"/>
      <c r="E513" s="57"/>
      <c r="F513" s="460"/>
      <c r="G513" s="414">
        <f t="shared" si="49"/>
        <v>0</v>
      </c>
      <c r="H513" s="462"/>
      <c r="I513" s="415">
        <f t="shared" si="50"/>
        <v>0</v>
      </c>
      <c r="J513" s="462"/>
      <c r="K513" s="419">
        <f t="shared" si="51"/>
        <v>0</v>
      </c>
      <c r="L513" s="463"/>
      <c r="M513" s="464"/>
      <c r="N513" s="417">
        <f t="shared" si="52"/>
        <v>0</v>
      </c>
      <c r="O513" s="790"/>
      <c r="P513" s="460"/>
      <c r="Q513" s="689">
        <f t="shared" si="48"/>
        <v>0</v>
      </c>
      <c r="R513" s="418">
        <f t="shared" si="53"/>
        <v>0</v>
      </c>
      <c r="S513" s="886"/>
      <c r="T513" s="57"/>
      <c r="U513" s="57"/>
      <c r="V513" s="635"/>
    </row>
    <row r="514" spans="1:22" ht="12.75" customHeight="1" x14ac:dyDescent="0.2">
      <c r="A514" s="353"/>
      <c r="B514" s="502"/>
      <c r="C514" s="500"/>
      <c r="D514" s="657"/>
      <c r="E514" s="57"/>
      <c r="F514" s="460"/>
      <c r="G514" s="414">
        <f t="shared" si="49"/>
        <v>0</v>
      </c>
      <c r="H514" s="462"/>
      <c r="I514" s="415">
        <f t="shared" si="50"/>
        <v>0</v>
      </c>
      <c r="J514" s="462"/>
      <c r="K514" s="419">
        <f t="shared" si="51"/>
        <v>0</v>
      </c>
      <c r="L514" s="463"/>
      <c r="M514" s="464"/>
      <c r="N514" s="417">
        <f t="shared" si="52"/>
        <v>0</v>
      </c>
      <c r="O514" s="790"/>
      <c r="P514" s="460"/>
      <c r="Q514" s="689">
        <f t="shared" si="48"/>
        <v>0</v>
      </c>
      <c r="R514" s="418">
        <f t="shared" si="53"/>
        <v>0</v>
      </c>
      <c r="S514" s="901"/>
      <c r="T514" s="57"/>
      <c r="U514" s="57"/>
      <c r="V514" s="635"/>
    </row>
    <row r="515" spans="1:22" ht="12.75" customHeight="1" x14ac:dyDescent="0.2">
      <c r="A515" s="353"/>
      <c r="B515" s="502"/>
      <c r="C515" s="500"/>
      <c r="D515" s="657"/>
      <c r="E515" s="57"/>
      <c r="F515" s="460"/>
      <c r="G515" s="414">
        <f t="shared" si="49"/>
        <v>0</v>
      </c>
      <c r="H515" s="462"/>
      <c r="I515" s="415">
        <f t="shared" si="50"/>
        <v>0</v>
      </c>
      <c r="J515" s="462"/>
      <c r="K515" s="419">
        <f t="shared" si="51"/>
        <v>0</v>
      </c>
      <c r="L515" s="463"/>
      <c r="M515" s="464"/>
      <c r="N515" s="417">
        <f t="shared" si="52"/>
        <v>0</v>
      </c>
      <c r="O515" s="790"/>
      <c r="P515" s="460"/>
      <c r="Q515" s="689">
        <f t="shared" si="48"/>
        <v>0</v>
      </c>
      <c r="R515" s="418">
        <f t="shared" si="53"/>
        <v>0</v>
      </c>
      <c r="S515" s="901"/>
      <c r="T515" s="57"/>
      <c r="U515" s="57"/>
      <c r="V515" s="869"/>
    </row>
    <row r="516" spans="1:22" ht="12.75" customHeight="1" x14ac:dyDescent="0.2">
      <c r="A516" s="353"/>
      <c r="B516" s="502"/>
      <c r="C516" s="500"/>
      <c r="D516" s="657"/>
      <c r="E516" s="57"/>
      <c r="F516" s="460"/>
      <c r="G516" s="414">
        <f t="shared" si="49"/>
        <v>0</v>
      </c>
      <c r="H516" s="462"/>
      <c r="I516" s="415">
        <f t="shared" si="50"/>
        <v>0</v>
      </c>
      <c r="J516" s="462"/>
      <c r="K516" s="419">
        <f t="shared" si="51"/>
        <v>0</v>
      </c>
      <c r="L516" s="463"/>
      <c r="M516" s="464"/>
      <c r="N516" s="417">
        <f t="shared" si="52"/>
        <v>0</v>
      </c>
      <c r="O516" s="790"/>
      <c r="P516" s="460"/>
      <c r="Q516" s="689">
        <f t="shared" si="48"/>
        <v>0</v>
      </c>
      <c r="R516" s="418">
        <f t="shared" si="53"/>
        <v>0</v>
      </c>
      <c r="S516" s="57"/>
      <c r="T516" s="57"/>
      <c r="U516" s="57"/>
      <c r="V516" s="530"/>
    </row>
    <row r="517" spans="1:22" ht="12.75" customHeight="1" x14ac:dyDescent="0.2">
      <c r="A517" s="353"/>
      <c r="B517" s="502"/>
      <c r="C517" s="500"/>
      <c r="D517" s="657"/>
      <c r="E517" s="57"/>
      <c r="F517" s="460"/>
      <c r="G517" s="414">
        <f t="shared" si="49"/>
        <v>0</v>
      </c>
      <c r="H517" s="462"/>
      <c r="I517" s="415">
        <f t="shared" si="50"/>
        <v>0</v>
      </c>
      <c r="J517" s="462"/>
      <c r="K517" s="419">
        <f t="shared" si="51"/>
        <v>0</v>
      </c>
      <c r="L517" s="463"/>
      <c r="M517" s="464"/>
      <c r="N517" s="417">
        <f t="shared" si="52"/>
        <v>0</v>
      </c>
      <c r="O517" s="790"/>
      <c r="P517" s="460"/>
      <c r="Q517" s="689">
        <f t="shared" si="48"/>
        <v>0</v>
      </c>
      <c r="R517" s="418">
        <f t="shared" si="53"/>
        <v>0</v>
      </c>
      <c r="S517" s="901"/>
      <c r="T517" s="57"/>
      <c r="U517" s="57"/>
      <c r="V517" s="869"/>
    </row>
    <row r="518" spans="1:22" ht="12.75" customHeight="1" x14ac:dyDescent="0.2">
      <c r="A518" s="353"/>
      <c r="B518" s="502"/>
      <c r="C518" s="500"/>
      <c r="D518" s="657"/>
      <c r="E518" s="57"/>
      <c r="F518" s="460"/>
      <c r="G518" s="414">
        <f t="shared" si="49"/>
        <v>0</v>
      </c>
      <c r="H518" s="462"/>
      <c r="I518" s="415">
        <f t="shared" si="50"/>
        <v>0</v>
      </c>
      <c r="J518" s="462"/>
      <c r="K518" s="419">
        <f t="shared" si="51"/>
        <v>0</v>
      </c>
      <c r="L518" s="463"/>
      <c r="M518" s="464"/>
      <c r="N518" s="417">
        <f t="shared" si="52"/>
        <v>0</v>
      </c>
      <c r="O518" s="790"/>
      <c r="P518" s="460"/>
      <c r="Q518" s="689">
        <f t="shared" si="48"/>
        <v>0</v>
      </c>
      <c r="R518" s="418">
        <f t="shared" si="53"/>
        <v>0</v>
      </c>
      <c r="S518" s="57"/>
      <c r="T518" s="57"/>
      <c r="U518" s="57"/>
      <c r="V518" s="530"/>
    </row>
    <row r="519" spans="1:22" ht="12.75" customHeight="1" x14ac:dyDescent="0.2">
      <c r="A519" s="353"/>
      <c r="B519" s="502"/>
      <c r="C519" s="500"/>
      <c r="D519" s="657"/>
      <c r="E519" s="57"/>
      <c r="F519" s="460"/>
      <c r="G519" s="414">
        <f t="shared" si="49"/>
        <v>0</v>
      </c>
      <c r="H519" s="462"/>
      <c r="I519" s="415">
        <f t="shared" si="50"/>
        <v>0</v>
      </c>
      <c r="J519" s="462"/>
      <c r="K519" s="419">
        <f t="shared" si="51"/>
        <v>0</v>
      </c>
      <c r="L519" s="463"/>
      <c r="M519" s="464"/>
      <c r="N519" s="417">
        <f t="shared" si="52"/>
        <v>0</v>
      </c>
      <c r="O519" s="790"/>
      <c r="P519" s="460"/>
      <c r="Q519" s="689">
        <f t="shared" si="48"/>
        <v>0</v>
      </c>
      <c r="R519" s="418">
        <f t="shared" si="53"/>
        <v>0</v>
      </c>
      <c r="S519" s="901"/>
      <c r="T519" s="57"/>
      <c r="U519" s="57"/>
      <c r="V519" s="530"/>
    </row>
    <row r="520" spans="1:22" ht="12.75" customHeight="1" x14ac:dyDescent="0.2">
      <c r="A520" s="353"/>
      <c r="B520" s="502"/>
      <c r="C520" s="500"/>
      <c r="D520" s="657"/>
      <c r="E520" s="57"/>
      <c r="F520" s="460"/>
      <c r="G520" s="414">
        <f t="shared" si="49"/>
        <v>0</v>
      </c>
      <c r="H520" s="462"/>
      <c r="I520" s="415">
        <f t="shared" si="50"/>
        <v>0</v>
      </c>
      <c r="J520" s="462"/>
      <c r="K520" s="419">
        <f t="shared" si="51"/>
        <v>0</v>
      </c>
      <c r="L520" s="463"/>
      <c r="M520" s="464"/>
      <c r="N520" s="417">
        <f t="shared" si="52"/>
        <v>0</v>
      </c>
      <c r="O520" s="790"/>
      <c r="P520" s="460"/>
      <c r="Q520" s="689">
        <f t="shared" si="48"/>
        <v>0</v>
      </c>
      <c r="R520" s="418">
        <f t="shared" si="53"/>
        <v>0</v>
      </c>
      <c r="S520" s="901"/>
      <c r="T520" s="57"/>
      <c r="U520" s="57"/>
      <c r="V520" s="869"/>
    </row>
    <row r="521" spans="1:22" ht="12.75" customHeight="1" x14ac:dyDescent="0.2">
      <c r="A521" s="353"/>
      <c r="B521" s="502"/>
      <c r="C521" s="500"/>
      <c r="D521" s="657"/>
      <c r="E521" s="57"/>
      <c r="F521" s="460"/>
      <c r="G521" s="414">
        <f t="shared" si="49"/>
        <v>0</v>
      </c>
      <c r="H521" s="462"/>
      <c r="I521" s="415">
        <f t="shared" si="50"/>
        <v>0</v>
      </c>
      <c r="J521" s="462"/>
      <c r="K521" s="419">
        <f t="shared" si="51"/>
        <v>0</v>
      </c>
      <c r="L521" s="463"/>
      <c r="M521" s="464"/>
      <c r="N521" s="417">
        <f t="shared" si="52"/>
        <v>0</v>
      </c>
      <c r="O521" s="790"/>
      <c r="P521" s="460"/>
      <c r="Q521" s="689">
        <f t="shared" ref="Q521:Q584" si="54">O521*P521</f>
        <v>0</v>
      </c>
      <c r="R521" s="418">
        <f t="shared" si="53"/>
        <v>0</v>
      </c>
      <c r="S521" s="900"/>
      <c r="T521" s="57"/>
      <c r="U521" s="57"/>
      <c r="V521" s="635"/>
    </row>
    <row r="522" spans="1:22" ht="12.75" customHeight="1" x14ac:dyDescent="0.2">
      <c r="A522" s="353"/>
      <c r="B522" s="502"/>
      <c r="C522" s="500"/>
      <c r="D522" s="657"/>
      <c r="E522" s="57"/>
      <c r="F522" s="460"/>
      <c r="G522" s="414">
        <f t="shared" ref="G522:G585" si="55">E522*F522</f>
        <v>0</v>
      </c>
      <c r="H522" s="462"/>
      <c r="I522" s="415">
        <f t="shared" ref="I522:I585" si="56">(G522*H522)+G522</f>
        <v>0</v>
      </c>
      <c r="J522" s="462"/>
      <c r="K522" s="419">
        <f t="shared" ref="K522:K585" si="57">I522-(I522*J522)</f>
        <v>0</v>
      </c>
      <c r="L522" s="463"/>
      <c r="M522" s="464"/>
      <c r="N522" s="417">
        <f t="shared" ref="N522:N585" si="58">L522*M522</f>
        <v>0</v>
      </c>
      <c r="O522" s="790"/>
      <c r="P522" s="460"/>
      <c r="Q522" s="689">
        <f t="shared" si="54"/>
        <v>0</v>
      </c>
      <c r="R522" s="418">
        <f t="shared" ref="R522:R585" si="59">SUM(K522,N522,Q522)</f>
        <v>0</v>
      </c>
      <c r="S522" s="901"/>
      <c r="T522" s="57"/>
      <c r="U522" s="57"/>
      <c r="V522" s="635"/>
    </row>
    <row r="523" spans="1:22" ht="12.75" customHeight="1" x14ac:dyDescent="0.2">
      <c r="A523" s="353"/>
      <c r="B523" s="502"/>
      <c r="C523" s="500"/>
      <c r="D523" s="657"/>
      <c r="E523" s="57"/>
      <c r="F523" s="460"/>
      <c r="G523" s="414">
        <f t="shared" si="55"/>
        <v>0</v>
      </c>
      <c r="H523" s="462"/>
      <c r="I523" s="415">
        <f t="shared" si="56"/>
        <v>0</v>
      </c>
      <c r="J523" s="462"/>
      <c r="K523" s="419">
        <f t="shared" si="57"/>
        <v>0</v>
      </c>
      <c r="L523" s="463"/>
      <c r="M523" s="464"/>
      <c r="N523" s="417">
        <f t="shared" si="58"/>
        <v>0</v>
      </c>
      <c r="O523" s="790"/>
      <c r="P523" s="460"/>
      <c r="Q523" s="689">
        <f t="shared" si="54"/>
        <v>0</v>
      </c>
      <c r="R523" s="418">
        <f t="shared" si="59"/>
        <v>0</v>
      </c>
      <c r="S523" s="886"/>
      <c r="T523" s="57"/>
      <c r="U523" s="57"/>
      <c r="V523" s="530"/>
    </row>
    <row r="524" spans="1:22" ht="12.75" customHeight="1" x14ac:dyDescent="0.2">
      <c r="A524" s="353"/>
      <c r="B524" s="502"/>
      <c r="C524" s="500"/>
      <c r="D524" s="657"/>
      <c r="E524" s="57"/>
      <c r="F524" s="460"/>
      <c r="G524" s="414">
        <f t="shared" si="55"/>
        <v>0</v>
      </c>
      <c r="H524" s="462"/>
      <c r="I524" s="415">
        <f t="shared" si="56"/>
        <v>0</v>
      </c>
      <c r="J524" s="462"/>
      <c r="K524" s="419">
        <f t="shared" si="57"/>
        <v>0</v>
      </c>
      <c r="L524" s="463"/>
      <c r="M524" s="464"/>
      <c r="N524" s="417">
        <f t="shared" si="58"/>
        <v>0</v>
      </c>
      <c r="O524" s="790"/>
      <c r="P524" s="460"/>
      <c r="Q524" s="689">
        <f t="shared" si="54"/>
        <v>0</v>
      </c>
      <c r="R524" s="418">
        <f t="shared" si="59"/>
        <v>0</v>
      </c>
      <c r="S524" s="901"/>
      <c r="T524" s="57"/>
      <c r="U524" s="57"/>
      <c r="V524" s="869"/>
    </row>
    <row r="525" spans="1:22" ht="12.75" customHeight="1" x14ac:dyDescent="0.2">
      <c r="A525" s="353"/>
      <c r="B525" s="502"/>
      <c r="C525" s="500"/>
      <c r="D525" s="657"/>
      <c r="E525" s="57"/>
      <c r="F525" s="460"/>
      <c r="G525" s="414">
        <f t="shared" si="55"/>
        <v>0</v>
      </c>
      <c r="H525" s="462"/>
      <c r="I525" s="415">
        <f t="shared" si="56"/>
        <v>0</v>
      </c>
      <c r="J525" s="462"/>
      <c r="K525" s="419">
        <f t="shared" si="57"/>
        <v>0</v>
      </c>
      <c r="L525" s="463"/>
      <c r="M525" s="464"/>
      <c r="N525" s="417">
        <f t="shared" si="58"/>
        <v>0</v>
      </c>
      <c r="O525" s="790"/>
      <c r="P525" s="460"/>
      <c r="Q525" s="689">
        <f t="shared" si="54"/>
        <v>0</v>
      </c>
      <c r="R525" s="418">
        <f t="shared" si="59"/>
        <v>0</v>
      </c>
      <c r="S525" s="901"/>
      <c r="T525" s="57"/>
      <c r="U525" s="57"/>
      <c r="V525" s="530"/>
    </row>
    <row r="526" spans="1:22" ht="12.75" customHeight="1" x14ac:dyDescent="0.2">
      <c r="A526" s="353"/>
      <c r="B526" s="502"/>
      <c r="C526" s="500"/>
      <c r="D526" s="657"/>
      <c r="E526" s="57"/>
      <c r="F526" s="460"/>
      <c r="G526" s="414">
        <f t="shared" si="55"/>
        <v>0</v>
      </c>
      <c r="H526" s="462"/>
      <c r="I526" s="415">
        <f t="shared" si="56"/>
        <v>0</v>
      </c>
      <c r="J526" s="462"/>
      <c r="K526" s="419">
        <f t="shared" si="57"/>
        <v>0</v>
      </c>
      <c r="L526" s="463"/>
      <c r="M526" s="464"/>
      <c r="N526" s="417">
        <f t="shared" si="58"/>
        <v>0</v>
      </c>
      <c r="O526" s="790"/>
      <c r="P526" s="460"/>
      <c r="Q526" s="689">
        <f t="shared" si="54"/>
        <v>0</v>
      </c>
      <c r="R526" s="418">
        <f t="shared" si="59"/>
        <v>0</v>
      </c>
      <c r="S526" s="57"/>
      <c r="T526" s="57"/>
      <c r="U526" s="57"/>
      <c r="V526" s="530"/>
    </row>
    <row r="527" spans="1:22" ht="12.75" customHeight="1" x14ac:dyDescent="0.2">
      <c r="A527" s="353"/>
      <c r="B527" s="502"/>
      <c r="C527" s="500"/>
      <c r="D527" s="657"/>
      <c r="E527" s="57"/>
      <c r="F527" s="460"/>
      <c r="G527" s="414">
        <f t="shared" si="55"/>
        <v>0</v>
      </c>
      <c r="H527" s="462"/>
      <c r="I527" s="415">
        <f t="shared" si="56"/>
        <v>0</v>
      </c>
      <c r="J527" s="462"/>
      <c r="K527" s="419">
        <f t="shared" si="57"/>
        <v>0</v>
      </c>
      <c r="L527" s="463"/>
      <c r="M527" s="464"/>
      <c r="N527" s="417">
        <f t="shared" si="58"/>
        <v>0</v>
      </c>
      <c r="O527" s="790"/>
      <c r="P527" s="460"/>
      <c r="Q527" s="689">
        <f t="shared" si="54"/>
        <v>0</v>
      </c>
      <c r="R527" s="418">
        <f t="shared" si="59"/>
        <v>0</v>
      </c>
      <c r="S527" s="901"/>
      <c r="T527" s="57"/>
      <c r="U527" s="57"/>
      <c r="V527" s="530"/>
    </row>
    <row r="528" spans="1:22" ht="12.75" customHeight="1" x14ac:dyDescent="0.2">
      <c r="A528" s="353"/>
      <c r="B528" s="502"/>
      <c r="C528" s="500"/>
      <c r="D528" s="657"/>
      <c r="E528" s="57"/>
      <c r="F528" s="460"/>
      <c r="G528" s="414">
        <f t="shared" si="55"/>
        <v>0</v>
      </c>
      <c r="H528" s="462"/>
      <c r="I528" s="415">
        <f t="shared" si="56"/>
        <v>0</v>
      </c>
      <c r="J528" s="462"/>
      <c r="K528" s="419">
        <f t="shared" si="57"/>
        <v>0</v>
      </c>
      <c r="L528" s="463"/>
      <c r="M528" s="464"/>
      <c r="N528" s="417">
        <f t="shared" si="58"/>
        <v>0</v>
      </c>
      <c r="O528" s="790"/>
      <c r="P528" s="460"/>
      <c r="Q528" s="689">
        <f t="shared" si="54"/>
        <v>0</v>
      </c>
      <c r="R528" s="418">
        <f t="shared" si="59"/>
        <v>0</v>
      </c>
      <c r="S528" s="886"/>
      <c r="T528" s="57"/>
      <c r="U528" s="57"/>
      <c r="V528" s="530"/>
    </row>
    <row r="529" spans="1:22" ht="12.75" customHeight="1" x14ac:dyDescent="0.2">
      <c r="A529" s="353"/>
      <c r="B529" s="502"/>
      <c r="C529" s="500"/>
      <c r="D529" s="657"/>
      <c r="E529" s="57"/>
      <c r="F529" s="460"/>
      <c r="G529" s="414">
        <f t="shared" si="55"/>
        <v>0</v>
      </c>
      <c r="H529" s="462"/>
      <c r="I529" s="415">
        <f t="shared" si="56"/>
        <v>0</v>
      </c>
      <c r="J529" s="462"/>
      <c r="K529" s="419">
        <f t="shared" si="57"/>
        <v>0</v>
      </c>
      <c r="L529" s="463"/>
      <c r="M529" s="464"/>
      <c r="N529" s="417">
        <f t="shared" si="58"/>
        <v>0</v>
      </c>
      <c r="O529" s="790"/>
      <c r="P529" s="460"/>
      <c r="Q529" s="689">
        <f t="shared" si="54"/>
        <v>0</v>
      </c>
      <c r="R529" s="418">
        <f t="shared" si="59"/>
        <v>0</v>
      </c>
      <c r="S529" s="900"/>
      <c r="T529" s="57"/>
      <c r="U529" s="57"/>
      <c r="V529" s="869"/>
    </row>
    <row r="530" spans="1:22" ht="12.75" customHeight="1" x14ac:dyDescent="0.2">
      <c r="A530" s="353"/>
      <c r="B530" s="502"/>
      <c r="C530" s="500"/>
      <c r="D530" s="657"/>
      <c r="E530" s="57"/>
      <c r="F530" s="460"/>
      <c r="G530" s="414">
        <f t="shared" si="55"/>
        <v>0</v>
      </c>
      <c r="H530" s="462"/>
      <c r="I530" s="415">
        <f t="shared" si="56"/>
        <v>0</v>
      </c>
      <c r="J530" s="462"/>
      <c r="K530" s="419">
        <f t="shared" si="57"/>
        <v>0</v>
      </c>
      <c r="L530" s="463"/>
      <c r="M530" s="464"/>
      <c r="N530" s="417">
        <f t="shared" si="58"/>
        <v>0</v>
      </c>
      <c r="O530" s="790"/>
      <c r="P530" s="460"/>
      <c r="Q530" s="689">
        <f t="shared" si="54"/>
        <v>0</v>
      </c>
      <c r="R530" s="418">
        <f t="shared" si="59"/>
        <v>0</v>
      </c>
      <c r="S530" s="901"/>
      <c r="T530" s="57"/>
      <c r="U530" s="57"/>
      <c r="V530" s="530"/>
    </row>
    <row r="531" spans="1:22" ht="12.75" customHeight="1" x14ac:dyDescent="0.2">
      <c r="A531" s="353"/>
      <c r="B531" s="502"/>
      <c r="C531" s="500"/>
      <c r="D531" s="657"/>
      <c r="E531" s="57"/>
      <c r="F531" s="460"/>
      <c r="G531" s="414">
        <f t="shared" si="55"/>
        <v>0</v>
      </c>
      <c r="H531" s="462"/>
      <c r="I531" s="415">
        <f t="shared" si="56"/>
        <v>0</v>
      </c>
      <c r="J531" s="462"/>
      <c r="K531" s="419">
        <f t="shared" si="57"/>
        <v>0</v>
      </c>
      <c r="L531" s="463"/>
      <c r="M531" s="464"/>
      <c r="N531" s="417">
        <f t="shared" si="58"/>
        <v>0</v>
      </c>
      <c r="O531" s="790"/>
      <c r="P531" s="460"/>
      <c r="Q531" s="689">
        <f t="shared" si="54"/>
        <v>0</v>
      </c>
      <c r="R531" s="418">
        <f t="shared" si="59"/>
        <v>0</v>
      </c>
      <c r="S531" s="901"/>
      <c r="T531" s="57"/>
      <c r="U531" s="57"/>
      <c r="V531" s="530"/>
    </row>
    <row r="532" spans="1:22" ht="12.75" customHeight="1" x14ac:dyDescent="0.2">
      <c r="A532" s="353"/>
      <c r="B532" s="502"/>
      <c r="C532" s="500"/>
      <c r="D532" s="657"/>
      <c r="E532" s="57"/>
      <c r="F532" s="460"/>
      <c r="G532" s="414">
        <f t="shared" si="55"/>
        <v>0</v>
      </c>
      <c r="H532" s="462"/>
      <c r="I532" s="415">
        <f t="shared" si="56"/>
        <v>0</v>
      </c>
      <c r="J532" s="462"/>
      <c r="K532" s="419">
        <f t="shared" si="57"/>
        <v>0</v>
      </c>
      <c r="L532" s="463"/>
      <c r="M532" s="464"/>
      <c r="N532" s="417">
        <f t="shared" si="58"/>
        <v>0</v>
      </c>
      <c r="O532" s="790"/>
      <c r="P532" s="460"/>
      <c r="Q532" s="689">
        <f t="shared" si="54"/>
        <v>0</v>
      </c>
      <c r="R532" s="418">
        <f t="shared" si="59"/>
        <v>0</v>
      </c>
      <c r="S532" s="57"/>
      <c r="T532" s="57"/>
      <c r="U532" s="57"/>
      <c r="V532" s="530"/>
    </row>
    <row r="533" spans="1:22" ht="12.75" customHeight="1" x14ac:dyDescent="0.2">
      <c r="A533" s="353"/>
      <c r="B533" s="502"/>
      <c r="C533" s="500"/>
      <c r="D533" s="657"/>
      <c r="E533" s="57"/>
      <c r="F533" s="460"/>
      <c r="G533" s="414">
        <f t="shared" si="55"/>
        <v>0</v>
      </c>
      <c r="H533" s="462"/>
      <c r="I533" s="415">
        <f t="shared" si="56"/>
        <v>0</v>
      </c>
      <c r="J533" s="462"/>
      <c r="K533" s="419">
        <f t="shared" si="57"/>
        <v>0</v>
      </c>
      <c r="L533" s="463"/>
      <c r="M533" s="464"/>
      <c r="N533" s="417">
        <f t="shared" si="58"/>
        <v>0</v>
      </c>
      <c r="O533" s="790"/>
      <c r="P533" s="460"/>
      <c r="Q533" s="689">
        <f t="shared" si="54"/>
        <v>0</v>
      </c>
      <c r="R533" s="418">
        <f t="shared" si="59"/>
        <v>0</v>
      </c>
      <c r="S533" s="901"/>
      <c r="T533" s="57"/>
      <c r="U533" s="57"/>
      <c r="V533" s="530"/>
    </row>
    <row r="534" spans="1:22" ht="12.75" customHeight="1" x14ac:dyDescent="0.2">
      <c r="A534" s="353"/>
      <c r="B534" s="502"/>
      <c r="C534" s="500"/>
      <c r="D534" s="657"/>
      <c r="E534" s="57"/>
      <c r="F534" s="460"/>
      <c r="G534" s="414">
        <f t="shared" si="55"/>
        <v>0</v>
      </c>
      <c r="H534" s="462"/>
      <c r="I534" s="415">
        <f t="shared" si="56"/>
        <v>0</v>
      </c>
      <c r="J534" s="462"/>
      <c r="K534" s="419">
        <f t="shared" si="57"/>
        <v>0</v>
      </c>
      <c r="L534" s="463"/>
      <c r="M534" s="464"/>
      <c r="N534" s="417">
        <f t="shared" si="58"/>
        <v>0</v>
      </c>
      <c r="O534" s="790"/>
      <c r="P534" s="460"/>
      <c r="Q534" s="689">
        <f t="shared" si="54"/>
        <v>0</v>
      </c>
      <c r="R534" s="418">
        <f t="shared" si="59"/>
        <v>0</v>
      </c>
      <c r="S534" s="886"/>
      <c r="T534" s="57"/>
      <c r="U534" s="57"/>
      <c r="V534" s="530"/>
    </row>
    <row r="535" spans="1:22" ht="12.75" customHeight="1" x14ac:dyDescent="0.2">
      <c r="A535" s="353"/>
      <c r="B535" s="502"/>
      <c r="C535" s="500"/>
      <c r="D535" s="657"/>
      <c r="E535" s="57"/>
      <c r="F535" s="460"/>
      <c r="G535" s="414">
        <f t="shared" si="55"/>
        <v>0</v>
      </c>
      <c r="H535" s="462"/>
      <c r="I535" s="415">
        <f t="shared" si="56"/>
        <v>0</v>
      </c>
      <c r="J535" s="462"/>
      <c r="K535" s="419">
        <f t="shared" si="57"/>
        <v>0</v>
      </c>
      <c r="L535" s="463"/>
      <c r="M535" s="464"/>
      <c r="N535" s="417">
        <f t="shared" si="58"/>
        <v>0</v>
      </c>
      <c r="O535" s="790"/>
      <c r="P535" s="460"/>
      <c r="Q535" s="689">
        <f t="shared" si="54"/>
        <v>0</v>
      </c>
      <c r="R535" s="418">
        <f t="shared" si="59"/>
        <v>0</v>
      </c>
      <c r="S535" s="886"/>
      <c r="T535" s="57"/>
      <c r="U535" s="57"/>
      <c r="V535" s="635"/>
    </row>
    <row r="536" spans="1:22" ht="12.75" customHeight="1" x14ac:dyDescent="0.2">
      <c r="A536" s="353"/>
      <c r="B536" s="502"/>
      <c r="C536" s="500"/>
      <c r="D536" s="657"/>
      <c r="E536" s="57"/>
      <c r="F536" s="460"/>
      <c r="G536" s="414">
        <f t="shared" si="55"/>
        <v>0</v>
      </c>
      <c r="H536" s="462"/>
      <c r="I536" s="415">
        <f t="shared" si="56"/>
        <v>0</v>
      </c>
      <c r="J536" s="462"/>
      <c r="K536" s="419">
        <f t="shared" si="57"/>
        <v>0</v>
      </c>
      <c r="L536" s="463"/>
      <c r="M536" s="464"/>
      <c r="N536" s="417">
        <f t="shared" si="58"/>
        <v>0</v>
      </c>
      <c r="O536" s="790"/>
      <c r="P536" s="460"/>
      <c r="Q536" s="689">
        <f t="shared" si="54"/>
        <v>0</v>
      </c>
      <c r="R536" s="418">
        <f t="shared" si="59"/>
        <v>0</v>
      </c>
      <c r="S536" s="57"/>
      <c r="T536" s="57"/>
      <c r="U536" s="57"/>
      <c r="V536" s="530"/>
    </row>
    <row r="537" spans="1:22" ht="12.75" customHeight="1" x14ac:dyDescent="0.2">
      <c r="A537" s="353"/>
      <c r="B537" s="502"/>
      <c r="C537" s="500"/>
      <c r="D537" s="657"/>
      <c r="E537" s="57"/>
      <c r="F537" s="460"/>
      <c r="G537" s="414">
        <f t="shared" si="55"/>
        <v>0</v>
      </c>
      <c r="H537" s="462"/>
      <c r="I537" s="415">
        <f t="shared" si="56"/>
        <v>0</v>
      </c>
      <c r="J537" s="462"/>
      <c r="K537" s="419">
        <f t="shared" si="57"/>
        <v>0</v>
      </c>
      <c r="L537" s="463"/>
      <c r="M537" s="464"/>
      <c r="N537" s="417">
        <f t="shared" si="58"/>
        <v>0</v>
      </c>
      <c r="O537" s="790"/>
      <c r="P537" s="460"/>
      <c r="Q537" s="689">
        <f t="shared" si="54"/>
        <v>0</v>
      </c>
      <c r="R537" s="418">
        <f t="shared" si="59"/>
        <v>0</v>
      </c>
      <c r="S537" s="886"/>
      <c r="T537" s="57"/>
      <c r="U537" s="57"/>
      <c r="V537" s="869"/>
    </row>
    <row r="538" spans="1:22" ht="12.75" customHeight="1" x14ac:dyDescent="0.2">
      <c r="A538" s="353"/>
      <c r="B538" s="502"/>
      <c r="C538" s="500"/>
      <c r="D538" s="657"/>
      <c r="E538" s="57"/>
      <c r="F538" s="460"/>
      <c r="G538" s="414">
        <f t="shared" si="55"/>
        <v>0</v>
      </c>
      <c r="H538" s="462"/>
      <c r="I538" s="415">
        <f t="shared" si="56"/>
        <v>0</v>
      </c>
      <c r="J538" s="462"/>
      <c r="K538" s="419">
        <f t="shared" si="57"/>
        <v>0</v>
      </c>
      <c r="L538" s="463"/>
      <c r="M538" s="464"/>
      <c r="N538" s="417">
        <f t="shared" si="58"/>
        <v>0</v>
      </c>
      <c r="O538" s="790"/>
      <c r="P538" s="460"/>
      <c r="Q538" s="689">
        <f t="shared" si="54"/>
        <v>0</v>
      </c>
      <c r="R538" s="418">
        <f t="shared" si="59"/>
        <v>0</v>
      </c>
      <c r="S538" s="57"/>
      <c r="T538" s="57"/>
      <c r="U538" s="57"/>
      <c r="V538" s="635"/>
    </row>
    <row r="539" spans="1:22" ht="12.75" customHeight="1" x14ac:dyDescent="0.2">
      <c r="A539" s="353"/>
      <c r="B539" s="502"/>
      <c r="C539" s="500"/>
      <c r="D539" s="657"/>
      <c r="E539" s="57"/>
      <c r="F539" s="460"/>
      <c r="G539" s="414">
        <f t="shared" si="55"/>
        <v>0</v>
      </c>
      <c r="H539" s="462"/>
      <c r="I539" s="415">
        <f t="shared" si="56"/>
        <v>0</v>
      </c>
      <c r="J539" s="462"/>
      <c r="K539" s="419">
        <f t="shared" si="57"/>
        <v>0</v>
      </c>
      <c r="L539" s="463"/>
      <c r="M539" s="464"/>
      <c r="N539" s="417">
        <f t="shared" si="58"/>
        <v>0</v>
      </c>
      <c r="O539" s="790"/>
      <c r="P539" s="460"/>
      <c r="Q539" s="689">
        <f t="shared" si="54"/>
        <v>0</v>
      </c>
      <c r="R539" s="418">
        <f t="shared" si="59"/>
        <v>0</v>
      </c>
      <c r="S539" s="57"/>
      <c r="T539" s="57"/>
      <c r="U539" s="57"/>
      <c r="V539" s="635"/>
    </row>
    <row r="540" spans="1:22" ht="12.75" customHeight="1" x14ac:dyDescent="0.2">
      <c r="A540" s="353"/>
      <c r="B540" s="502"/>
      <c r="C540" s="500"/>
      <c r="D540" s="657"/>
      <c r="E540" s="57"/>
      <c r="F540" s="460"/>
      <c r="G540" s="414">
        <f t="shared" si="55"/>
        <v>0</v>
      </c>
      <c r="H540" s="462"/>
      <c r="I540" s="415">
        <f t="shared" si="56"/>
        <v>0</v>
      </c>
      <c r="J540" s="462"/>
      <c r="K540" s="419">
        <f t="shared" si="57"/>
        <v>0</v>
      </c>
      <c r="L540" s="463"/>
      <c r="M540" s="464"/>
      <c r="N540" s="417">
        <f t="shared" si="58"/>
        <v>0</v>
      </c>
      <c r="O540" s="790"/>
      <c r="P540" s="460"/>
      <c r="Q540" s="689">
        <f t="shared" si="54"/>
        <v>0</v>
      </c>
      <c r="R540" s="418">
        <f t="shared" si="59"/>
        <v>0</v>
      </c>
      <c r="S540" s="901"/>
      <c r="T540" s="57"/>
      <c r="U540" s="57"/>
      <c r="V540" s="530"/>
    </row>
    <row r="541" spans="1:22" ht="12.75" customHeight="1" x14ac:dyDescent="0.2">
      <c r="A541" s="353"/>
      <c r="B541" s="502"/>
      <c r="C541" s="500"/>
      <c r="D541" s="657"/>
      <c r="E541" s="57"/>
      <c r="F541" s="460"/>
      <c r="G541" s="414">
        <f t="shared" si="55"/>
        <v>0</v>
      </c>
      <c r="H541" s="462"/>
      <c r="I541" s="415">
        <f t="shared" si="56"/>
        <v>0</v>
      </c>
      <c r="J541" s="462"/>
      <c r="K541" s="419">
        <f t="shared" si="57"/>
        <v>0</v>
      </c>
      <c r="L541" s="463"/>
      <c r="M541" s="464"/>
      <c r="N541" s="417">
        <f t="shared" si="58"/>
        <v>0</v>
      </c>
      <c r="O541" s="790"/>
      <c r="P541" s="460"/>
      <c r="Q541" s="689">
        <f t="shared" si="54"/>
        <v>0</v>
      </c>
      <c r="R541" s="418">
        <f t="shared" si="59"/>
        <v>0</v>
      </c>
      <c r="S541" s="900"/>
      <c r="T541" s="57"/>
      <c r="U541" s="57"/>
      <c r="V541" s="869"/>
    </row>
    <row r="542" spans="1:22" ht="12.75" customHeight="1" x14ac:dyDescent="0.2">
      <c r="A542" s="353"/>
      <c r="B542" s="502"/>
      <c r="C542" s="500"/>
      <c r="D542" s="657"/>
      <c r="E542" s="57"/>
      <c r="F542" s="460"/>
      <c r="G542" s="414">
        <f t="shared" si="55"/>
        <v>0</v>
      </c>
      <c r="H542" s="462"/>
      <c r="I542" s="415">
        <f t="shared" si="56"/>
        <v>0</v>
      </c>
      <c r="J542" s="462"/>
      <c r="K542" s="419">
        <f t="shared" si="57"/>
        <v>0</v>
      </c>
      <c r="L542" s="463"/>
      <c r="M542" s="464"/>
      <c r="N542" s="417">
        <f t="shared" si="58"/>
        <v>0</v>
      </c>
      <c r="O542" s="790"/>
      <c r="P542" s="460"/>
      <c r="Q542" s="689">
        <f t="shared" si="54"/>
        <v>0</v>
      </c>
      <c r="R542" s="418">
        <f t="shared" si="59"/>
        <v>0</v>
      </c>
      <c r="S542" s="900"/>
      <c r="T542" s="57"/>
      <c r="U542" s="57"/>
      <c r="V542" s="869"/>
    </row>
    <row r="543" spans="1:22" ht="12.75" customHeight="1" x14ac:dyDescent="0.2">
      <c r="A543" s="353"/>
      <c r="B543" s="502"/>
      <c r="C543" s="500"/>
      <c r="D543" s="657"/>
      <c r="E543" s="57"/>
      <c r="F543" s="460"/>
      <c r="G543" s="414">
        <f t="shared" si="55"/>
        <v>0</v>
      </c>
      <c r="H543" s="462"/>
      <c r="I543" s="415">
        <f t="shared" si="56"/>
        <v>0</v>
      </c>
      <c r="J543" s="462"/>
      <c r="K543" s="419">
        <f t="shared" si="57"/>
        <v>0</v>
      </c>
      <c r="L543" s="463"/>
      <c r="M543" s="464"/>
      <c r="N543" s="417">
        <f t="shared" si="58"/>
        <v>0</v>
      </c>
      <c r="O543" s="790"/>
      <c r="P543" s="460"/>
      <c r="Q543" s="689">
        <f t="shared" si="54"/>
        <v>0</v>
      </c>
      <c r="R543" s="418">
        <f t="shared" si="59"/>
        <v>0</v>
      </c>
      <c r="S543" s="901"/>
      <c r="T543" s="57"/>
      <c r="U543" s="57"/>
      <c r="V543" s="635"/>
    </row>
    <row r="544" spans="1:22" ht="12.75" customHeight="1" x14ac:dyDescent="0.2">
      <c r="A544" s="353"/>
      <c r="B544" s="502"/>
      <c r="C544" s="500"/>
      <c r="D544" s="657"/>
      <c r="E544" s="57"/>
      <c r="F544" s="460"/>
      <c r="G544" s="414">
        <f t="shared" si="55"/>
        <v>0</v>
      </c>
      <c r="H544" s="462"/>
      <c r="I544" s="415">
        <f t="shared" si="56"/>
        <v>0</v>
      </c>
      <c r="J544" s="462"/>
      <c r="K544" s="419">
        <f t="shared" si="57"/>
        <v>0</v>
      </c>
      <c r="L544" s="463"/>
      <c r="M544" s="464"/>
      <c r="N544" s="417">
        <f t="shared" si="58"/>
        <v>0</v>
      </c>
      <c r="O544" s="790"/>
      <c r="P544" s="460"/>
      <c r="Q544" s="689">
        <f t="shared" si="54"/>
        <v>0</v>
      </c>
      <c r="R544" s="418">
        <f t="shared" si="59"/>
        <v>0</v>
      </c>
      <c r="S544" s="901"/>
      <c r="T544" s="57"/>
      <c r="U544" s="57"/>
      <c r="V544" s="869"/>
    </row>
    <row r="545" spans="1:22" ht="12.75" customHeight="1" x14ac:dyDescent="0.2">
      <c r="A545" s="353"/>
      <c r="B545" s="502"/>
      <c r="C545" s="500"/>
      <c r="D545" s="657"/>
      <c r="E545" s="57"/>
      <c r="F545" s="460"/>
      <c r="G545" s="414">
        <f t="shared" si="55"/>
        <v>0</v>
      </c>
      <c r="H545" s="462"/>
      <c r="I545" s="415">
        <f t="shared" si="56"/>
        <v>0</v>
      </c>
      <c r="J545" s="462"/>
      <c r="K545" s="419">
        <f t="shared" si="57"/>
        <v>0</v>
      </c>
      <c r="L545" s="463"/>
      <c r="M545" s="464"/>
      <c r="N545" s="417">
        <f t="shared" si="58"/>
        <v>0</v>
      </c>
      <c r="O545" s="790"/>
      <c r="P545" s="460"/>
      <c r="Q545" s="689">
        <f t="shared" si="54"/>
        <v>0</v>
      </c>
      <c r="R545" s="418">
        <f t="shared" si="59"/>
        <v>0</v>
      </c>
      <c r="S545" s="901"/>
      <c r="T545" s="57"/>
      <c r="U545" s="57"/>
      <c r="V545" s="869"/>
    </row>
    <row r="546" spans="1:22" ht="12.75" customHeight="1" x14ac:dyDescent="0.2">
      <c r="A546" s="353"/>
      <c r="B546" s="502"/>
      <c r="C546" s="500"/>
      <c r="D546" s="657"/>
      <c r="E546" s="57"/>
      <c r="F546" s="460"/>
      <c r="G546" s="414">
        <f t="shared" si="55"/>
        <v>0</v>
      </c>
      <c r="H546" s="462"/>
      <c r="I546" s="415">
        <f t="shared" si="56"/>
        <v>0</v>
      </c>
      <c r="J546" s="462"/>
      <c r="K546" s="419">
        <f t="shared" si="57"/>
        <v>0</v>
      </c>
      <c r="L546" s="463"/>
      <c r="M546" s="464"/>
      <c r="N546" s="417">
        <f t="shared" si="58"/>
        <v>0</v>
      </c>
      <c r="O546" s="790"/>
      <c r="P546" s="460"/>
      <c r="Q546" s="689">
        <f t="shared" si="54"/>
        <v>0</v>
      </c>
      <c r="R546" s="418">
        <f t="shared" si="59"/>
        <v>0</v>
      </c>
      <c r="S546" s="900"/>
      <c r="T546" s="57"/>
      <c r="U546" s="57"/>
      <c r="V546" s="530"/>
    </row>
    <row r="547" spans="1:22" ht="12.75" customHeight="1" x14ac:dyDescent="0.2">
      <c r="A547" s="353"/>
      <c r="B547" s="502"/>
      <c r="C547" s="500"/>
      <c r="D547" s="657"/>
      <c r="E547" s="57"/>
      <c r="F547" s="460"/>
      <c r="G547" s="414">
        <f t="shared" si="55"/>
        <v>0</v>
      </c>
      <c r="H547" s="462"/>
      <c r="I547" s="415">
        <f t="shared" si="56"/>
        <v>0</v>
      </c>
      <c r="J547" s="462"/>
      <c r="K547" s="419">
        <f t="shared" si="57"/>
        <v>0</v>
      </c>
      <c r="L547" s="463"/>
      <c r="M547" s="464"/>
      <c r="N547" s="417">
        <f t="shared" si="58"/>
        <v>0</v>
      </c>
      <c r="O547" s="790"/>
      <c r="P547" s="460"/>
      <c r="Q547" s="689">
        <f t="shared" si="54"/>
        <v>0</v>
      </c>
      <c r="R547" s="418">
        <f t="shared" si="59"/>
        <v>0</v>
      </c>
      <c r="S547" s="901"/>
      <c r="T547" s="57"/>
      <c r="U547" s="57"/>
      <c r="V547" s="530"/>
    </row>
    <row r="548" spans="1:22" ht="12.75" customHeight="1" x14ac:dyDescent="0.2">
      <c r="A548" s="869"/>
      <c r="B548" s="502"/>
      <c r="C548" s="500"/>
      <c r="D548" s="657"/>
      <c r="E548" s="57"/>
      <c r="F548" s="460"/>
      <c r="G548" s="414">
        <f t="shared" si="55"/>
        <v>0</v>
      </c>
      <c r="H548" s="462"/>
      <c r="I548" s="415">
        <f t="shared" si="56"/>
        <v>0</v>
      </c>
      <c r="J548" s="462"/>
      <c r="K548" s="419">
        <f t="shared" si="57"/>
        <v>0</v>
      </c>
      <c r="L548" s="463"/>
      <c r="M548" s="464"/>
      <c r="N548" s="417">
        <f t="shared" si="58"/>
        <v>0</v>
      </c>
      <c r="O548" s="790"/>
      <c r="P548" s="460"/>
      <c r="Q548" s="689">
        <f t="shared" si="54"/>
        <v>0</v>
      </c>
      <c r="R548" s="418">
        <f t="shared" si="59"/>
        <v>0</v>
      </c>
      <c r="S548" s="57"/>
      <c r="T548" s="57"/>
      <c r="U548" s="57"/>
      <c r="V548" s="530"/>
    </row>
    <row r="549" spans="1:22" ht="12.75" customHeight="1" x14ac:dyDescent="0.2">
      <c r="A549" s="353"/>
      <c r="B549" s="502"/>
      <c r="C549" s="500"/>
      <c r="D549" s="657"/>
      <c r="E549" s="57"/>
      <c r="F549" s="460"/>
      <c r="G549" s="414">
        <f t="shared" si="55"/>
        <v>0</v>
      </c>
      <c r="H549" s="462"/>
      <c r="I549" s="415">
        <f t="shared" si="56"/>
        <v>0</v>
      </c>
      <c r="J549" s="462"/>
      <c r="K549" s="419">
        <f t="shared" si="57"/>
        <v>0</v>
      </c>
      <c r="L549" s="463"/>
      <c r="M549" s="464"/>
      <c r="N549" s="417">
        <f t="shared" si="58"/>
        <v>0</v>
      </c>
      <c r="O549" s="790"/>
      <c r="P549" s="460"/>
      <c r="Q549" s="689">
        <f t="shared" si="54"/>
        <v>0</v>
      </c>
      <c r="R549" s="418">
        <f t="shared" si="59"/>
        <v>0</v>
      </c>
      <c r="S549" s="900"/>
      <c r="T549" s="57"/>
      <c r="U549" s="57"/>
      <c r="V549" s="635"/>
    </row>
    <row r="550" spans="1:22" ht="12.75" customHeight="1" x14ac:dyDescent="0.2">
      <c r="A550" s="353"/>
      <c r="B550" s="502"/>
      <c r="C550" s="500"/>
      <c r="D550" s="657"/>
      <c r="E550" s="57"/>
      <c r="F550" s="460"/>
      <c r="G550" s="414">
        <f t="shared" si="55"/>
        <v>0</v>
      </c>
      <c r="H550" s="462"/>
      <c r="I550" s="415">
        <f t="shared" si="56"/>
        <v>0</v>
      </c>
      <c r="J550" s="462"/>
      <c r="K550" s="419">
        <f t="shared" si="57"/>
        <v>0</v>
      </c>
      <c r="L550" s="463"/>
      <c r="M550" s="464"/>
      <c r="N550" s="417">
        <f t="shared" si="58"/>
        <v>0</v>
      </c>
      <c r="O550" s="790"/>
      <c r="P550" s="460"/>
      <c r="Q550" s="689">
        <f t="shared" si="54"/>
        <v>0</v>
      </c>
      <c r="R550" s="418">
        <f t="shared" si="59"/>
        <v>0</v>
      </c>
      <c r="S550" s="57"/>
      <c r="T550" s="57"/>
      <c r="U550" s="57"/>
      <c r="V550" s="530"/>
    </row>
    <row r="551" spans="1:22" ht="12.75" customHeight="1" x14ac:dyDescent="0.2">
      <c r="A551" s="353"/>
      <c r="B551" s="502"/>
      <c r="C551" s="500"/>
      <c r="D551" s="657"/>
      <c r="E551" s="57"/>
      <c r="F551" s="460"/>
      <c r="G551" s="414">
        <f t="shared" si="55"/>
        <v>0</v>
      </c>
      <c r="H551" s="462"/>
      <c r="I551" s="415">
        <f t="shared" si="56"/>
        <v>0</v>
      </c>
      <c r="J551" s="462"/>
      <c r="K551" s="419">
        <f t="shared" si="57"/>
        <v>0</v>
      </c>
      <c r="L551" s="463"/>
      <c r="M551" s="464"/>
      <c r="N551" s="417">
        <f t="shared" si="58"/>
        <v>0</v>
      </c>
      <c r="O551" s="790"/>
      <c r="P551" s="460"/>
      <c r="Q551" s="689">
        <f t="shared" si="54"/>
        <v>0</v>
      </c>
      <c r="R551" s="418">
        <f t="shared" si="59"/>
        <v>0</v>
      </c>
      <c r="S551" s="901"/>
      <c r="T551" s="57"/>
      <c r="U551" s="57"/>
      <c r="V551" s="869"/>
    </row>
    <row r="552" spans="1:22" ht="12.75" customHeight="1" x14ac:dyDescent="0.2">
      <c r="A552" s="353"/>
      <c r="B552" s="502"/>
      <c r="C552" s="500"/>
      <c r="D552" s="657"/>
      <c r="E552" s="57"/>
      <c r="F552" s="460"/>
      <c r="G552" s="414">
        <f t="shared" si="55"/>
        <v>0</v>
      </c>
      <c r="H552" s="462"/>
      <c r="I552" s="415">
        <f t="shared" si="56"/>
        <v>0</v>
      </c>
      <c r="J552" s="462"/>
      <c r="K552" s="419">
        <f t="shared" si="57"/>
        <v>0</v>
      </c>
      <c r="L552" s="463"/>
      <c r="M552" s="464"/>
      <c r="N552" s="417">
        <f t="shared" si="58"/>
        <v>0</v>
      </c>
      <c r="O552" s="790"/>
      <c r="P552" s="460"/>
      <c r="Q552" s="689">
        <f t="shared" si="54"/>
        <v>0</v>
      </c>
      <c r="R552" s="418">
        <f t="shared" si="59"/>
        <v>0</v>
      </c>
      <c r="S552" s="57"/>
      <c r="T552" s="57"/>
      <c r="U552" s="57"/>
      <c r="V552" s="635"/>
    </row>
    <row r="553" spans="1:22" ht="12.75" customHeight="1" x14ac:dyDescent="0.2">
      <c r="A553" s="353"/>
      <c r="B553" s="502"/>
      <c r="C553" s="500"/>
      <c r="D553" s="657"/>
      <c r="E553" s="57"/>
      <c r="F553" s="460"/>
      <c r="G553" s="414">
        <f t="shared" si="55"/>
        <v>0</v>
      </c>
      <c r="H553" s="462"/>
      <c r="I553" s="415">
        <f t="shared" si="56"/>
        <v>0</v>
      </c>
      <c r="J553" s="462"/>
      <c r="K553" s="419">
        <f t="shared" si="57"/>
        <v>0</v>
      </c>
      <c r="L553" s="463"/>
      <c r="M553" s="464"/>
      <c r="N553" s="417">
        <f t="shared" si="58"/>
        <v>0</v>
      </c>
      <c r="O553" s="790"/>
      <c r="P553" s="460"/>
      <c r="Q553" s="689">
        <f t="shared" si="54"/>
        <v>0</v>
      </c>
      <c r="R553" s="418">
        <f t="shared" si="59"/>
        <v>0</v>
      </c>
      <c r="S553" s="57"/>
      <c r="T553" s="57"/>
      <c r="U553" s="57"/>
      <c r="V553" s="635"/>
    </row>
    <row r="554" spans="1:22" ht="12.75" customHeight="1" x14ac:dyDescent="0.2">
      <c r="A554" s="353"/>
      <c r="B554" s="502"/>
      <c r="C554" s="500"/>
      <c r="D554" s="657"/>
      <c r="E554" s="57"/>
      <c r="F554" s="460"/>
      <c r="G554" s="414">
        <f t="shared" si="55"/>
        <v>0</v>
      </c>
      <c r="H554" s="462"/>
      <c r="I554" s="415">
        <f t="shared" si="56"/>
        <v>0</v>
      </c>
      <c r="J554" s="462"/>
      <c r="K554" s="419">
        <f t="shared" si="57"/>
        <v>0</v>
      </c>
      <c r="L554" s="463"/>
      <c r="M554" s="464"/>
      <c r="N554" s="417">
        <f t="shared" si="58"/>
        <v>0</v>
      </c>
      <c r="O554" s="790"/>
      <c r="P554" s="460"/>
      <c r="Q554" s="689">
        <f t="shared" si="54"/>
        <v>0</v>
      </c>
      <c r="R554" s="418">
        <f t="shared" si="59"/>
        <v>0</v>
      </c>
      <c r="S554" s="886"/>
      <c r="T554" s="57"/>
      <c r="U554" s="57"/>
      <c r="V554" s="869"/>
    </row>
    <row r="555" spans="1:22" ht="12.75" customHeight="1" x14ac:dyDescent="0.2">
      <c r="A555" s="353"/>
      <c r="B555" s="502"/>
      <c r="C555" s="500"/>
      <c r="D555" s="657"/>
      <c r="E555" s="57"/>
      <c r="F555" s="460"/>
      <c r="G555" s="414">
        <f t="shared" si="55"/>
        <v>0</v>
      </c>
      <c r="H555" s="462"/>
      <c r="I555" s="415">
        <f t="shared" si="56"/>
        <v>0</v>
      </c>
      <c r="J555" s="462"/>
      <c r="K555" s="419">
        <f t="shared" si="57"/>
        <v>0</v>
      </c>
      <c r="L555" s="463"/>
      <c r="M555" s="464"/>
      <c r="N555" s="417">
        <f t="shared" si="58"/>
        <v>0</v>
      </c>
      <c r="O555" s="790"/>
      <c r="P555" s="460"/>
      <c r="Q555" s="689">
        <f t="shared" si="54"/>
        <v>0</v>
      </c>
      <c r="R555" s="418">
        <f t="shared" si="59"/>
        <v>0</v>
      </c>
      <c r="S555" s="901"/>
      <c r="T555" s="57"/>
      <c r="U555" s="57"/>
      <c r="V555" s="530"/>
    </row>
    <row r="556" spans="1:22" ht="12.75" customHeight="1" x14ac:dyDescent="0.2">
      <c r="A556" s="353"/>
      <c r="B556" s="502"/>
      <c r="C556" s="500"/>
      <c r="D556" s="657"/>
      <c r="E556" s="57"/>
      <c r="F556" s="460"/>
      <c r="G556" s="414">
        <f t="shared" si="55"/>
        <v>0</v>
      </c>
      <c r="H556" s="462"/>
      <c r="I556" s="415">
        <f t="shared" si="56"/>
        <v>0</v>
      </c>
      <c r="J556" s="462"/>
      <c r="K556" s="419">
        <f t="shared" si="57"/>
        <v>0</v>
      </c>
      <c r="L556" s="463"/>
      <c r="M556" s="464"/>
      <c r="N556" s="417">
        <f t="shared" si="58"/>
        <v>0</v>
      </c>
      <c r="O556" s="790"/>
      <c r="P556" s="460"/>
      <c r="Q556" s="689">
        <f t="shared" si="54"/>
        <v>0</v>
      </c>
      <c r="R556" s="418">
        <f t="shared" si="59"/>
        <v>0</v>
      </c>
      <c r="S556" s="901"/>
      <c r="T556" s="57"/>
      <c r="U556" s="57"/>
      <c r="V556" s="869"/>
    </row>
    <row r="557" spans="1:22" ht="12.75" customHeight="1" x14ac:dyDescent="0.2">
      <c r="A557" s="353"/>
      <c r="B557" s="502"/>
      <c r="C557" s="500"/>
      <c r="D557" s="657"/>
      <c r="E557" s="57"/>
      <c r="F557" s="460"/>
      <c r="G557" s="414">
        <f t="shared" si="55"/>
        <v>0</v>
      </c>
      <c r="H557" s="462"/>
      <c r="I557" s="415">
        <f t="shared" si="56"/>
        <v>0</v>
      </c>
      <c r="J557" s="462"/>
      <c r="K557" s="419">
        <f t="shared" si="57"/>
        <v>0</v>
      </c>
      <c r="L557" s="57"/>
      <c r="M557" s="460"/>
      <c r="N557" s="417">
        <f t="shared" si="58"/>
        <v>0</v>
      </c>
      <c r="O557" s="790"/>
      <c r="P557" s="460"/>
      <c r="Q557" s="689">
        <f t="shared" si="54"/>
        <v>0</v>
      </c>
      <c r="R557" s="418">
        <f t="shared" si="59"/>
        <v>0</v>
      </c>
      <c r="S557" s="901"/>
      <c r="T557" s="57"/>
      <c r="U557" s="57"/>
      <c r="V557" s="530"/>
    </row>
    <row r="558" spans="1:22" ht="12.75" customHeight="1" x14ac:dyDescent="0.2">
      <c r="A558" s="353"/>
      <c r="B558" s="502"/>
      <c r="C558" s="500"/>
      <c r="D558" s="657"/>
      <c r="E558" s="57"/>
      <c r="F558" s="460"/>
      <c r="G558" s="414">
        <f t="shared" si="55"/>
        <v>0</v>
      </c>
      <c r="H558" s="462"/>
      <c r="I558" s="415">
        <f t="shared" si="56"/>
        <v>0</v>
      </c>
      <c r="J558" s="462"/>
      <c r="K558" s="419">
        <f t="shared" si="57"/>
        <v>0</v>
      </c>
      <c r="L558" s="463"/>
      <c r="M558" s="464"/>
      <c r="N558" s="417">
        <f t="shared" si="58"/>
        <v>0</v>
      </c>
      <c r="O558" s="790"/>
      <c r="P558" s="460"/>
      <c r="Q558" s="689">
        <f t="shared" si="54"/>
        <v>0</v>
      </c>
      <c r="R558" s="418">
        <f t="shared" si="59"/>
        <v>0</v>
      </c>
      <c r="S558" s="900"/>
      <c r="T558" s="57"/>
      <c r="U558" s="57"/>
      <c r="V558" s="530"/>
    </row>
    <row r="559" spans="1:22" ht="12.75" customHeight="1" x14ac:dyDescent="0.2">
      <c r="A559" s="353"/>
      <c r="B559" s="502"/>
      <c r="C559" s="500"/>
      <c r="D559" s="657"/>
      <c r="E559" s="57"/>
      <c r="F559" s="460"/>
      <c r="G559" s="414">
        <f t="shared" si="55"/>
        <v>0</v>
      </c>
      <c r="H559" s="462"/>
      <c r="I559" s="415">
        <f t="shared" si="56"/>
        <v>0</v>
      </c>
      <c r="J559" s="462"/>
      <c r="K559" s="419">
        <f t="shared" si="57"/>
        <v>0</v>
      </c>
      <c r="L559" s="463"/>
      <c r="M559" s="464"/>
      <c r="N559" s="417">
        <f t="shared" si="58"/>
        <v>0</v>
      </c>
      <c r="O559" s="790"/>
      <c r="P559" s="460"/>
      <c r="Q559" s="689">
        <f t="shared" si="54"/>
        <v>0</v>
      </c>
      <c r="R559" s="418">
        <f t="shared" si="59"/>
        <v>0</v>
      </c>
      <c r="S559" s="57"/>
      <c r="T559" s="57"/>
      <c r="U559" s="57"/>
      <c r="V559" s="530"/>
    </row>
    <row r="560" spans="1:22" ht="12.75" customHeight="1" x14ac:dyDescent="0.2">
      <c r="A560" s="353"/>
      <c r="B560" s="502"/>
      <c r="C560" s="500"/>
      <c r="D560" s="657"/>
      <c r="E560" s="57"/>
      <c r="F560" s="460"/>
      <c r="G560" s="414">
        <f t="shared" si="55"/>
        <v>0</v>
      </c>
      <c r="H560" s="462"/>
      <c r="I560" s="415">
        <f t="shared" si="56"/>
        <v>0</v>
      </c>
      <c r="J560" s="462"/>
      <c r="K560" s="419">
        <f t="shared" si="57"/>
        <v>0</v>
      </c>
      <c r="L560" s="463"/>
      <c r="M560" s="464"/>
      <c r="N560" s="417">
        <f t="shared" si="58"/>
        <v>0</v>
      </c>
      <c r="O560" s="790"/>
      <c r="P560" s="460"/>
      <c r="Q560" s="689">
        <f t="shared" si="54"/>
        <v>0</v>
      </c>
      <c r="R560" s="418">
        <f t="shared" si="59"/>
        <v>0</v>
      </c>
      <c r="S560" s="901"/>
      <c r="T560" s="57"/>
      <c r="U560" s="57"/>
      <c r="V560" s="869"/>
    </row>
    <row r="561" spans="1:22" ht="12.75" customHeight="1" x14ac:dyDescent="0.2">
      <c r="A561" s="353"/>
      <c r="B561" s="502"/>
      <c r="C561" s="500"/>
      <c r="D561" s="657"/>
      <c r="E561" s="57"/>
      <c r="F561" s="460"/>
      <c r="G561" s="414">
        <f t="shared" si="55"/>
        <v>0</v>
      </c>
      <c r="H561" s="462"/>
      <c r="I561" s="415">
        <f t="shared" si="56"/>
        <v>0</v>
      </c>
      <c r="J561" s="462"/>
      <c r="K561" s="419">
        <f t="shared" si="57"/>
        <v>0</v>
      </c>
      <c r="L561" s="463"/>
      <c r="M561" s="464"/>
      <c r="N561" s="417">
        <f t="shared" si="58"/>
        <v>0</v>
      </c>
      <c r="O561" s="790"/>
      <c r="P561" s="460"/>
      <c r="Q561" s="689">
        <f t="shared" si="54"/>
        <v>0</v>
      </c>
      <c r="R561" s="418">
        <f t="shared" si="59"/>
        <v>0</v>
      </c>
      <c r="S561" s="901"/>
      <c r="T561" s="57"/>
      <c r="U561" s="57"/>
      <c r="V561" s="530"/>
    </row>
    <row r="562" spans="1:22" ht="12.75" customHeight="1" x14ac:dyDescent="0.2">
      <c r="A562" s="353"/>
      <c r="B562" s="502"/>
      <c r="C562" s="500"/>
      <c r="D562" s="657"/>
      <c r="E562" s="57"/>
      <c r="F562" s="460"/>
      <c r="G562" s="414">
        <f t="shared" si="55"/>
        <v>0</v>
      </c>
      <c r="H562" s="462"/>
      <c r="I562" s="415">
        <f t="shared" si="56"/>
        <v>0</v>
      </c>
      <c r="J562" s="462"/>
      <c r="K562" s="419">
        <f t="shared" si="57"/>
        <v>0</v>
      </c>
      <c r="L562" s="463"/>
      <c r="M562" s="464"/>
      <c r="N562" s="417">
        <f t="shared" si="58"/>
        <v>0</v>
      </c>
      <c r="O562" s="790"/>
      <c r="P562" s="460"/>
      <c r="Q562" s="689">
        <f t="shared" si="54"/>
        <v>0</v>
      </c>
      <c r="R562" s="418">
        <f t="shared" si="59"/>
        <v>0</v>
      </c>
      <c r="S562" s="902"/>
      <c r="T562" s="57"/>
      <c r="U562" s="57"/>
      <c r="V562" s="635"/>
    </row>
    <row r="563" spans="1:22" ht="12.75" customHeight="1" x14ac:dyDescent="0.2">
      <c r="A563" s="353"/>
      <c r="B563" s="502"/>
      <c r="C563" s="500"/>
      <c r="D563" s="657"/>
      <c r="E563" s="57"/>
      <c r="F563" s="460"/>
      <c r="G563" s="414">
        <f t="shared" si="55"/>
        <v>0</v>
      </c>
      <c r="H563" s="462"/>
      <c r="I563" s="415">
        <f t="shared" si="56"/>
        <v>0</v>
      </c>
      <c r="J563" s="462"/>
      <c r="K563" s="419">
        <f t="shared" si="57"/>
        <v>0</v>
      </c>
      <c r="L563" s="463"/>
      <c r="M563" s="464"/>
      <c r="N563" s="417">
        <f t="shared" si="58"/>
        <v>0</v>
      </c>
      <c r="O563" s="790"/>
      <c r="P563" s="460"/>
      <c r="Q563" s="689">
        <f t="shared" si="54"/>
        <v>0</v>
      </c>
      <c r="R563" s="418">
        <f t="shared" si="59"/>
        <v>0</v>
      </c>
      <c r="S563" s="57"/>
      <c r="T563" s="57"/>
      <c r="U563" s="57"/>
      <c r="V563" s="869"/>
    </row>
    <row r="564" spans="1:22" ht="12.75" customHeight="1" x14ac:dyDescent="0.2">
      <c r="A564" s="353"/>
      <c r="B564" s="502"/>
      <c r="C564" s="500"/>
      <c r="D564" s="657"/>
      <c r="E564" s="57"/>
      <c r="F564" s="460"/>
      <c r="G564" s="414">
        <f t="shared" si="55"/>
        <v>0</v>
      </c>
      <c r="H564" s="462"/>
      <c r="I564" s="415">
        <f t="shared" si="56"/>
        <v>0</v>
      </c>
      <c r="J564" s="462"/>
      <c r="K564" s="419">
        <f t="shared" si="57"/>
        <v>0</v>
      </c>
      <c r="L564" s="463"/>
      <c r="M564" s="464"/>
      <c r="N564" s="417">
        <f t="shared" si="58"/>
        <v>0</v>
      </c>
      <c r="O564" s="790"/>
      <c r="P564" s="460"/>
      <c r="Q564" s="689">
        <f t="shared" si="54"/>
        <v>0</v>
      </c>
      <c r="R564" s="418">
        <f t="shared" si="59"/>
        <v>0</v>
      </c>
      <c r="S564" s="901"/>
      <c r="T564" s="57"/>
      <c r="U564" s="57"/>
      <c r="V564" s="635"/>
    </row>
    <row r="565" spans="1:22" ht="12.75" customHeight="1" x14ac:dyDescent="0.2">
      <c r="A565" s="353"/>
      <c r="B565" s="502"/>
      <c r="C565" s="500"/>
      <c r="D565" s="657"/>
      <c r="E565" s="57"/>
      <c r="F565" s="460"/>
      <c r="G565" s="414">
        <f t="shared" si="55"/>
        <v>0</v>
      </c>
      <c r="H565" s="462"/>
      <c r="I565" s="415">
        <f t="shared" si="56"/>
        <v>0</v>
      </c>
      <c r="J565" s="462"/>
      <c r="K565" s="419">
        <f t="shared" si="57"/>
        <v>0</v>
      </c>
      <c r="L565" s="463"/>
      <c r="M565" s="464"/>
      <c r="N565" s="417">
        <f t="shared" si="58"/>
        <v>0</v>
      </c>
      <c r="O565" s="790"/>
      <c r="P565" s="460"/>
      <c r="Q565" s="689">
        <f t="shared" si="54"/>
        <v>0</v>
      </c>
      <c r="R565" s="418">
        <f t="shared" si="59"/>
        <v>0</v>
      </c>
      <c r="S565" s="57"/>
      <c r="T565" s="57"/>
      <c r="U565" s="57"/>
      <c r="V565" s="635"/>
    </row>
    <row r="566" spans="1:22" ht="12.75" customHeight="1" x14ac:dyDescent="0.2">
      <c r="A566" s="353"/>
      <c r="B566" s="502"/>
      <c r="C566" s="500"/>
      <c r="D566" s="657"/>
      <c r="E566" s="57"/>
      <c r="F566" s="460"/>
      <c r="G566" s="414">
        <f t="shared" si="55"/>
        <v>0</v>
      </c>
      <c r="H566" s="462"/>
      <c r="I566" s="415">
        <f t="shared" si="56"/>
        <v>0</v>
      </c>
      <c r="J566" s="462"/>
      <c r="K566" s="419">
        <f t="shared" si="57"/>
        <v>0</v>
      </c>
      <c r="L566" s="463"/>
      <c r="M566" s="464"/>
      <c r="N566" s="417">
        <f t="shared" si="58"/>
        <v>0</v>
      </c>
      <c r="O566" s="790"/>
      <c r="P566" s="460"/>
      <c r="Q566" s="689">
        <f t="shared" si="54"/>
        <v>0</v>
      </c>
      <c r="R566" s="418">
        <f t="shared" si="59"/>
        <v>0</v>
      </c>
      <c r="S566" s="901"/>
      <c r="T566" s="57"/>
      <c r="U566" s="57"/>
      <c r="V566" s="530"/>
    </row>
    <row r="567" spans="1:22" ht="12.75" customHeight="1" x14ac:dyDescent="0.2">
      <c r="A567" s="353"/>
      <c r="B567" s="502"/>
      <c r="C567" s="500"/>
      <c r="D567" s="657"/>
      <c r="E567" s="57"/>
      <c r="F567" s="460"/>
      <c r="G567" s="414">
        <f t="shared" si="55"/>
        <v>0</v>
      </c>
      <c r="H567" s="462"/>
      <c r="I567" s="415">
        <f t="shared" si="56"/>
        <v>0</v>
      </c>
      <c r="J567" s="462"/>
      <c r="K567" s="419">
        <f t="shared" si="57"/>
        <v>0</v>
      </c>
      <c r="L567" s="463"/>
      <c r="M567" s="464"/>
      <c r="N567" s="417">
        <f t="shared" si="58"/>
        <v>0</v>
      </c>
      <c r="O567" s="790"/>
      <c r="P567" s="460"/>
      <c r="Q567" s="689">
        <f t="shared" si="54"/>
        <v>0</v>
      </c>
      <c r="R567" s="418">
        <f t="shared" si="59"/>
        <v>0</v>
      </c>
      <c r="S567" s="900"/>
      <c r="T567" s="57"/>
      <c r="U567" s="57"/>
      <c r="V567" s="635"/>
    </row>
    <row r="568" spans="1:22" ht="12.75" customHeight="1" x14ac:dyDescent="0.2">
      <c r="A568" s="353"/>
      <c r="B568" s="502"/>
      <c r="C568" s="500"/>
      <c r="D568" s="657"/>
      <c r="E568" s="57"/>
      <c r="F568" s="460"/>
      <c r="G568" s="414">
        <f t="shared" si="55"/>
        <v>0</v>
      </c>
      <c r="H568" s="462"/>
      <c r="I568" s="415">
        <f t="shared" si="56"/>
        <v>0</v>
      </c>
      <c r="J568" s="462"/>
      <c r="K568" s="419">
        <f t="shared" si="57"/>
        <v>0</v>
      </c>
      <c r="L568" s="463"/>
      <c r="M568" s="464"/>
      <c r="N568" s="417">
        <f t="shared" si="58"/>
        <v>0</v>
      </c>
      <c r="O568" s="790"/>
      <c r="P568" s="460"/>
      <c r="Q568" s="689">
        <f t="shared" si="54"/>
        <v>0</v>
      </c>
      <c r="R568" s="418">
        <f t="shared" si="59"/>
        <v>0</v>
      </c>
      <c r="S568" s="901"/>
      <c r="T568" s="57"/>
      <c r="U568" s="57"/>
      <c r="V568" s="530"/>
    </row>
    <row r="569" spans="1:22" ht="12.75" customHeight="1" x14ac:dyDescent="0.2">
      <c r="A569" s="353"/>
      <c r="B569" s="502"/>
      <c r="C569" s="500"/>
      <c r="D569" s="657"/>
      <c r="E569" s="57"/>
      <c r="F569" s="460"/>
      <c r="G569" s="414">
        <f t="shared" si="55"/>
        <v>0</v>
      </c>
      <c r="H569" s="462"/>
      <c r="I569" s="415">
        <f t="shared" si="56"/>
        <v>0</v>
      </c>
      <c r="J569" s="462"/>
      <c r="K569" s="419">
        <f t="shared" si="57"/>
        <v>0</v>
      </c>
      <c r="L569" s="463"/>
      <c r="M569" s="464"/>
      <c r="N569" s="417">
        <f t="shared" si="58"/>
        <v>0</v>
      </c>
      <c r="O569" s="790"/>
      <c r="P569" s="460"/>
      <c r="Q569" s="689">
        <f t="shared" si="54"/>
        <v>0</v>
      </c>
      <c r="R569" s="418">
        <f t="shared" si="59"/>
        <v>0</v>
      </c>
      <c r="S569" s="901"/>
      <c r="T569" s="57"/>
      <c r="U569" s="57"/>
      <c r="V569" s="635"/>
    </row>
    <row r="570" spans="1:22" ht="12.75" customHeight="1" x14ac:dyDescent="0.2">
      <c r="A570" s="353"/>
      <c r="B570" s="502"/>
      <c r="C570" s="500"/>
      <c r="D570" s="657"/>
      <c r="E570" s="57"/>
      <c r="F570" s="460"/>
      <c r="G570" s="414">
        <f t="shared" si="55"/>
        <v>0</v>
      </c>
      <c r="H570" s="462"/>
      <c r="I570" s="415">
        <f t="shared" si="56"/>
        <v>0</v>
      </c>
      <c r="J570" s="462"/>
      <c r="K570" s="419">
        <f t="shared" si="57"/>
        <v>0</v>
      </c>
      <c r="L570" s="463"/>
      <c r="M570" s="464"/>
      <c r="N570" s="417">
        <f t="shared" si="58"/>
        <v>0</v>
      </c>
      <c r="O570" s="790"/>
      <c r="P570" s="460"/>
      <c r="Q570" s="689">
        <f t="shared" si="54"/>
        <v>0</v>
      </c>
      <c r="R570" s="418">
        <f t="shared" si="59"/>
        <v>0</v>
      </c>
      <c r="S570" s="901"/>
      <c r="T570" s="57"/>
      <c r="U570" s="57"/>
      <c r="V570" s="635"/>
    </row>
    <row r="571" spans="1:22" ht="12.75" customHeight="1" x14ac:dyDescent="0.2">
      <c r="A571" s="353"/>
      <c r="B571" s="502"/>
      <c r="C571" s="500"/>
      <c r="D571" s="657"/>
      <c r="E571" s="57"/>
      <c r="F571" s="460"/>
      <c r="G571" s="414">
        <f t="shared" si="55"/>
        <v>0</v>
      </c>
      <c r="H571" s="462"/>
      <c r="I571" s="415">
        <f t="shared" si="56"/>
        <v>0</v>
      </c>
      <c r="J571" s="462"/>
      <c r="K571" s="419">
        <f t="shared" si="57"/>
        <v>0</v>
      </c>
      <c r="L571" s="463"/>
      <c r="M571" s="464"/>
      <c r="N571" s="417">
        <f t="shared" si="58"/>
        <v>0</v>
      </c>
      <c r="O571" s="790"/>
      <c r="P571" s="460"/>
      <c r="Q571" s="689">
        <f t="shared" si="54"/>
        <v>0</v>
      </c>
      <c r="R571" s="418">
        <f t="shared" si="59"/>
        <v>0</v>
      </c>
      <c r="S571" s="901"/>
      <c r="T571" s="57"/>
      <c r="U571" s="57"/>
      <c r="V571" s="530"/>
    </row>
    <row r="572" spans="1:22" ht="12.75" customHeight="1" x14ac:dyDescent="0.2">
      <c r="A572" s="353"/>
      <c r="B572" s="502"/>
      <c r="C572" s="500"/>
      <c r="D572" s="657"/>
      <c r="E572" s="57"/>
      <c r="F572" s="460"/>
      <c r="G572" s="414">
        <f t="shared" si="55"/>
        <v>0</v>
      </c>
      <c r="H572" s="462"/>
      <c r="I572" s="415">
        <f t="shared" si="56"/>
        <v>0</v>
      </c>
      <c r="J572" s="462"/>
      <c r="K572" s="419">
        <f t="shared" si="57"/>
        <v>0</v>
      </c>
      <c r="L572" s="463"/>
      <c r="M572" s="464"/>
      <c r="N572" s="417">
        <f t="shared" si="58"/>
        <v>0</v>
      </c>
      <c r="O572" s="790"/>
      <c r="P572" s="460"/>
      <c r="Q572" s="689">
        <f t="shared" si="54"/>
        <v>0</v>
      </c>
      <c r="R572" s="418">
        <f t="shared" si="59"/>
        <v>0</v>
      </c>
      <c r="S572" s="901"/>
      <c r="T572" s="57"/>
      <c r="U572" s="57"/>
      <c r="V572" s="530"/>
    </row>
    <row r="573" spans="1:22" ht="12.75" customHeight="1" x14ac:dyDescent="0.2">
      <c r="A573" s="353"/>
      <c r="B573" s="502"/>
      <c r="C573" s="500"/>
      <c r="D573" s="657"/>
      <c r="E573" s="57"/>
      <c r="F573" s="460"/>
      <c r="G573" s="414">
        <f t="shared" si="55"/>
        <v>0</v>
      </c>
      <c r="H573" s="462"/>
      <c r="I573" s="415">
        <f t="shared" si="56"/>
        <v>0</v>
      </c>
      <c r="J573" s="462"/>
      <c r="K573" s="419">
        <f t="shared" si="57"/>
        <v>0</v>
      </c>
      <c r="L573" s="463"/>
      <c r="M573" s="464"/>
      <c r="N573" s="417">
        <f t="shared" si="58"/>
        <v>0</v>
      </c>
      <c r="O573" s="790"/>
      <c r="P573" s="460"/>
      <c r="Q573" s="689">
        <f t="shared" si="54"/>
        <v>0</v>
      </c>
      <c r="R573" s="418">
        <f t="shared" si="59"/>
        <v>0</v>
      </c>
      <c r="S573" s="57"/>
      <c r="T573" s="57"/>
      <c r="U573" s="57"/>
      <c r="V573" s="869"/>
    </row>
    <row r="574" spans="1:22" ht="12.75" customHeight="1" x14ac:dyDescent="0.2">
      <c r="A574" s="353"/>
      <c r="B574" s="502"/>
      <c r="C574" s="500"/>
      <c r="D574" s="657"/>
      <c r="E574" s="57"/>
      <c r="F574" s="460"/>
      <c r="G574" s="414">
        <f t="shared" si="55"/>
        <v>0</v>
      </c>
      <c r="H574" s="462"/>
      <c r="I574" s="415">
        <f t="shared" si="56"/>
        <v>0</v>
      </c>
      <c r="J574" s="462"/>
      <c r="K574" s="419">
        <f t="shared" si="57"/>
        <v>0</v>
      </c>
      <c r="L574" s="463"/>
      <c r="M574" s="464"/>
      <c r="N574" s="417">
        <f t="shared" si="58"/>
        <v>0</v>
      </c>
      <c r="O574" s="790"/>
      <c r="P574" s="460"/>
      <c r="Q574" s="689">
        <f t="shared" si="54"/>
        <v>0</v>
      </c>
      <c r="R574" s="418">
        <f t="shared" si="59"/>
        <v>0</v>
      </c>
      <c r="S574" s="57"/>
      <c r="T574" s="57"/>
      <c r="U574" s="57"/>
      <c r="V574" s="530"/>
    </row>
    <row r="575" spans="1:22" ht="12.75" customHeight="1" x14ac:dyDescent="0.2">
      <c r="A575" s="353"/>
      <c r="B575" s="502"/>
      <c r="C575" s="500"/>
      <c r="D575" s="657"/>
      <c r="E575" s="57"/>
      <c r="F575" s="460"/>
      <c r="G575" s="414">
        <f t="shared" si="55"/>
        <v>0</v>
      </c>
      <c r="H575" s="462"/>
      <c r="I575" s="415">
        <f t="shared" si="56"/>
        <v>0</v>
      </c>
      <c r="J575" s="462"/>
      <c r="K575" s="419">
        <f t="shared" si="57"/>
        <v>0</v>
      </c>
      <c r="L575" s="463"/>
      <c r="M575" s="464"/>
      <c r="N575" s="417">
        <f t="shared" si="58"/>
        <v>0</v>
      </c>
      <c r="O575" s="790"/>
      <c r="P575" s="460"/>
      <c r="Q575" s="689">
        <f t="shared" si="54"/>
        <v>0</v>
      </c>
      <c r="R575" s="418">
        <f t="shared" si="59"/>
        <v>0</v>
      </c>
      <c r="S575" s="901"/>
      <c r="T575" s="57"/>
      <c r="U575" s="57"/>
      <c r="V575" s="530"/>
    </row>
    <row r="576" spans="1:22" ht="12.75" customHeight="1" x14ac:dyDescent="0.2">
      <c r="A576" s="353"/>
      <c r="B576" s="502"/>
      <c r="C576" s="500"/>
      <c r="D576" s="657"/>
      <c r="E576" s="57"/>
      <c r="F576" s="460"/>
      <c r="G576" s="414">
        <f t="shared" si="55"/>
        <v>0</v>
      </c>
      <c r="H576" s="462"/>
      <c r="I576" s="415">
        <f t="shared" si="56"/>
        <v>0</v>
      </c>
      <c r="J576" s="462"/>
      <c r="K576" s="419">
        <f t="shared" si="57"/>
        <v>0</v>
      </c>
      <c r="L576" s="463"/>
      <c r="M576" s="464"/>
      <c r="N576" s="417">
        <f t="shared" si="58"/>
        <v>0</v>
      </c>
      <c r="O576" s="790"/>
      <c r="P576" s="460"/>
      <c r="Q576" s="689">
        <f t="shared" si="54"/>
        <v>0</v>
      </c>
      <c r="R576" s="418">
        <f t="shared" si="59"/>
        <v>0</v>
      </c>
      <c r="S576" s="901"/>
      <c r="T576" s="57"/>
      <c r="U576" s="57"/>
      <c r="V576" s="869"/>
    </row>
    <row r="577" spans="1:22" ht="12.75" customHeight="1" x14ac:dyDescent="0.2">
      <c r="A577" s="353"/>
      <c r="B577" s="502"/>
      <c r="C577" s="500"/>
      <c r="D577" s="657"/>
      <c r="E577" s="57"/>
      <c r="F577" s="460"/>
      <c r="G577" s="414">
        <f t="shared" si="55"/>
        <v>0</v>
      </c>
      <c r="H577" s="462"/>
      <c r="I577" s="415">
        <f t="shared" si="56"/>
        <v>0</v>
      </c>
      <c r="J577" s="462"/>
      <c r="K577" s="419">
        <f t="shared" si="57"/>
        <v>0</v>
      </c>
      <c r="L577" s="463"/>
      <c r="M577" s="464"/>
      <c r="N577" s="417">
        <f t="shared" si="58"/>
        <v>0</v>
      </c>
      <c r="O577" s="790"/>
      <c r="P577" s="460"/>
      <c r="Q577" s="689">
        <f t="shared" si="54"/>
        <v>0</v>
      </c>
      <c r="R577" s="418">
        <f t="shared" si="59"/>
        <v>0</v>
      </c>
      <c r="S577" s="57"/>
      <c r="T577" s="57"/>
      <c r="U577" s="57"/>
      <c r="V577" s="530"/>
    </row>
    <row r="578" spans="1:22" ht="12.75" customHeight="1" x14ac:dyDescent="0.2">
      <c r="A578" s="353"/>
      <c r="B578" s="502"/>
      <c r="C578" s="500"/>
      <c r="D578" s="657"/>
      <c r="E578" s="57"/>
      <c r="F578" s="460"/>
      <c r="G578" s="414">
        <f t="shared" si="55"/>
        <v>0</v>
      </c>
      <c r="H578" s="462"/>
      <c r="I578" s="415">
        <f t="shared" si="56"/>
        <v>0</v>
      </c>
      <c r="J578" s="462"/>
      <c r="K578" s="419">
        <f t="shared" si="57"/>
        <v>0</v>
      </c>
      <c r="L578" s="463"/>
      <c r="M578" s="464"/>
      <c r="N578" s="417">
        <f t="shared" si="58"/>
        <v>0</v>
      </c>
      <c r="O578" s="790"/>
      <c r="P578" s="460"/>
      <c r="Q578" s="689">
        <f t="shared" si="54"/>
        <v>0</v>
      </c>
      <c r="R578" s="418">
        <f t="shared" si="59"/>
        <v>0</v>
      </c>
      <c r="S578" s="57"/>
      <c r="T578" s="57"/>
      <c r="U578" s="57"/>
      <c r="V578" s="530"/>
    </row>
    <row r="579" spans="1:22" ht="12.75" customHeight="1" x14ac:dyDescent="0.2">
      <c r="A579" s="353"/>
      <c r="B579" s="502"/>
      <c r="C579" s="500"/>
      <c r="D579" s="657"/>
      <c r="E579" s="57"/>
      <c r="F579" s="460"/>
      <c r="G579" s="414">
        <f t="shared" si="55"/>
        <v>0</v>
      </c>
      <c r="H579" s="462"/>
      <c r="I579" s="415">
        <f t="shared" si="56"/>
        <v>0</v>
      </c>
      <c r="J579" s="462"/>
      <c r="K579" s="419">
        <f t="shared" si="57"/>
        <v>0</v>
      </c>
      <c r="L579" s="463"/>
      <c r="M579" s="464"/>
      <c r="N579" s="417">
        <f t="shared" si="58"/>
        <v>0</v>
      </c>
      <c r="O579" s="790"/>
      <c r="P579" s="460"/>
      <c r="Q579" s="689">
        <f t="shared" si="54"/>
        <v>0</v>
      </c>
      <c r="R579" s="418">
        <f t="shared" si="59"/>
        <v>0</v>
      </c>
      <c r="S579" s="57"/>
      <c r="T579" s="57"/>
      <c r="U579" s="57"/>
      <c r="V579" s="530"/>
    </row>
    <row r="580" spans="1:22" ht="12.75" customHeight="1" x14ac:dyDescent="0.2">
      <c r="A580" s="353"/>
      <c r="B580" s="502"/>
      <c r="C580" s="500"/>
      <c r="D580" s="657"/>
      <c r="E580" s="57"/>
      <c r="F580" s="460"/>
      <c r="G580" s="414">
        <f t="shared" si="55"/>
        <v>0</v>
      </c>
      <c r="H580" s="462"/>
      <c r="I580" s="415">
        <f t="shared" si="56"/>
        <v>0</v>
      </c>
      <c r="J580" s="462"/>
      <c r="K580" s="419">
        <f t="shared" si="57"/>
        <v>0</v>
      </c>
      <c r="L580" s="463"/>
      <c r="M580" s="464"/>
      <c r="N580" s="417">
        <f t="shared" si="58"/>
        <v>0</v>
      </c>
      <c r="O580" s="790"/>
      <c r="P580" s="460"/>
      <c r="Q580" s="689">
        <f t="shared" si="54"/>
        <v>0</v>
      </c>
      <c r="R580" s="418">
        <f t="shared" si="59"/>
        <v>0</v>
      </c>
      <c r="S580" s="57"/>
      <c r="T580" s="57"/>
      <c r="U580" s="57"/>
      <c r="V580" s="635"/>
    </row>
    <row r="581" spans="1:22" ht="12.75" customHeight="1" x14ac:dyDescent="0.2">
      <c r="A581" s="353"/>
      <c r="B581" s="502"/>
      <c r="C581" s="500"/>
      <c r="D581" s="657"/>
      <c r="E581" s="57"/>
      <c r="F581" s="460"/>
      <c r="G581" s="414">
        <f t="shared" si="55"/>
        <v>0</v>
      </c>
      <c r="H581" s="462"/>
      <c r="I581" s="415">
        <f t="shared" si="56"/>
        <v>0</v>
      </c>
      <c r="J581" s="462"/>
      <c r="K581" s="419">
        <f t="shared" si="57"/>
        <v>0</v>
      </c>
      <c r="L581" s="463"/>
      <c r="M581" s="464"/>
      <c r="N581" s="417">
        <f t="shared" si="58"/>
        <v>0</v>
      </c>
      <c r="O581" s="790"/>
      <c r="P581" s="460"/>
      <c r="Q581" s="689">
        <f t="shared" si="54"/>
        <v>0</v>
      </c>
      <c r="R581" s="418">
        <f t="shared" si="59"/>
        <v>0</v>
      </c>
      <c r="S581" s="57"/>
      <c r="T581" s="57"/>
      <c r="U581" s="57"/>
      <c r="V581" s="635"/>
    </row>
    <row r="582" spans="1:22" ht="12.75" customHeight="1" x14ac:dyDescent="0.2">
      <c r="A582" s="353"/>
      <c r="B582" s="502"/>
      <c r="C582" s="500"/>
      <c r="D582" s="657"/>
      <c r="E582" s="57"/>
      <c r="F582" s="460"/>
      <c r="G582" s="414">
        <f t="shared" si="55"/>
        <v>0</v>
      </c>
      <c r="H582" s="462"/>
      <c r="I582" s="415">
        <f t="shared" si="56"/>
        <v>0</v>
      </c>
      <c r="J582" s="462"/>
      <c r="K582" s="419">
        <f t="shared" si="57"/>
        <v>0</v>
      </c>
      <c r="L582" s="463"/>
      <c r="M582" s="464"/>
      <c r="N582" s="417">
        <f t="shared" si="58"/>
        <v>0</v>
      </c>
      <c r="O582" s="790"/>
      <c r="P582" s="460"/>
      <c r="Q582" s="689">
        <f t="shared" si="54"/>
        <v>0</v>
      </c>
      <c r="R582" s="418">
        <f t="shared" si="59"/>
        <v>0</v>
      </c>
      <c r="S582" s="901"/>
      <c r="T582" s="57"/>
      <c r="U582" s="57"/>
      <c r="V582" s="530"/>
    </row>
    <row r="583" spans="1:22" ht="12.75" customHeight="1" x14ac:dyDescent="0.2">
      <c r="A583" s="353"/>
      <c r="B583" s="502"/>
      <c r="C583" s="500"/>
      <c r="D583" s="657"/>
      <c r="E583" s="57"/>
      <c r="F583" s="460"/>
      <c r="G583" s="414">
        <f t="shared" si="55"/>
        <v>0</v>
      </c>
      <c r="H583" s="462"/>
      <c r="I583" s="415">
        <f t="shared" si="56"/>
        <v>0</v>
      </c>
      <c r="J583" s="462"/>
      <c r="K583" s="419">
        <f t="shared" si="57"/>
        <v>0</v>
      </c>
      <c r="L583" s="463"/>
      <c r="M583" s="464"/>
      <c r="N583" s="417">
        <f t="shared" si="58"/>
        <v>0</v>
      </c>
      <c r="O583" s="790"/>
      <c r="P583" s="460"/>
      <c r="Q583" s="689">
        <f t="shared" si="54"/>
        <v>0</v>
      </c>
      <c r="R583" s="418">
        <f t="shared" si="59"/>
        <v>0</v>
      </c>
      <c r="S583" s="901"/>
      <c r="T583" s="57"/>
      <c r="U583" s="57"/>
      <c r="V583" s="530"/>
    </row>
    <row r="584" spans="1:22" ht="12.75" customHeight="1" x14ac:dyDescent="0.2">
      <c r="A584" s="353"/>
      <c r="B584" s="502"/>
      <c r="C584" s="500"/>
      <c r="D584" s="657"/>
      <c r="E584" s="57"/>
      <c r="F584" s="460"/>
      <c r="G584" s="414">
        <f t="shared" si="55"/>
        <v>0</v>
      </c>
      <c r="H584" s="462"/>
      <c r="I584" s="415">
        <f t="shared" si="56"/>
        <v>0</v>
      </c>
      <c r="J584" s="462"/>
      <c r="K584" s="419">
        <f t="shared" si="57"/>
        <v>0</v>
      </c>
      <c r="L584" s="463"/>
      <c r="M584" s="464"/>
      <c r="N584" s="417">
        <f t="shared" si="58"/>
        <v>0</v>
      </c>
      <c r="O584" s="790"/>
      <c r="P584" s="460"/>
      <c r="Q584" s="689">
        <f t="shared" si="54"/>
        <v>0</v>
      </c>
      <c r="R584" s="418">
        <f t="shared" si="59"/>
        <v>0</v>
      </c>
      <c r="S584" s="886"/>
      <c r="T584" s="57"/>
      <c r="U584" s="57"/>
      <c r="V584" s="530"/>
    </row>
    <row r="585" spans="1:22" ht="12.75" customHeight="1" x14ac:dyDescent="0.2">
      <c r="A585" s="353"/>
      <c r="B585" s="502"/>
      <c r="C585" s="500"/>
      <c r="D585" s="657"/>
      <c r="E585" s="57"/>
      <c r="F585" s="460"/>
      <c r="G585" s="414">
        <f t="shared" si="55"/>
        <v>0</v>
      </c>
      <c r="H585" s="462"/>
      <c r="I585" s="415">
        <f t="shared" si="56"/>
        <v>0</v>
      </c>
      <c r="J585" s="462"/>
      <c r="K585" s="419">
        <f t="shared" si="57"/>
        <v>0</v>
      </c>
      <c r="L585" s="57"/>
      <c r="M585" s="460"/>
      <c r="N585" s="417">
        <f t="shared" si="58"/>
        <v>0</v>
      </c>
      <c r="O585" s="790"/>
      <c r="P585" s="460"/>
      <c r="Q585" s="689">
        <f t="shared" ref="Q585:Q648" si="60">O585*P585</f>
        <v>0</v>
      </c>
      <c r="R585" s="418">
        <f t="shared" si="59"/>
        <v>0</v>
      </c>
      <c r="S585" s="901"/>
      <c r="T585" s="57"/>
      <c r="U585" s="57"/>
      <c r="V585" s="869"/>
    </row>
    <row r="586" spans="1:22" ht="12.75" customHeight="1" x14ac:dyDescent="0.2">
      <c r="A586" s="353"/>
      <c r="B586" s="502"/>
      <c r="C586" s="500"/>
      <c r="D586" s="657"/>
      <c r="E586" s="57"/>
      <c r="F586" s="460"/>
      <c r="G586" s="414">
        <f t="shared" ref="G586:G649" si="61">E586*F586</f>
        <v>0</v>
      </c>
      <c r="H586" s="462"/>
      <c r="I586" s="415">
        <f t="shared" ref="I586:I649" si="62">(G586*H586)+G586</f>
        <v>0</v>
      </c>
      <c r="J586" s="462"/>
      <c r="K586" s="419">
        <f t="shared" ref="K586:K649" si="63">I586-(I586*J586)</f>
        <v>0</v>
      </c>
      <c r="L586" s="463"/>
      <c r="M586" s="464"/>
      <c r="N586" s="417">
        <f t="shared" ref="N586:N649" si="64">L586*M586</f>
        <v>0</v>
      </c>
      <c r="O586" s="790"/>
      <c r="P586" s="460"/>
      <c r="Q586" s="689">
        <f t="shared" si="60"/>
        <v>0</v>
      </c>
      <c r="R586" s="418">
        <f t="shared" ref="R586:R649" si="65">SUM(K586,N586,Q586)</f>
        <v>0</v>
      </c>
      <c r="S586" s="900"/>
      <c r="T586" s="57"/>
      <c r="U586" s="57"/>
      <c r="V586" s="635"/>
    </row>
    <row r="587" spans="1:22" ht="12.75" customHeight="1" x14ac:dyDescent="0.2">
      <c r="A587" s="353"/>
      <c r="B587" s="502"/>
      <c r="C587" s="500"/>
      <c r="D587" s="657"/>
      <c r="E587" s="57"/>
      <c r="F587" s="460"/>
      <c r="G587" s="414">
        <f t="shared" si="61"/>
        <v>0</v>
      </c>
      <c r="H587" s="462"/>
      <c r="I587" s="415">
        <f t="shared" si="62"/>
        <v>0</v>
      </c>
      <c r="J587" s="462"/>
      <c r="K587" s="419">
        <f t="shared" si="63"/>
        <v>0</v>
      </c>
      <c r="L587" s="463"/>
      <c r="M587" s="464"/>
      <c r="N587" s="417">
        <f t="shared" si="64"/>
        <v>0</v>
      </c>
      <c r="O587" s="790"/>
      <c r="P587" s="460"/>
      <c r="Q587" s="689">
        <f t="shared" si="60"/>
        <v>0</v>
      </c>
      <c r="R587" s="418">
        <f t="shared" si="65"/>
        <v>0</v>
      </c>
      <c r="S587" s="57"/>
      <c r="T587" s="57"/>
      <c r="U587" s="57"/>
      <c r="V587" s="530"/>
    </row>
    <row r="588" spans="1:22" ht="12.75" customHeight="1" x14ac:dyDescent="0.2">
      <c r="A588" s="353"/>
      <c r="B588" s="502"/>
      <c r="C588" s="500"/>
      <c r="D588" s="657"/>
      <c r="E588" s="57"/>
      <c r="F588" s="460"/>
      <c r="G588" s="414">
        <f t="shared" si="61"/>
        <v>0</v>
      </c>
      <c r="H588" s="462"/>
      <c r="I588" s="415">
        <f t="shared" si="62"/>
        <v>0</v>
      </c>
      <c r="J588" s="462"/>
      <c r="K588" s="419">
        <f t="shared" si="63"/>
        <v>0</v>
      </c>
      <c r="L588" s="463"/>
      <c r="M588" s="464"/>
      <c r="N588" s="417">
        <f t="shared" si="64"/>
        <v>0</v>
      </c>
      <c r="O588" s="790"/>
      <c r="P588" s="460"/>
      <c r="Q588" s="689">
        <f t="shared" si="60"/>
        <v>0</v>
      </c>
      <c r="R588" s="418">
        <f t="shared" si="65"/>
        <v>0</v>
      </c>
      <c r="S588" s="900"/>
      <c r="T588" s="57"/>
      <c r="U588" s="57"/>
      <c r="V588" s="530"/>
    </row>
    <row r="589" spans="1:22" ht="12.75" customHeight="1" x14ac:dyDescent="0.2">
      <c r="A589" s="353"/>
      <c r="B589" s="502"/>
      <c r="C589" s="500"/>
      <c r="D589" s="657"/>
      <c r="E589" s="57"/>
      <c r="F589" s="460"/>
      <c r="G589" s="414">
        <f t="shared" si="61"/>
        <v>0</v>
      </c>
      <c r="H589" s="462"/>
      <c r="I589" s="415">
        <f t="shared" si="62"/>
        <v>0</v>
      </c>
      <c r="J589" s="462"/>
      <c r="K589" s="419">
        <f t="shared" si="63"/>
        <v>0</v>
      </c>
      <c r="L589" s="463"/>
      <c r="M589" s="464"/>
      <c r="N589" s="417">
        <f t="shared" si="64"/>
        <v>0</v>
      </c>
      <c r="O589" s="790"/>
      <c r="P589" s="460"/>
      <c r="Q589" s="689">
        <f t="shared" si="60"/>
        <v>0</v>
      </c>
      <c r="R589" s="418">
        <f t="shared" si="65"/>
        <v>0</v>
      </c>
      <c r="S589" s="901"/>
      <c r="T589" s="57"/>
      <c r="U589" s="57"/>
      <c r="V589" s="530"/>
    </row>
    <row r="590" spans="1:22" ht="12.75" customHeight="1" x14ac:dyDescent="0.2">
      <c r="A590" s="353"/>
      <c r="B590" s="502"/>
      <c r="C590" s="500"/>
      <c r="D590" s="657"/>
      <c r="E590" s="57"/>
      <c r="F590" s="460"/>
      <c r="G590" s="414">
        <f t="shared" si="61"/>
        <v>0</v>
      </c>
      <c r="H590" s="462"/>
      <c r="I590" s="415">
        <f t="shared" si="62"/>
        <v>0</v>
      </c>
      <c r="J590" s="462"/>
      <c r="K590" s="419">
        <f t="shared" si="63"/>
        <v>0</v>
      </c>
      <c r="L590" s="463"/>
      <c r="M590" s="464"/>
      <c r="N590" s="417">
        <f t="shared" si="64"/>
        <v>0</v>
      </c>
      <c r="O590" s="790"/>
      <c r="P590" s="460"/>
      <c r="Q590" s="689">
        <f t="shared" si="60"/>
        <v>0</v>
      </c>
      <c r="R590" s="418">
        <f t="shared" si="65"/>
        <v>0</v>
      </c>
      <c r="S590" s="57"/>
      <c r="T590" s="57"/>
      <c r="U590" s="57"/>
      <c r="V590" s="635"/>
    </row>
    <row r="591" spans="1:22" ht="12.75" customHeight="1" x14ac:dyDescent="0.2">
      <c r="A591" s="353"/>
      <c r="B591" s="502"/>
      <c r="C591" s="500"/>
      <c r="D591" s="657"/>
      <c r="E591" s="57"/>
      <c r="F591" s="460"/>
      <c r="G591" s="414">
        <f t="shared" si="61"/>
        <v>0</v>
      </c>
      <c r="H591" s="462"/>
      <c r="I591" s="415">
        <f t="shared" si="62"/>
        <v>0</v>
      </c>
      <c r="J591" s="462"/>
      <c r="K591" s="419">
        <f t="shared" si="63"/>
        <v>0</v>
      </c>
      <c r="L591" s="463"/>
      <c r="M591" s="464"/>
      <c r="N591" s="417">
        <f t="shared" si="64"/>
        <v>0</v>
      </c>
      <c r="O591" s="790"/>
      <c r="P591" s="460"/>
      <c r="Q591" s="689">
        <f t="shared" si="60"/>
        <v>0</v>
      </c>
      <c r="R591" s="418">
        <f t="shared" si="65"/>
        <v>0</v>
      </c>
      <c r="S591" s="57"/>
      <c r="T591" s="57"/>
      <c r="U591" s="57"/>
      <c r="V591" s="530"/>
    </row>
    <row r="592" spans="1:22" ht="12.75" customHeight="1" x14ac:dyDescent="0.2">
      <c r="A592" s="353"/>
      <c r="B592" s="502"/>
      <c r="C592" s="500"/>
      <c r="D592" s="657"/>
      <c r="E592" s="57"/>
      <c r="F592" s="460"/>
      <c r="G592" s="414">
        <f t="shared" si="61"/>
        <v>0</v>
      </c>
      <c r="H592" s="462"/>
      <c r="I592" s="415">
        <f t="shared" si="62"/>
        <v>0</v>
      </c>
      <c r="J592" s="462"/>
      <c r="K592" s="419">
        <f t="shared" si="63"/>
        <v>0</v>
      </c>
      <c r="L592" s="463"/>
      <c r="M592" s="464"/>
      <c r="N592" s="417">
        <f t="shared" si="64"/>
        <v>0</v>
      </c>
      <c r="O592" s="790"/>
      <c r="P592" s="460"/>
      <c r="Q592" s="689">
        <f t="shared" si="60"/>
        <v>0</v>
      </c>
      <c r="R592" s="418">
        <f t="shared" si="65"/>
        <v>0</v>
      </c>
      <c r="S592" s="57"/>
      <c r="T592" s="57"/>
      <c r="U592" s="57"/>
      <c r="V592" s="530"/>
    </row>
    <row r="593" spans="1:22" ht="12.75" customHeight="1" x14ac:dyDescent="0.2">
      <c r="A593" s="353"/>
      <c r="B593" s="502"/>
      <c r="C593" s="500"/>
      <c r="D593" s="657"/>
      <c r="E593" s="57"/>
      <c r="F593" s="460"/>
      <c r="G593" s="414">
        <f t="shared" si="61"/>
        <v>0</v>
      </c>
      <c r="H593" s="462"/>
      <c r="I593" s="415">
        <f t="shared" si="62"/>
        <v>0</v>
      </c>
      <c r="J593" s="462"/>
      <c r="K593" s="419">
        <f t="shared" si="63"/>
        <v>0</v>
      </c>
      <c r="L593" s="463"/>
      <c r="M593" s="464"/>
      <c r="N593" s="417">
        <f t="shared" si="64"/>
        <v>0</v>
      </c>
      <c r="O593" s="790"/>
      <c r="P593" s="460"/>
      <c r="Q593" s="689">
        <f t="shared" si="60"/>
        <v>0</v>
      </c>
      <c r="R593" s="418">
        <f t="shared" si="65"/>
        <v>0</v>
      </c>
      <c r="S593" s="57"/>
      <c r="T593" s="57"/>
      <c r="U593" s="57"/>
      <c r="V593" s="530"/>
    </row>
    <row r="594" spans="1:22" ht="12.75" customHeight="1" x14ac:dyDescent="0.2">
      <c r="A594" s="353"/>
      <c r="B594" s="502"/>
      <c r="C594" s="500"/>
      <c r="D594" s="657"/>
      <c r="E594" s="57"/>
      <c r="F594" s="460"/>
      <c r="G594" s="414">
        <f t="shared" si="61"/>
        <v>0</v>
      </c>
      <c r="H594" s="462"/>
      <c r="I594" s="415">
        <f t="shared" si="62"/>
        <v>0</v>
      </c>
      <c r="J594" s="462"/>
      <c r="K594" s="419">
        <f t="shared" si="63"/>
        <v>0</v>
      </c>
      <c r="L594" s="463"/>
      <c r="M594" s="464"/>
      <c r="N594" s="417">
        <f t="shared" si="64"/>
        <v>0</v>
      </c>
      <c r="O594" s="790"/>
      <c r="P594" s="460"/>
      <c r="Q594" s="689">
        <f t="shared" si="60"/>
        <v>0</v>
      </c>
      <c r="R594" s="418">
        <f t="shared" si="65"/>
        <v>0</v>
      </c>
      <c r="S594" s="901"/>
      <c r="T594" s="57"/>
      <c r="U594" s="57"/>
      <c r="V594" s="530"/>
    </row>
    <row r="595" spans="1:22" ht="12.75" customHeight="1" x14ac:dyDescent="0.2">
      <c r="A595" s="353"/>
      <c r="B595" s="502"/>
      <c r="C595" s="500"/>
      <c r="D595" s="657"/>
      <c r="E595" s="57"/>
      <c r="F595" s="460"/>
      <c r="G595" s="414">
        <f t="shared" si="61"/>
        <v>0</v>
      </c>
      <c r="H595" s="462"/>
      <c r="I595" s="415">
        <f t="shared" si="62"/>
        <v>0</v>
      </c>
      <c r="J595" s="462"/>
      <c r="K595" s="419">
        <f t="shared" si="63"/>
        <v>0</v>
      </c>
      <c r="L595" s="463"/>
      <c r="M595" s="464"/>
      <c r="N595" s="417">
        <f t="shared" si="64"/>
        <v>0</v>
      </c>
      <c r="O595" s="790"/>
      <c r="P595" s="460"/>
      <c r="Q595" s="689">
        <f t="shared" si="60"/>
        <v>0</v>
      </c>
      <c r="R595" s="418">
        <f t="shared" si="65"/>
        <v>0</v>
      </c>
      <c r="S595" s="57"/>
      <c r="T595" s="57"/>
      <c r="U595" s="57"/>
      <c r="V595" s="530"/>
    </row>
    <row r="596" spans="1:22" ht="12.75" customHeight="1" x14ac:dyDescent="0.2">
      <c r="A596" s="353"/>
      <c r="B596" s="502"/>
      <c r="C596" s="500"/>
      <c r="D596" s="657"/>
      <c r="E596" s="57"/>
      <c r="F596" s="460"/>
      <c r="G596" s="414">
        <f t="shared" si="61"/>
        <v>0</v>
      </c>
      <c r="H596" s="462"/>
      <c r="I596" s="415">
        <f t="shared" si="62"/>
        <v>0</v>
      </c>
      <c r="J596" s="462"/>
      <c r="K596" s="419">
        <f t="shared" si="63"/>
        <v>0</v>
      </c>
      <c r="L596" s="463"/>
      <c r="M596" s="464"/>
      <c r="N596" s="417">
        <f t="shared" si="64"/>
        <v>0</v>
      </c>
      <c r="O596" s="790"/>
      <c r="P596" s="460"/>
      <c r="Q596" s="689">
        <f t="shared" si="60"/>
        <v>0</v>
      </c>
      <c r="R596" s="418">
        <f t="shared" si="65"/>
        <v>0</v>
      </c>
      <c r="S596" s="57"/>
      <c r="T596" s="57"/>
      <c r="U596" s="57"/>
      <c r="V596" s="530"/>
    </row>
    <row r="597" spans="1:22" ht="12.75" customHeight="1" x14ac:dyDescent="0.2">
      <c r="A597" s="353"/>
      <c r="B597" s="502"/>
      <c r="C597" s="500"/>
      <c r="D597" s="657"/>
      <c r="E597" s="57"/>
      <c r="F597" s="460"/>
      <c r="G597" s="414">
        <f t="shared" si="61"/>
        <v>0</v>
      </c>
      <c r="H597" s="462"/>
      <c r="I597" s="415">
        <f t="shared" si="62"/>
        <v>0</v>
      </c>
      <c r="J597" s="462"/>
      <c r="K597" s="419">
        <f t="shared" si="63"/>
        <v>0</v>
      </c>
      <c r="L597" s="463"/>
      <c r="M597" s="464"/>
      <c r="N597" s="417">
        <f t="shared" si="64"/>
        <v>0</v>
      </c>
      <c r="O597" s="790"/>
      <c r="P597" s="460"/>
      <c r="Q597" s="689">
        <f t="shared" si="60"/>
        <v>0</v>
      </c>
      <c r="R597" s="418">
        <f t="shared" si="65"/>
        <v>0</v>
      </c>
      <c r="S597" s="901"/>
      <c r="T597" s="57"/>
      <c r="U597" s="57"/>
      <c r="V597" s="530"/>
    </row>
    <row r="598" spans="1:22" ht="12.75" customHeight="1" x14ac:dyDescent="0.2">
      <c r="A598" s="353"/>
      <c r="B598" s="502"/>
      <c r="C598" s="500"/>
      <c r="D598" s="657"/>
      <c r="E598" s="57"/>
      <c r="F598" s="460"/>
      <c r="G598" s="414">
        <f t="shared" si="61"/>
        <v>0</v>
      </c>
      <c r="H598" s="462"/>
      <c r="I598" s="415">
        <f t="shared" si="62"/>
        <v>0</v>
      </c>
      <c r="J598" s="462"/>
      <c r="K598" s="419">
        <f t="shared" si="63"/>
        <v>0</v>
      </c>
      <c r="L598" s="463"/>
      <c r="M598" s="464"/>
      <c r="N598" s="417">
        <f t="shared" si="64"/>
        <v>0</v>
      </c>
      <c r="O598" s="790"/>
      <c r="P598" s="460"/>
      <c r="Q598" s="689">
        <f t="shared" si="60"/>
        <v>0</v>
      </c>
      <c r="R598" s="418">
        <f t="shared" si="65"/>
        <v>0</v>
      </c>
      <c r="S598" s="901"/>
      <c r="T598" s="57"/>
      <c r="U598" s="57"/>
      <c r="V598" s="635"/>
    </row>
    <row r="599" spans="1:22" ht="12.75" customHeight="1" x14ac:dyDescent="0.2">
      <c r="A599" s="353"/>
      <c r="B599" s="502"/>
      <c r="C599" s="500"/>
      <c r="D599" s="657"/>
      <c r="E599" s="57"/>
      <c r="F599" s="460"/>
      <c r="G599" s="414">
        <f t="shared" si="61"/>
        <v>0</v>
      </c>
      <c r="H599" s="462"/>
      <c r="I599" s="415">
        <f t="shared" si="62"/>
        <v>0</v>
      </c>
      <c r="J599" s="462"/>
      <c r="K599" s="419">
        <f t="shared" si="63"/>
        <v>0</v>
      </c>
      <c r="L599" s="463"/>
      <c r="M599" s="464"/>
      <c r="N599" s="417">
        <f t="shared" si="64"/>
        <v>0</v>
      </c>
      <c r="O599" s="790"/>
      <c r="P599" s="460"/>
      <c r="Q599" s="689">
        <f t="shared" si="60"/>
        <v>0</v>
      </c>
      <c r="R599" s="418">
        <f t="shared" si="65"/>
        <v>0</v>
      </c>
      <c r="S599" s="886"/>
      <c r="T599" s="57"/>
      <c r="U599" s="57"/>
      <c r="V599" s="530"/>
    </row>
    <row r="600" spans="1:22" ht="12.75" customHeight="1" x14ac:dyDescent="0.2">
      <c r="A600" s="353"/>
      <c r="B600" s="502"/>
      <c r="C600" s="500"/>
      <c r="D600" s="657"/>
      <c r="E600" s="57"/>
      <c r="F600" s="460"/>
      <c r="G600" s="414">
        <f t="shared" si="61"/>
        <v>0</v>
      </c>
      <c r="H600" s="462"/>
      <c r="I600" s="415">
        <f t="shared" si="62"/>
        <v>0</v>
      </c>
      <c r="J600" s="462"/>
      <c r="K600" s="419">
        <f t="shared" si="63"/>
        <v>0</v>
      </c>
      <c r="L600" s="463"/>
      <c r="M600" s="464"/>
      <c r="N600" s="417">
        <f t="shared" si="64"/>
        <v>0</v>
      </c>
      <c r="O600" s="790"/>
      <c r="P600" s="460"/>
      <c r="Q600" s="689">
        <f t="shared" si="60"/>
        <v>0</v>
      </c>
      <c r="R600" s="418">
        <f t="shared" si="65"/>
        <v>0</v>
      </c>
      <c r="S600" s="886"/>
      <c r="T600" s="57"/>
      <c r="U600" s="57"/>
      <c r="V600" s="530"/>
    </row>
    <row r="601" spans="1:22" ht="12.75" customHeight="1" x14ac:dyDescent="0.2">
      <c r="A601" s="353"/>
      <c r="B601" s="502"/>
      <c r="C601" s="500"/>
      <c r="D601" s="657"/>
      <c r="E601" s="57"/>
      <c r="F601" s="460"/>
      <c r="G601" s="414">
        <f t="shared" si="61"/>
        <v>0</v>
      </c>
      <c r="H601" s="462"/>
      <c r="I601" s="415">
        <f t="shared" si="62"/>
        <v>0</v>
      </c>
      <c r="J601" s="462"/>
      <c r="K601" s="419">
        <f t="shared" si="63"/>
        <v>0</v>
      </c>
      <c r="L601" s="463"/>
      <c r="M601" s="464"/>
      <c r="N601" s="417">
        <f t="shared" si="64"/>
        <v>0</v>
      </c>
      <c r="O601" s="790"/>
      <c r="P601" s="460"/>
      <c r="Q601" s="689">
        <f t="shared" si="60"/>
        <v>0</v>
      </c>
      <c r="R601" s="418">
        <f t="shared" si="65"/>
        <v>0</v>
      </c>
      <c r="S601" s="57"/>
      <c r="T601" s="57"/>
      <c r="U601" s="57"/>
      <c r="V601" s="530"/>
    </row>
    <row r="602" spans="1:22" ht="12.75" customHeight="1" x14ac:dyDescent="0.2">
      <c r="A602" s="353"/>
      <c r="B602" s="502"/>
      <c r="C602" s="500"/>
      <c r="D602" s="657"/>
      <c r="E602" s="57"/>
      <c r="F602" s="460"/>
      <c r="G602" s="414">
        <f t="shared" si="61"/>
        <v>0</v>
      </c>
      <c r="H602" s="462"/>
      <c r="I602" s="415">
        <f t="shared" si="62"/>
        <v>0</v>
      </c>
      <c r="J602" s="462"/>
      <c r="K602" s="419">
        <f t="shared" si="63"/>
        <v>0</v>
      </c>
      <c r="L602" s="463"/>
      <c r="M602" s="464"/>
      <c r="N602" s="417">
        <f t="shared" si="64"/>
        <v>0</v>
      </c>
      <c r="O602" s="790"/>
      <c r="P602" s="460"/>
      <c r="Q602" s="689">
        <f t="shared" si="60"/>
        <v>0</v>
      </c>
      <c r="R602" s="418">
        <f t="shared" si="65"/>
        <v>0</v>
      </c>
      <c r="S602" s="57"/>
      <c r="T602" s="57"/>
      <c r="U602" s="57"/>
      <c r="V602" s="530"/>
    </row>
    <row r="603" spans="1:22" ht="12.75" customHeight="1" x14ac:dyDescent="0.2">
      <c r="A603" s="353"/>
      <c r="B603" s="502"/>
      <c r="C603" s="500"/>
      <c r="D603" s="657"/>
      <c r="E603" s="57"/>
      <c r="F603" s="460"/>
      <c r="G603" s="414">
        <f t="shared" si="61"/>
        <v>0</v>
      </c>
      <c r="H603" s="462"/>
      <c r="I603" s="415">
        <f t="shared" si="62"/>
        <v>0</v>
      </c>
      <c r="J603" s="462"/>
      <c r="K603" s="419">
        <f t="shared" si="63"/>
        <v>0</v>
      </c>
      <c r="L603" s="463"/>
      <c r="M603" s="464"/>
      <c r="N603" s="417">
        <f t="shared" si="64"/>
        <v>0</v>
      </c>
      <c r="O603" s="790"/>
      <c r="P603" s="460"/>
      <c r="Q603" s="689">
        <f t="shared" si="60"/>
        <v>0</v>
      </c>
      <c r="R603" s="418">
        <f t="shared" si="65"/>
        <v>0</v>
      </c>
      <c r="S603" s="57"/>
      <c r="T603" s="57"/>
      <c r="U603" s="57"/>
      <c r="V603" s="635"/>
    </row>
    <row r="604" spans="1:22" ht="12.75" customHeight="1" x14ac:dyDescent="0.2">
      <c r="A604" s="353"/>
      <c r="B604" s="502"/>
      <c r="C604" s="500"/>
      <c r="D604" s="657"/>
      <c r="E604" s="57"/>
      <c r="F604" s="460"/>
      <c r="G604" s="414">
        <f t="shared" si="61"/>
        <v>0</v>
      </c>
      <c r="H604" s="462"/>
      <c r="I604" s="415">
        <f t="shared" si="62"/>
        <v>0</v>
      </c>
      <c r="J604" s="462"/>
      <c r="K604" s="419">
        <f t="shared" si="63"/>
        <v>0</v>
      </c>
      <c r="L604" s="463"/>
      <c r="M604" s="464"/>
      <c r="N604" s="417">
        <f t="shared" si="64"/>
        <v>0</v>
      </c>
      <c r="O604" s="790"/>
      <c r="P604" s="460"/>
      <c r="Q604" s="689">
        <f t="shared" si="60"/>
        <v>0</v>
      </c>
      <c r="R604" s="418">
        <f t="shared" si="65"/>
        <v>0</v>
      </c>
      <c r="S604" s="57"/>
      <c r="T604" s="57"/>
      <c r="U604" s="57"/>
      <c r="V604" s="530"/>
    </row>
    <row r="605" spans="1:22" ht="12.75" customHeight="1" x14ac:dyDescent="0.2">
      <c r="A605" s="353"/>
      <c r="B605" s="502"/>
      <c r="C605" s="500"/>
      <c r="D605" s="657"/>
      <c r="E605" s="57"/>
      <c r="F605" s="460"/>
      <c r="G605" s="414">
        <f t="shared" si="61"/>
        <v>0</v>
      </c>
      <c r="H605" s="462"/>
      <c r="I605" s="415">
        <f t="shared" si="62"/>
        <v>0</v>
      </c>
      <c r="J605" s="462"/>
      <c r="K605" s="419">
        <f t="shared" si="63"/>
        <v>0</v>
      </c>
      <c r="L605" s="463"/>
      <c r="M605" s="464"/>
      <c r="N605" s="417">
        <f t="shared" si="64"/>
        <v>0</v>
      </c>
      <c r="O605" s="790"/>
      <c r="P605" s="460"/>
      <c r="Q605" s="689">
        <f t="shared" si="60"/>
        <v>0</v>
      </c>
      <c r="R605" s="418">
        <f t="shared" si="65"/>
        <v>0</v>
      </c>
      <c r="S605" s="57"/>
      <c r="T605" s="57"/>
      <c r="U605" s="57"/>
      <c r="V605" s="530"/>
    </row>
    <row r="606" spans="1:22" ht="12.75" customHeight="1" x14ac:dyDescent="0.2">
      <c r="A606" s="353"/>
      <c r="B606" s="502"/>
      <c r="C606" s="500"/>
      <c r="D606" s="657"/>
      <c r="E606" s="57"/>
      <c r="F606" s="460"/>
      <c r="G606" s="414">
        <f t="shared" si="61"/>
        <v>0</v>
      </c>
      <c r="H606" s="462"/>
      <c r="I606" s="415">
        <f t="shared" si="62"/>
        <v>0</v>
      </c>
      <c r="J606" s="462"/>
      <c r="K606" s="419">
        <f t="shared" si="63"/>
        <v>0</v>
      </c>
      <c r="L606" s="463"/>
      <c r="M606" s="464"/>
      <c r="N606" s="417">
        <f t="shared" si="64"/>
        <v>0</v>
      </c>
      <c r="O606" s="790"/>
      <c r="P606" s="460"/>
      <c r="Q606" s="689">
        <f t="shared" si="60"/>
        <v>0</v>
      </c>
      <c r="R606" s="418">
        <f t="shared" si="65"/>
        <v>0</v>
      </c>
      <c r="S606" s="57"/>
      <c r="T606" s="57"/>
      <c r="U606" s="57"/>
      <c r="V606" s="530"/>
    </row>
    <row r="607" spans="1:22" ht="12.75" customHeight="1" x14ac:dyDescent="0.2">
      <c r="A607" s="353"/>
      <c r="B607" s="502"/>
      <c r="C607" s="500"/>
      <c r="D607" s="657"/>
      <c r="E607" s="57"/>
      <c r="F607" s="460"/>
      <c r="G607" s="414">
        <f t="shared" si="61"/>
        <v>0</v>
      </c>
      <c r="H607" s="462"/>
      <c r="I607" s="415">
        <f t="shared" si="62"/>
        <v>0</v>
      </c>
      <c r="J607" s="462"/>
      <c r="K607" s="419">
        <f t="shared" si="63"/>
        <v>0</v>
      </c>
      <c r="L607" s="463"/>
      <c r="M607" s="464"/>
      <c r="N607" s="417">
        <f t="shared" si="64"/>
        <v>0</v>
      </c>
      <c r="O607" s="790"/>
      <c r="P607" s="460"/>
      <c r="Q607" s="689">
        <f t="shared" si="60"/>
        <v>0</v>
      </c>
      <c r="R607" s="418">
        <f t="shared" si="65"/>
        <v>0</v>
      </c>
      <c r="S607" s="886"/>
      <c r="T607" s="57"/>
      <c r="U607" s="57"/>
      <c r="V607" s="869"/>
    </row>
    <row r="608" spans="1:22" ht="12.75" customHeight="1" x14ac:dyDescent="0.2">
      <c r="A608" s="353"/>
      <c r="B608" s="502"/>
      <c r="C608" s="500"/>
      <c r="D608" s="657"/>
      <c r="E608" s="57"/>
      <c r="F608" s="460"/>
      <c r="G608" s="414">
        <f t="shared" si="61"/>
        <v>0</v>
      </c>
      <c r="H608" s="462"/>
      <c r="I608" s="415">
        <f t="shared" si="62"/>
        <v>0</v>
      </c>
      <c r="J608" s="462"/>
      <c r="K608" s="419">
        <f t="shared" si="63"/>
        <v>0</v>
      </c>
      <c r="L608" s="463"/>
      <c r="M608" s="464"/>
      <c r="N608" s="417">
        <f t="shared" si="64"/>
        <v>0</v>
      </c>
      <c r="O608" s="790"/>
      <c r="P608" s="460"/>
      <c r="Q608" s="689">
        <f t="shared" si="60"/>
        <v>0</v>
      </c>
      <c r="R608" s="418">
        <f t="shared" si="65"/>
        <v>0</v>
      </c>
      <c r="S608" s="901"/>
      <c r="T608" s="57"/>
      <c r="U608" s="57"/>
      <c r="V608" s="635"/>
    </row>
    <row r="609" spans="1:22" ht="12.75" customHeight="1" x14ac:dyDescent="0.2">
      <c r="A609" s="353"/>
      <c r="B609" s="502"/>
      <c r="C609" s="500"/>
      <c r="D609" s="657"/>
      <c r="E609" s="57"/>
      <c r="F609" s="460"/>
      <c r="G609" s="414">
        <f t="shared" si="61"/>
        <v>0</v>
      </c>
      <c r="H609" s="462"/>
      <c r="I609" s="415">
        <f t="shared" si="62"/>
        <v>0</v>
      </c>
      <c r="J609" s="462"/>
      <c r="K609" s="419">
        <f t="shared" si="63"/>
        <v>0</v>
      </c>
      <c r="L609" s="463"/>
      <c r="M609" s="464"/>
      <c r="N609" s="417">
        <f t="shared" si="64"/>
        <v>0</v>
      </c>
      <c r="O609" s="790"/>
      <c r="P609" s="460"/>
      <c r="Q609" s="689">
        <f t="shared" si="60"/>
        <v>0</v>
      </c>
      <c r="R609" s="418">
        <f t="shared" si="65"/>
        <v>0</v>
      </c>
      <c r="S609" s="901"/>
      <c r="T609" s="57"/>
      <c r="U609" s="57"/>
      <c r="V609" s="530"/>
    </row>
    <row r="610" spans="1:22" ht="12.75" customHeight="1" x14ac:dyDescent="0.2">
      <c r="A610" s="353"/>
      <c r="B610" s="502"/>
      <c r="C610" s="500"/>
      <c r="D610" s="657"/>
      <c r="E610" s="57"/>
      <c r="F610" s="460"/>
      <c r="G610" s="414">
        <f t="shared" si="61"/>
        <v>0</v>
      </c>
      <c r="H610" s="462"/>
      <c r="I610" s="415">
        <f t="shared" si="62"/>
        <v>0</v>
      </c>
      <c r="J610" s="462"/>
      <c r="K610" s="419">
        <f t="shared" si="63"/>
        <v>0</v>
      </c>
      <c r="L610" s="463"/>
      <c r="M610" s="464"/>
      <c r="N610" s="417">
        <f t="shared" si="64"/>
        <v>0</v>
      </c>
      <c r="O610" s="790"/>
      <c r="P610" s="460"/>
      <c r="Q610" s="689">
        <f t="shared" si="60"/>
        <v>0</v>
      </c>
      <c r="R610" s="418">
        <f t="shared" si="65"/>
        <v>0</v>
      </c>
      <c r="S610" s="901"/>
      <c r="T610" s="57"/>
      <c r="U610" s="57"/>
      <c r="V610" s="869"/>
    </row>
    <row r="611" spans="1:22" ht="12.75" customHeight="1" x14ac:dyDescent="0.2">
      <c r="A611" s="353"/>
      <c r="B611" s="502"/>
      <c r="C611" s="500"/>
      <c r="D611" s="657"/>
      <c r="E611" s="57"/>
      <c r="F611" s="460"/>
      <c r="G611" s="414">
        <f t="shared" si="61"/>
        <v>0</v>
      </c>
      <c r="H611" s="462"/>
      <c r="I611" s="415">
        <f t="shared" si="62"/>
        <v>0</v>
      </c>
      <c r="J611" s="462"/>
      <c r="K611" s="419">
        <f t="shared" si="63"/>
        <v>0</v>
      </c>
      <c r="L611" s="463"/>
      <c r="M611" s="464"/>
      <c r="N611" s="417">
        <f t="shared" si="64"/>
        <v>0</v>
      </c>
      <c r="O611" s="790"/>
      <c r="P611" s="460"/>
      <c r="Q611" s="689">
        <f t="shared" si="60"/>
        <v>0</v>
      </c>
      <c r="R611" s="418">
        <f t="shared" si="65"/>
        <v>0</v>
      </c>
      <c r="S611" s="901"/>
      <c r="T611" s="57"/>
      <c r="U611" s="57"/>
      <c r="V611" s="530"/>
    </row>
    <row r="612" spans="1:22" ht="12.75" customHeight="1" x14ac:dyDescent="0.2">
      <c r="A612" s="353"/>
      <c r="B612" s="502"/>
      <c r="C612" s="500"/>
      <c r="D612" s="657"/>
      <c r="E612" s="57"/>
      <c r="F612" s="460"/>
      <c r="G612" s="414">
        <f t="shared" si="61"/>
        <v>0</v>
      </c>
      <c r="H612" s="462"/>
      <c r="I612" s="415">
        <f t="shared" si="62"/>
        <v>0</v>
      </c>
      <c r="J612" s="462"/>
      <c r="K612" s="419">
        <f t="shared" si="63"/>
        <v>0</v>
      </c>
      <c r="L612" s="463"/>
      <c r="M612" s="464"/>
      <c r="N612" s="417">
        <f t="shared" si="64"/>
        <v>0</v>
      </c>
      <c r="O612" s="790"/>
      <c r="P612" s="460"/>
      <c r="Q612" s="689">
        <f t="shared" si="60"/>
        <v>0</v>
      </c>
      <c r="R612" s="418">
        <f t="shared" si="65"/>
        <v>0</v>
      </c>
      <c r="S612" s="901"/>
      <c r="T612" s="57"/>
      <c r="U612" s="57"/>
      <c r="V612" s="530"/>
    </row>
    <row r="613" spans="1:22" ht="12.75" customHeight="1" x14ac:dyDescent="0.2">
      <c r="A613" s="353"/>
      <c r="B613" s="502"/>
      <c r="C613" s="500"/>
      <c r="D613" s="657"/>
      <c r="E613" s="57"/>
      <c r="F613" s="460"/>
      <c r="G613" s="414">
        <f t="shared" si="61"/>
        <v>0</v>
      </c>
      <c r="H613" s="462"/>
      <c r="I613" s="415">
        <f t="shared" si="62"/>
        <v>0</v>
      </c>
      <c r="J613" s="462"/>
      <c r="K613" s="419">
        <f t="shared" si="63"/>
        <v>0</v>
      </c>
      <c r="L613" s="463"/>
      <c r="M613" s="464"/>
      <c r="N613" s="417">
        <f t="shared" si="64"/>
        <v>0</v>
      </c>
      <c r="O613" s="790"/>
      <c r="P613" s="460"/>
      <c r="Q613" s="689">
        <f t="shared" si="60"/>
        <v>0</v>
      </c>
      <c r="R613" s="418">
        <f t="shared" si="65"/>
        <v>0</v>
      </c>
      <c r="S613" s="901"/>
      <c r="T613" s="57"/>
      <c r="U613" s="57"/>
      <c r="V613" s="530"/>
    </row>
    <row r="614" spans="1:22" ht="12.75" customHeight="1" x14ac:dyDescent="0.2">
      <c r="A614" s="353"/>
      <c r="B614" s="502"/>
      <c r="C614" s="500"/>
      <c r="D614" s="657"/>
      <c r="E614" s="57"/>
      <c r="F614" s="460"/>
      <c r="G614" s="414">
        <f t="shared" si="61"/>
        <v>0</v>
      </c>
      <c r="H614" s="462"/>
      <c r="I614" s="415">
        <f t="shared" si="62"/>
        <v>0</v>
      </c>
      <c r="J614" s="462"/>
      <c r="K614" s="419">
        <f t="shared" si="63"/>
        <v>0</v>
      </c>
      <c r="L614" s="463"/>
      <c r="M614" s="464"/>
      <c r="N614" s="417">
        <f t="shared" si="64"/>
        <v>0</v>
      </c>
      <c r="O614" s="790"/>
      <c r="P614" s="460"/>
      <c r="Q614" s="689">
        <f t="shared" si="60"/>
        <v>0</v>
      </c>
      <c r="R614" s="418">
        <f t="shared" si="65"/>
        <v>0</v>
      </c>
      <c r="S614" s="901"/>
      <c r="T614" s="57"/>
      <c r="U614" s="57"/>
      <c r="V614" s="530"/>
    </row>
    <row r="615" spans="1:22" ht="12.75" customHeight="1" x14ac:dyDescent="0.2">
      <c r="A615" s="353"/>
      <c r="B615" s="502"/>
      <c r="C615" s="500"/>
      <c r="D615" s="657"/>
      <c r="E615" s="57"/>
      <c r="F615" s="460"/>
      <c r="G615" s="414">
        <f t="shared" si="61"/>
        <v>0</v>
      </c>
      <c r="H615" s="462"/>
      <c r="I615" s="415">
        <f t="shared" si="62"/>
        <v>0</v>
      </c>
      <c r="J615" s="462"/>
      <c r="K615" s="419">
        <f t="shared" si="63"/>
        <v>0</v>
      </c>
      <c r="L615" s="463"/>
      <c r="M615" s="464"/>
      <c r="N615" s="417">
        <f t="shared" si="64"/>
        <v>0</v>
      </c>
      <c r="O615" s="790"/>
      <c r="P615" s="460"/>
      <c r="Q615" s="689">
        <f t="shared" si="60"/>
        <v>0</v>
      </c>
      <c r="R615" s="418">
        <f t="shared" si="65"/>
        <v>0</v>
      </c>
      <c r="S615" s="901"/>
      <c r="T615" s="57"/>
      <c r="U615" s="57"/>
      <c r="V615" s="869"/>
    </row>
    <row r="616" spans="1:22" ht="12.75" customHeight="1" x14ac:dyDescent="0.2">
      <c r="A616" s="353"/>
      <c r="B616" s="502"/>
      <c r="C616" s="500"/>
      <c r="D616" s="657"/>
      <c r="E616" s="57"/>
      <c r="F616" s="460"/>
      <c r="G616" s="414">
        <f t="shared" si="61"/>
        <v>0</v>
      </c>
      <c r="H616" s="462"/>
      <c r="I616" s="415">
        <f t="shared" si="62"/>
        <v>0</v>
      </c>
      <c r="J616" s="462"/>
      <c r="K616" s="419">
        <f t="shared" si="63"/>
        <v>0</v>
      </c>
      <c r="L616" s="463"/>
      <c r="M616" s="464"/>
      <c r="N616" s="417">
        <f t="shared" si="64"/>
        <v>0</v>
      </c>
      <c r="O616" s="790"/>
      <c r="P616" s="460"/>
      <c r="Q616" s="689">
        <f t="shared" si="60"/>
        <v>0</v>
      </c>
      <c r="R616" s="418">
        <f t="shared" si="65"/>
        <v>0</v>
      </c>
      <c r="S616" s="901"/>
      <c r="T616" s="57"/>
      <c r="U616" s="57"/>
      <c r="V616" s="530"/>
    </row>
    <row r="617" spans="1:22" ht="12.75" customHeight="1" x14ac:dyDescent="0.2">
      <c r="A617" s="353"/>
      <c r="B617" s="502"/>
      <c r="C617" s="500"/>
      <c r="D617" s="657"/>
      <c r="E617" s="57"/>
      <c r="F617" s="460"/>
      <c r="G617" s="414">
        <f t="shared" si="61"/>
        <v>0</v>
      </c>
      <c r="H617" s="462"/>
      <c r="I617" s="415">
        <f t="shared" si="62"/>
        <v>0</v>
      </c>
      <c r="J617" s="462"/>
      <c r="K617" s="419">
        <f t="shared" si="63"/>
        <v>0</v>
      </c>
      <c r="L617" s="463"/>
      <c r="M617" s="464"/>
      <c r="N617" s="417">
        <f t="shared" si="64"/>
        <v>0</v>
      </c>
      <c r="O617" s="790"/>
      <c r="P617" s="460"/>
      <c r="Q617" s="689">
        <f t="shared" si="60"/>
        <v>0</v>
      </c>
      <c r="R617" s="418">
        <f t="shared" si="65"/>
        <v>0</v>
      </c>
      <c r="S617" s="901"/>
      <c r="T617" s="57"/>
      <c r="U617" s="57"/>
      <c r="V617" s="530"/>
    </row>
    <row r="618" spans="1:22" ht="12.75" customHeight="1" x14ac:dyDescent="0.2">
      <c r="A618" s="353"/>
      <c r="B618" s="502"/>
      <c r="C618" s="500"/>
      <c r="D618" s="657"/>
      <c r="E618" s="57"/>
      <c r="F618" s="460"/>
      <c r="G618" s="414">
        <f t="shared" si="61"/>
        <v>0</v>
      </c>
      <c r="H618" s="462"/>
      <c r="I618" s="415">
        <f t="shared" si="62"/>
        <v>0</v>
      </c>
      <c r="J618" s="462"/>
      <c r="K618" s="419">
        <f t="shared" si="63"/>
        <v>0</v>
      </c>
      <c r="L618" s="463"/>
      <c r="M618" s="464"/>
      <c r="N618" s="417">
        <f t="shared" si="64"/>
        <v>0</v>
      </c>
      <c r="O618" s="790"/>
      <c r="P618" s="460"/>
      <c r="Q618" s="689">
        <f t="shared" si="60"/>
        <v>0</v>
      </c>
      <c r="R618" s="418">
        <f t="shared" si="65"/>
        <v>0</v>
      </c>
      <c r="S618" s="900"/>
      <c r="T618" s="57"/>
      <c r="U618" s="57"/>
      <c r="V618" s="530"/>
    </row>
    <row r="619" spans="1:22" ht="12.75" customHeight="1" x14ac:dyDescent="0.2">
      <c r="A619" s="353"/>
      <c r="B619" s="502"/>
      <c r="C619" s="500"/>
      <c r="D619" s="657"/>
      <c r="E619" s="57"/>
      <c r="F619" s="460"/>
      <c r="G619" s="414">
        <f t="shared" si="61"/>
        <v>0</v>
      </c>
      <c r="H619" s="462"/>
      <c r="I619" s="415">
        <f t="shared" si="62"/>
        <v>0</v>
      </c>
      <c r="J619" s="462"/>
      <c r="K619" s="419">
        <f t="shared" si="63"/>
        <v>0</v>
      </c>
      <c r="L619" s="463"/>
      <c r="M619" s="464"/>
      <c r="N619" s="417">
        <f t="shared" si="64"/>
        <v>0</v>
      </c>
      <c r="O619" s="790"/>
      <c r="P619" s="460"/>
      <c r="Q619" s="689">
        <f t="shared" si="60"/>
        <v>0</v>
      </c>
      <c r="R619" s="418">
        <f t="shared" si="65"/>
        <v>0</v>
      </c>
      <c r="S619" s="57"/>
      <c r="T619" s="57"/>
      <c r="U619" s="57"/>
      <c r="V619" s="530"/>
    </row>
    <row r="620" spans="1:22" ht="12.75" customHeight="1" x14ac:dyDescent="0.2">
      <c r="A620" s="353"/>
      <c r="B620" s="502"/>
      <c r="C620" s="500"/>
      <c r="D620" s="657"/>
      <c r="E620" s="57"/>
      <c r="F620" s="460"/>
      <c r="G620" s="414">
        <f t="shared" si="61"/>
        <v>0</v>
      </c>
      <c r="H620" s="462"/>
      <c r="I620" s="415">
        <f t="shared" si="62"/>
        <v>0</v>
      </c>
      <c r="J620" s="462"/>
      <c r="K620" s="419">
        <f t="shared" si="63"/>
        <v>0</v>
      </c>
      <c r="L620" s="463"/>
      <c r="M620" s="464"/>
      <c r="N620" s="417">
        <f t="shared" si="64"/>
        <v>0</v>
      </c>
      <c r="O620" s="790"/>
      <c r="P620" s="460"/>
      <c r="Q620" s="689">
        <f t="shared" si="60"/>
        <v>0</v>
      </c>
      <c r="R620" s="418">
        <f t="shared" si="65"/>
        <v>0</v>
      </c>
      <c r="S620" s="57"/>
      <c r="T620" s="57"/>
      <c r="U620" s="57"/>
      <c r="V620" s="530"/>
    </row>
    <row r="621" spans="1:22" ht="12.75" customHeight="1" x14ac:dyDescent="0.2">
      <c r="A621" s="353"/>
      <c r="B621" s="502"/>
      <c r="C621" s="500"/>
      <c r="D621" s="657"/>
      <c r="E621" s="57"/>
      <c r="F621" s="460"/>
      <c r="G621" s="414">
        <f t="shared" si="61"/>
        <v>0</v>
      </c>
      <c r="H621" s="462"/>
      <c r="I621" s="415">
        <f t="shared" si="62"/>
        <v>0</v>
      </c>
      <c r="J621" s="462"/>
      <c r="K621" s="419">
        <f t="shared" si="63"/>
        <v>0</v>
      </c>
      <c r="L621" s="463"/>
      <c r="M621" s="464"/>
      <c r="N621" s="417">
        <f t="shared" si="64"/>
        <v>0</v>
      </c>
      <c r="O621" s="790"/>
      <c r="P621" s="460"/>
      <c r="Q621" s="689">
        <f t="shared" si="60"/>
        <v>0</v>
      </c>
      <c r="R621" s="418">
        <f t="shared" si="65"/>
        <v>0</v>
      </c>
      <c r="S621" s="901"/>
      <c r="T621" s="57"/>
      <c r="U621" s="57"/>
      <c r="V621" s="530"/>
    </row>
    <row r="622" spans="1:22" ht="12.75" customHeight="1" x14ac:dyDescent="0.2">
      <c r="A622" s="353"/>
      <c r="B622" s="502"/>
      <c r="C622" s="500"/>
      <c r="D622" s="657"/>
      <c r="E622" s="57"/>
      <c r="F622" s="460"/>
      <c r="G622" s="414">
        <f t="shared" si="61"/>
        <v>0</v>
      </c>
      <c r="H622" s="462"/>
      <c r="I622" s="415">
        <f t="shared" si="62"/>
        <v>0</v>
      </c>
      <c r="J622" s="462"/>
      <c r="K622" s="419">
        <f t="shared" si="63"/>
        <v>0</v>
      </c>
      <c r="L622" s="463"/>
      <c r="M622" s="464"/>
      <c r="N622" s="417">
        <f t="shared" si="64"/>
        <v>0</v>
      </c>
      <c r="O622" s="790"/>
      <c r="P622" s="460"/>
      <c r="Q622" s="689">
        <f t="shared" si="60"/>
        <v>0</v>
      </c>
      <c r="R622" s="418">
        <f t="shared" si="65"/>
        <v>0</v>
      </c>
      <c r="S622" s="900"/>
      <c r="T622" s="57"/>
      <c r="U622" s="57"/>
      <c r="V622" s="530"/>
    </row>
    <row r="623" spans="1:22" ht="12.75" customHeight="1" x14ac:dyDescent="0.2">
      <c r="A623" s="353"/>
      <c r="B623" s="502"/>
      <c r="C623" s="500"/>
      <c r="D623" s="657"/>
      <c r="E623" s="57"/>
      <c r="F623" s="460"/>
      <c r="G623" s="414">
        <f t="shared" si="61"/>
        <v>0</v>
      </c>
      <c r="H623" s="462"/>
      <c r="I623" s="415">
        <f t="shared" si="62"/>
        <v>0</v>
      </c>
      <c r="J623" s="462"/>
      <c r="K623" s="419">
        <f t="shared" si="63"/>
        <v>0</v>
      </c>
      <c r="L623" s="463"/>
      <c r="M623" s="464"/>
      <c r="N623" s="417">
        <f t="shared" si="64"/>
        <v>0</v>
      </c>
      <c r="O623" s="790"/>
      <c r="P623" s="460"/>
      <c r="Q623" s="689">
        <f t="shared" si="60"/>
        <v>0</v>
      </c>
      <c r="R623" s="418">
        <f t="shared" si="65"/>
        <v>0</v>
      </c>
      <c r="S623" s="886"/>
      <c r="T623" s="57"/>
      <c r="U623" s="57"/>
      <c r="V623" s="869"/>
    </row>
    <row r="624" spans="1:22" ht="12.75" customHeight="1" x14ac:dyDescent="0.2">
      <c r="A624" s="353"/>
      <c r="B624" s="502"/>
      <c r="C624" s="500"/>
      <c r="D624" s="657"/>
      <c r="E624" s="57"/>
      <c r="F624" s="460"/>
      <c r="G624" s="414">
        <f t="shared" si="61"/>
        <v>0</v>
      </c>
      <c r="H624" s="462"/>
      <c r="I624" s="415">
        <f t="shared" si="62"/>
        <v>0</v>
      </c>
      <c r="J624" s="462"/>
      <c r="K624" s="419">
        <f t="shared" si="63"/>
        <v>0</v>
      </c>
      <c r="L624" s="463"/>
      <c r="M624" s="464"/>
      <c r="N624" s="417">
        <f t="shared" si="64"/>
        <v>0</v>
      </c>
      <c r="O624" s="790"/>
      <c r="P624" s="460"/>
      <c r="Q624" s="689">
        <f t="shared" si="60"/>
        <v>0</v>
      </c>
      <c r="R624" s="418">
        <f t="shared" si="65"/>
        <v>0</v>
      </c>
      <c r="S624" s="901"/>
      <c r="T624" s="57"/>
      <c r="U624" s="57"/>
      <c r="V624" s="530"/>
    </row>
    <row r="625" spans="1:22" ht="12.75" customHeight="1" x14ac:dyDescent="0.2">
      <c r="A625" s="353"/>
      <c r="B625" s="502"/>
      <c r="C625" s="500"/>
      <c r="D625" s="657"/>
      <c r="E625" s="57"/>
      <c r="F625" s="460"/>
      <c r="G625" s="414">
        <f t="shared" si="61"/>
        <v>0</v>
      </c>
      <c r="H625" s="462"/>
      <c r="I625" s="415">
        <f t="shared" si="62"/>
        <v>0</v>
      </c>
      <c r="J625" s="462"/>
      <c r="K625" s="419">
        <f t="shared" si="63"/>
        <v>0</v>
      </c>
      <c r="L625" s="463"/>
      <c r="M625" s="464"/>
      <c r="N625" s="417">
        <f t="shared" si="64"/>
        <v>0</v>
      </c>
      <c r="O625" s="790"/>
      <c r="P625" s="460"/>
      <c r="Q625" s="689">
        <f t="shared" si="60"/>
        <v>0</v>
      </c>
      <c r="R625" s="418">
        <f t="shared" si="65"/>
        <v>0</v>
      </c>
      <c r="S625" s="57"/>
      <c r="T625" s="57"/>
      <c r="U625" s="57"/>
      <c r="V625" s="869"/>
    </row>
    <row r="626" spans="1:22" ht="12.75" customHeight="1" x14ac:dyDescent="0.2">
      <c r="A626" s="353"/>
      <c r="B626" s="502"/>
      <c r="C626" s="500"/>
      <c r="D626" s="657"/>
      <c r="E626" s="57"/>
      <c r="F626" s="460"/>
      <c r="G626" s="414">
        <f t="shared" si="61"/>
        <v>0</v>
      </c>
      <c r="H626" s="462"/>
      <c r="I626" s="415">
        <f t="shared" si="62"/>
        <v>0</v>
      </c>
      <c r="J626" s="462"/>
      <c r="K626" s="419">
        <f t="shared" si="63"/>
        <v>0</v>
      </c>
      <c r="L626" s="463"/>
      <c r="M626" s="464"/>
      <c r="N626" s="417">
        <f t="shared" si="64"/>
        <v>0</v>
      </c>
      <c r="O626" s="790"/>
      <c r="P626" s="460"/>
      <c r="Q626" s="689">
        <f t="shared" si="60"/>
        <v>0</v>
      </c>
      <c r="R626" s="418">
        <f t="shared" si="65"/>
        <v>0</v>
      </c>
      <c r="S626" s="57"/>
      <c r="T626" s="57"/>
      <c r="U626" s="57"/>
      <c r="V626" s="530"/>
    </row>
    <row r="627" spans="1:22" ht="12.75" customHeight="1" x14ac:dyDescent="0.2">
      <c r="A627" s="353"/>
      <c r="B627" s="502"/>
      <c r="C627" s="500"/>
      <c r="D627" s="657"/>
      <c r="E627" s="57"/>
      <c r="F627" s="460"/>
      <c r="G627" s="414">
        <f t="shared" si="61"/>
        <v>0</v>
      </c>
      <c r="H627" s="462"/>
      <c r="I627" s="415">
        <f t="shared" si="62"/>
        <v>0</v>
      </c>
      <c r="J627" s="462"/>
      <c r="K627" s="419">
        <f t="shared" si="63"/>
        <v>0</v>
      </c>
      <c r="L627" s="463"/>
      <c r="M627" s="464"/>
      <c r="N627" s="417">
        <f t="shared" si="64"/>
        <v>0</v>
      </c>
      <c r="O627" s="790"/>
      <c r="P627" s="460"/>
      <c r="Q627" s="689">
        <f t="shared" si="60"/>
        <v>0</v>
      </c>
      <c r="R627" s="418">
        <f t="shared" si="65"/>
        <v>0</v>
      </c>
      <c r="S627" s="901"/>
      <c r="T627" s="57"/>
      <c r="U627" s="57"/>
      <c r="V627" s="530"/>
    </row>
    <row r="628" spans="1:22" ht="12.75" customHeight="1" x14ac:dyDescent="0.2">
      <c r="A628" s="353"/>
      <c r="B628" s="502"/>
      <c r="C628" s="500"/>
      <c r="D628" s="657"/>
      <c r="E628" s="57"/>
      <c r="F628" s="460"/>
      <c r="G628" s="414">
        <f t="shared" si="61"/>
        <v>0</v>
      </c>
      <c r="H628" s="462"/>
      <c r="I628" s="415">
        <f t="shared" si="62"/>
        <v>0</v>
      </c>
      <c r="J628" s="462"/>
      <c r="K628" s="419">
        <f t="shared" si="63"/>
        <v>0</v>
      </c>
      <c r="L628" s="463"/>
      <c r="M628" s="464"/>
      <c r="N628" s="417">
        <f t="shared" si="64"/>
        <v>0</v>
      </c>
      <c r="O628" s="790"/>
      <c r="P628" s="460"/>
      <c r="Q628" s="689">
        <f t="shared" si="60"/>
        <v>0</v>
      </c>
      <c r="R628" s="418">
        <f t="shared" si="65"/>
        <v>0</v>
      </c>
      <c r="S628" s="886"/>
      <c r="T628" s="57"/>
      <c r="U628" s="57"/>
      <c r="V628" s="530"/>
    </row>
    <row r="629" spans="1:22" ht="12.75" customHeight="1" x14ac:dyDescent="0.2">
      <c r="A629" s="353"/>
      <c r="B629" s="502"/>
      <c r="C629" s="500"/>
      <c r="D629" s="657"/>
      <c r="E629" s="57"/>
      <c r="F629" s="460"/>
      <c r="G629" s="414">
        <f t="shared" si="61"/>
        <v>0</v>
      </c>
      <c r="H629" s="462"/>
      <c r="I629" s="415">
        <f t="shared" si="62"/>
        <v>0</v>
      </c>
      <c r="J629" s="462"/>
      <c r="K629" s="419">
        <f t="shared" si="63"/>
        <v>0</v>
      </c>
      <c r="L629" s="463"/>
      <c r="M629" s="464"/>
      <c r="N629" s="417">
        <f t="shared" si="64"/>
        <v>0</v>
      </c>
      <c r="O629" s="790"/>
      <c r="P629" s="460"/>
      <c r="Q629" s="689">
        <f t="shared" si="60"/>
        <v>0</v>
      </c>
      <c r="R629" s="418">
        <f t="shared" si="65"/>
        <v>0</v>
      </c>
      <c r="S629" s="901"/>
      <c r="T629" s="57"/>
      <c r="U629" s="57"/>
      <c r="V629" s="530"/>
    </row>
    <row r="630" spans="1:22" ht="12.75" customHeight="1" x14ac:dyDescent="0.2">
      <c r="A630" s="353"/>
      <c r="B630" s="502"/>
      <c r="C630" s="500"/>
      <c r="D630" s="657"/>
      <c r="E630" s="57"/>
      <c r="F630" s="460"/>
      <c r="G630" s="414">
        <f t="shared" si="61"/>
        <v>0</v>
      </c>
      <c r="H630" s="462"/>
      <c r="I630" s="415">
        <f t="shared" si="62"/>
        <v>0</v>
      </c>
      <c r="J630" s="462"/>
      <c r="K630" s="419">
        <f t="shared" si="63"/>
        <v>0</v>
      </c>
      <c r="L630" s="463"/>
      <c r="M630" s="464"/>
      <c r="N630" s="417">
        <f t="shared" si="64"/>
        <v>0</v>
      </c>
      <c r="O630" s="790"/>
      <c r="P630" s="460"/>
      <c r="Q630" s="689">
        <f t="shared" si="60"/>
        <v>0</v>
      </c>
      <c r="R630" s="418">
        <f t="shared" si="65"/>
        <v>0</v>
      </c>
      <c r="S630" s="57"/>
      <c r="T630" s="57"/>
      <c r="U630" s="57"/>
      <c r="V630" s="530"/>
    </row>
    <row r="631" spans="1:22" ht="12.75" customHeight="1" x14ac:dyDescent="0.2">
      <c r="A631" s="353"/>
      <c r="B631" s="502"/>
      <c r="C631" s="500"/>
      <c r="D631" s="657"/>
      <c r="E631" s="57"/>
      <c r="F631" s="460"/>
      <c r="G631" s="414">
        <f t="shared" si="61"/>
        <v>0</v>
      </c>
      <c r="H631" s="462"/>
      <c r="I631" s="415">
        <f t="shared" si="62"/>
        <v>0</v>
      </c>
      <c r="J631" s="462"/>
      <c r="K631" s="419">
        <f t="shared" si="63"/>
        <v>0</v>
      </c>
      <c r="L631" s="463"/>
      <c r="M631" s="464"/>
      <c r="N631" s="417">
        <f t="shared" si="64"/>
        <v>0</v>
      </c>
      <c r="O631" s="790"/>
      <c r="P631" s="460"/>
      <c r="Q631" s="689">
        <f t="shared" si="60"/>
        <v>0</v>
      </c>
      <c r="R631" s="418">
        <f t="shared" si="65"/>
        <v>0</v>
      </c>
      <c r="S631" s="901"/>
      <c r="T631" s="57"/>
      <c r="U631" s="57"/>
      <c r="V631" s="869"/>
    </row>
    <row r="632" spans="1:22" ht="12.75" customHeight="1" x14ac:dyDescent="0.2">
      <c r="A632" s="353"/>
      <c r="B632" s="502"/>
      <c r="C632" s="500"/>
      <c r="D632" s="657"/>
      <c r="E632" s="57"/>
      <c r="F632" s="460"/>
      <c r="G632" s="414">
        <f t="shared" si="61"/>
        <v>0</v>
      </c>
      <c r="H632" s="462"/>
      <c r="I632" s="415">
        <f t="shared" si="62"/>
        <v>0</v>
      </c>
      <c r="J632" s="462"/>
      <c r="K632" s="419">
        <f t="shared" si="63"/>
        <v>0</v>
      </c>
      <c r="L632" s="463"/>
      <c r="M632" s="464"/>
      <c r="N632" s="417">
        <f t="shared" si="64"/>
        <v>0</v>
      </c>
      <c r="O632" s="790"/>
      <c r="P632" s="460"/>
      <c r="Q632" s="689">
        <f t="shared" si="60"/>
        <v>0</v>
      </c>
      <c r="R632" s="418">
        <f t="shared" si="65"/>
        <v>0</v>
      </c>
      <c r="S632" s="901"/>
      <c r="T632" s="57"/>
      <c r="U632" s="57"/>
      <c r="V632" s="530"/>
    </row>
    <row r="633" spans="1:22" ht="12.75" customHeight="1" x14ac:dyDescent="0.2">
      <c r="A633" s="353"/>
      <c r="B633" s="502"/>
      <c r="C633" s="500"/>
      <c r="D633" s="657"/>
      <c r="E633" s="57"/>
      <c r="F633" s="460"/>
      <c r="G633" s="414">
        <f t="shared" si="61"/>
        <v>0</v>
      </c>
      <c r="H633" s="462"/>
      <c r="I633" s="415">
        <f t="shared" si="62"/>
        <v>0</v>
      </c>
      <c r="J633" s="462"/>
      <c r="K633" s="419">
        <f t="shared" si="63"/>
        <v>0</v>
      </c>
      <c r="L633" s="463"/>
      <c r="M633" s="464"/>
      <c r="N633" s="417">
        <f t="shared" si="64"/>
        <v>0</v>
      </c>
      <c r="O633" s="790"/>
      <c r="P633" s="460"/>
      <c r="Q633" s="689">
        <f t="shared" si="60"/>
        <v>0</v>
      </c>
      <c r="R633" s="418">
        <f t="shared" si="65"/>
        <v>0</v>
      </c>
      <c r="S633" s="901"/>
      <c r="T633" s="57"/>
      <c r="U633" s="57"/>
      <c r="V633" s="530"/>
    </row>
    <row r="634" spans="1:22" ht="12.75" customHeight="1" x14ac:dyDescent="0.2">
      <c r="A634" s="353"/>
      <c r="B634" s="502"/>
      <c r="C634" s="500"/>
      <c r="D634" s="657"/>
      <c r="E634" s="57"/>
      <c r="F634" s="460"/>
      <c r="G634" s="414">
        <f t="shared" si="61"/>
        <v>0</v>
      </c>
      <c r="H634" s="462"/>
      <c r="I634" s="415">
        <f t="shared" si="62"/>
        <v>0</v>
      </c>
      <c r="J634" s="462"/>
      <c r="K634" s="419">
        <f t="shared" si="63"/>
        <v>0</v>
      </c>
      <c r="L634" s="463"/>
      <c r="M634" s="464"/>
      <c r="N634" s="417">
        <f t="shared" si="64"/>
        <v>0</v>
      </c>
      <c r="O634" s="790"/>
      <c r="P634" s="460"/>
      <c r="Q634" s="689">
        <f t="shared" si="60"/>
        <v>0</v>
      </c>
      <c r="R634" s="418">
        <f t="shared" si="65"/>
        <v>0</v>
      </c>
      <c r="S634" s="886"/>
      <c r="T634" s="57"/>
      <c r="U634" s="57"/>
      <c r="V634" s="530"/>
    </row>
    <row r="635" spans="1:22" ht="12.75" customHeight="1" x14ac:dyDescent="0.2">
      <c r="A635" s="353"/>
      <c r="B635" s="502"/>
      <c r="C635" s="500"/>
      <c r="D635" s="657"/>
      <c r="E635" s="57"/>
      <c r="F635" s="460"/>
      <c r="G635" s="414">
        <f t="shared" si="61"/>
        <v>0</v>
      </c>
      <c r="H635" s="462"/>
      <c r="I635" s="415">
        <f t="shared" si="62"/>
        <v>0</v>
      </c>
      <c r="J635" s="462"/>
      <c r="K635" s="419">
        <f t="shared" si="63"/>
        <v>0</v>
      </c>
      <c r="L635" s="463"/>
      <c r="M635" s="464"/>
      <c r="N635" s="417">
        <f t="shared" si="64"/>
        <v>0</v>
      </c>
      <c r="O635" s="790"/>
      <c r="P635" s="460"/>
      <c r="Q635" s="689">
        <f t="shared" si="60"/>
        <v>0</v>
      </c>
      <c r="R635" s="418">
        <f t="shared" si="65"/>
        <v>0</v>
      </c>
      <c r="S635" s="57"/>
      <c r="T635" s="57"/>
      <c r="U635" s="57"/>
      <c r="V635" s="869"/>
    </row>
    <row r="636" spans="1:22" ht="12.75" customHeight="1" x14ac:dyDescent="0.2">
      <c r="A636" s="353"/>
      <c r="B636" s="502"/>
      <c r="C636" s="500"/>
      <c r="D636" s="657"/>
      <c r="E636" s="57"/>
      <c r="F636" s="460"/>
      <c r="G636" s="414">
        <f t="shared" si="61"/>
        <v>0</v>
      </c>
      <c r="H636" s="462"/>
      <c r="I636" s="415">
        <f t="shared" si="62"/>
        <v>0</v>
      </c>
      <c r="J636" s="462"/>
      <c r="K636" s="419">
        <f t="shared" si="63"/>
        <v>0</v>
      </c>
      <c r="L636" s="463"/>
      <c r="M636" s="464"/>
      <c r="N636" s="417">
        <f t="shared" si="64"/>
        <v>0</v>
      </c>
      <c r="O636" s="790"/>
      <c r="P636" s="460"/>
      <c r="Q636" s="689">
        <f t="shared" si="60"/>
        <v>0</v>
      </c>
      <c r="R636" s="418">
        <f t="shared" si="65"/>
        <v>0</v>
      </c>
      <c r="S636" s="886"/>
      <c r="T636" s="57"/>
      <c r="U636" s="57"/>
      <c r="V636" s="530"/>
    </row>
    <row r="637" spans="1:22" ht="12.75" customHeight="1" x14ac:dyDescent="0.2">
      <c r="A637" s="353"/>
      <c r="B637" s="502"/>
      <c r="C637" s="500"/>
      <c r="D637" s="657"/>
      <c r="E637" s="57"/>
      <c r="F637" s="460"/>
      <c r="G637" s="414">
        <f t="shared" si="61"/>
        <v>0</v>
      </c>
      <c r="H637" s="462"/>
      <c r="I637" s="415">
        <f t="shared" si="62"/>
        <v>0</v>
      </c>
      <c r="J637" s="462"/>
      <c r="K637" s="419">
        <f t="shared" si="63"/>
        <v>0</v>
      </c>
      <c r="L637" s="463"/>
      <c r="M637" s="464"/>
      <c r="N637" s="417">
        <f t="shared" si="64"/>
        <v>0</v>
      </c>
      <c r="O637" s="790"/>
      <c r="P637" s="460"/>
      <c r="Q637" s="689">
        <f t="shared" si="60"/>
        <v>0</v>
      </c>
      <c r="R637" s="418">
        <f t="shared" si="65"/>
        <v>0</v>
      </c>
      <c r="S637" s="901"/>
      <c r="T637" s="57"/>
      <c r="U637" s="57"/>
      <c r="V637" s="530"/>
    </row>
    <row r="638" spans="1:22" ht="12.75" customHeight="1" x14ac:dyDescent="0.2">
      <c r="A638" s="353"/>
      <c r="B638" s="502"/>
      <c r="C638" s="500"/>
      <c r="D638" s="657"/>
      <c r="E638" s="57"/>
      <c r="F638" s="460"/>
      <c r="G638" s="414">
        <f t="shared" si="61"/>
        <v>0</v>
      </c>
      <c r="H638" s="462"/>
      <c r="I638" s="415">
        <f t="shared" si="62"/>
        <v>0</v>
      </c>
      <c r="J638" s="462"/>
      <c r="K638" s="419">
        <f t="shared" si="63"/>
        <v>0</v>
      </c>
      <c r="L638" s="463"/>
      <c r="M638" s="464"/>
      <c r="N638" s="417">
        <f t="shared" si="64"/>
        <v>0</v>
      </c>
      <c r="O638" s="790"/>
      <c r="P638" s="460"/>
      <c r="Q638" s="689">
        <f t="shared" si="60"/>
        <v>0</v>
      </c>
      <c r="R638" s="418">
        <f t="shared" si="65"/>
        <v>0</v>
      </c>
      <c r="S638" s="901"/>
      <c r="T638" s="57"/>
      <c r="U638" s="57"/>
      <c r="V638" s="869"/>
    </row>
    <row r="639" spans="1:22" ht="12.75" customHeight="1" x14ac:dyDescent="0.2">
      <c r="A639" s="353"/>
      <c r="B639" s="502"/>
      <c r="C639" s="500"/>
      <c r="D639" s="657"/>
      <c r="E639" s="57"/>
      <c r="F639" s="460"/>
      <c r="G639" s="414">
        <f t="shared" si="61"/>
        <v>0</v>
      </c>
      <c r="H639" s="462"/>
      <c r="I639" s="415">
        <f t="shared" si="62"/>
        <v>0</v>
      </c>
      <c r="J639" s="462"/>
      <c r="K639" s="419">
        <f t="shared" si="63"/>
        <v>0</v>
      </c>
      <c r="L639" s="463"/>
      <c r="M639" s="464"/>
      <c r="N639" s="417">
        <f t="shared" si="64"/>
        <v>0</v>
      </c>
      <c r="O639" s="790"/>
      <c r="P639" s="460"/>
      <c r="Q639" s="689">
        <f t="shared" si="60"/>
        <v>0</v>
      </c>
      <c r="R639" s="418">
        <f t="shared" si="65"/>
        <v>0</v>
      </c>
      <c r="S639" s="57"/>
      <c r="T639" s="57"/>
      <c r="U639" s="57"/>
      <c r="V639" s="530"/>
    </row>
    <row r="640" spans="1:22" ht="12.75" customHeight="1" x14ac:dyDescent="0.2">
      <c r="A640" s="353"/>
      <c r="B640" s="502"/>
      <c r="C640" s="500"/>
      <c r="D640" s="657"/>
      <c r="E640" s="57"/>
      <c r="F640" s="460"/>
      <c r="G640" s="414">
        <f t="shared" si="61"/>
        <v>0</v>
      </c>
      <c r="H640" s="462"/>
      <c r="I640" s="415">
        <f t="shared" si="62"/>
        <v>0</v>
      </c>
      <c r="J640" s="462"/>
      <c r="K640" s="419">
        <f t="shared" si="63"/>
        <v>0</v>
      </c>
      <c r="L640" s="463"/>
      <c r="M640" s="464"/>
      <c r="N640" s="417">
        <f t="shared" si="64"/>
        <v>0</v>
      </c>
      <c r="O640" s="790"/>
      <c r="P640" s="460"/>
      <c r="Q640" s="689">
        <f t="shared" si="60"/>
        <v>0</v>
      </c>
      <c r="R640" s="418">
        <f t="shared" si="65"/>
        <v>0</v>
      </c>
      <c r="S640" s="886"/>
      <c r="T640" s="57"/>
      <c r="U640" s="57"/>
      <c r="V640" s="869"/>
    </row>
    <row r="641" spans="1:22" ht="12.75" customHeight="1" x14ac:dyDescent="0.2">
      <c r="A641" s="353"/>
      <c r="B641" s="502"/>
      <c r="C641" s="500"/>
      <c r="D641" s="657"/>
      <c r="E641" s="57"/>
      <c r="F641" s="460"/>
      <c r="G641" s="414">
        <f t="shared" si="61"/>
        <v>0</v>
      </c>
      <c r="H641" s="462"/>
      <c r="I641" s="415">
        <f t="shared" si="62"/>
        <v>0</v>
      </c>
      <c r="J641" s="462"/>
      <c r="K641" s="419">
        <f t="shared" si="63"/>
        <v>0</v>
      </c>
      <c r="L641" s="463"/>
      <c r="M641" s="464"/>
      <c r="N641" s="417">
        <f t="shared" si="64"/>
        <v>0</v>
      </c>
      <c r="O641" s="790"/>
      <c r="P641" s="460"/>
      <c r="Q641" s="689">
        <f t="shared" si="60"/>
        <v>0</v>
      </c>
      <c r="R641" s="418">
        <f t="shared" si="65"/>
        <v>0</v>
      </c>
      <c r="S641" s="57"/>
      <c r="T641" s="57"/>
      <c r="U641" s="57"/>
      <c r="V641" s="530"/>
    </row>
    <row r="642" spans="1:22" ht="12.75" customHeight="1" x14ac:dyDescent="0.2">
      <c r="A642" s="353"/>
      <c r="B642" s="502"/>
      <c r="C642" s="500"/>
      <c r="D642" s="657"/>
      <c r="E642" s="57"/>
      <c r="F642" s="460"/>
      <c r="G642" s="414">
        <f t="shared" si="61"/>
        <v>0</v>
      </c>
      <c r="H642" s="462"/>
      <c r="I642" s="415">
        <f t="shared" si="62"/>
        <v>0</v>
      </c>
      <c r="J642" s="462"/>
      <c r="K642" s="419">
        <f t="shared" si="63"/>
        <v>0</v>
      </c>
      <c r="L642" s="463"/>
      <c r="M642" s="464"/>
      <c r="N642" s="417">
        <f t="shared" si="64"/>
        <v>0</v>
      </c>
      <c r="O642" s="790"/>
      <c r="P642" s="460"/>
      <c r="Q642" s="689">
        <f t="shared" si="60"/>
        <v>0</v>
      </c>
      <c r="R642" s="418">
        <f t="shared" si="65"/>
        <v>0</v>
      </c>
      <c r="S642" s="57"/>
      <c r="T642" s="57"/>
      <c r="U642" s="57"/>
      <c r="V642" s="530"/>
    </row>
    <row r="643" spans="1:22" ht="12.75" customHeight="1" x14ac:dyDescent="0.2">
      <c r="A643" s="353"/>
      <c r="B643" s="502"/>
      <c r="C643" s="500"/>
      <c r="D643" s="657"/>
      <c r="E643" s="57"/>
      <c r="F643" s="460"/>
      <c r="G643" s="414">
        <f t="shared" si="61"/>
        <v>0</v>
      </c>
      <c r="H643" s="462"/>
      <c r="I643" s="415">
        <f t="shared" si="62"/>
        <v>0</v>
      </c>
      <c r="J643" s="462"/>
      <c r="K643" s="419">
        <f t="shared" si="63"/>
        <v>0</v>
      </c>
      <c r="L643" s="463"/>
      <c r="M643" s="464"/>
      <c r="N643" s="417">
        <f t="shared" si="64"/>
        <v>0</v>
      </c>
      <c r="O643" s="790"/>
      <c r="P643" s="460"/>
      <c r="Q643" s="689">
        <f t="shared" si="60"/>
        <v>0</v>
      </c>
      <c r="R643" s="418">
        <f t="shared" si="65"/>
        <v>0</v>
      </c>
      <c r="S643" s="57"/>
      <c r="T643" s="57"/>
      <c r="U643" s="57"/>
      <c r="V643" s="530"/>
    </row>
    <row r="644" spans="1:22" ht="12.75" customHeight="1" x14ac:dyDescent="0.2">
      <c r="A644" s="353"/>
      <c r="B644" s="502"/>
      <c r="C644" s="500"/>
      <c r="D644" s="657"/>
      <c r="E644" s="57"/>
      <c r="F644" s="460"/>
      <c r="G644" s="414">
        <f t="shared" si="61"/>
        <v>0</v>
      </c>
      <c r="H644" s="462"/>
      <c r="I644" s="415">
        <f t="shared" si="62"/>
        <v>0</v>
      </c>
      <c r="J644" s="462"/>
      <c r="K644" s="419">
        <f t="shared" si="63"/>
        <v>0</v>
      </c>
      <c r="L644" s="463"/>
      <c r="M644" s="464"/>
      <c r="N644" s="417">
        <f t="shared" si="64"/>
        <v>0</v>
      </c>
      <c r="O644" s="790"/>
      <c r="P644" s="460"/>
      <c r="Q644" s="689">
        <f t="shared" si="60"/>
        <v>0</v>
      </c>
      <c r="R644" s="418">
        <f t="shared" si="65"/>
        <v>0</v>
      </c>
      <c r="S644" s="57"/>
      <c r="T644" s="57"/>
      <c r="U644" s="57"/>
      <c r="V644" s="530"/>
    </row>
    <row r="645" spans="1:22" ht="12.75" customHeight="1" x14ac:dyDescent="0.2">
      <c r="A645" s="353"/>
      <c r="B645" s="502"/>
      <c r="C645" s="500"/>
      <c r="D645" s="657"/>
      <c r="E645" s="57"/>
      <c r="F645" s="460"/>
      <c r="G645" s="414">
        <f t="shared" si="61"/>
        <v>0</v>
      </c>
      <c r="H645" s="462"/>
      <c r="I645" s="415">
        <f t="shared" si="62"/>
        <v>0</v>
      </c>
      <c r="J645" s="462"/>
      <c r="K645" s="419">
        <f t="shared" si="63"/>
        <v>0</v>
      </c>
      <c r="L645" s="463"/>
      <c r="M645" s="464"/>
      <c r="N645" s="417">
        <f t="shared" si="64"/>
        <v>0</v>
      </c>
      <c r="O645" s="790"/>
      <c r="P645" s="460"/>
      <c r="Q645" s="689">
        <f t="shared" si="60"/>
        <v>0</v>
      </c>
      <c r="R645" s="418">
        <f t="shared" si="65"/>
        <v>0</v>
      </c>
      <c r="S645" s="57"/>
      <c r="T645" s="57"/>
      <c r="U645" s="57"/>
      <c r="V645" s="530"/>
    </row>
    <row r="646" spans="1:22" ht="12.75" customHeight="1" x14ac:dyDescent="0.2">
      <c r="A646" s="353"/>
      <c r="B646" s="502"/>
      <c r="C646" s="500"/>
      <c r="D646" s="657"/>
      <c r="E646" s="57"/>
      <c r="F646" s="460"/>
      <c r="G646" s="414">
        <f t="shared" si="61"/>
        <v>0</v>
      </c>
      <c r="H646" s="462"/>
      <c r="I646" s="415">
        <f t="shared" si="62"/>
        <v>0</v>
      </c>
      <c r="J646" s="462"/>
      <c r="K646" s="419">
        <f t="shared" si="63"/>
        <v>0</v>
      </c>
      <c r="L646" s="463"/>
      <c r="M646" s="464"/>
      <c r="N646" s="417">
        <f t="shared" si="64"/>
        <v>0</v>
      </c>
      <c r="O646" s="790"/>
      <c r="P646" s="460"/>
      <c r="Q646" s="689">
        <f t="shared" si="60"/>
        <v>0</v>
      </c>
      <c r="R646" s="418">
        <f t="shared" si="65"/>
        <v>0</v>
      </c>
      <c r="S646" s="57"/>
      <c r="T646" s="57"/>
      <c r="U646" s="57"/>
      <c r="V646" s="530"/>
    </row>
    <row r="647" spans="1:22" ht="12.75" customHeight="1" x14ac:dyDescent="0.2">
      <c r="A647" s="353"/>
      <c r="B647" s="502"/>
      <c r="C647" s="500"/>
      <c r="D647" s="657"/>
      <c r="E647" s="57"/>
      <c r="F647" s="460"/>
      <c r="G647" s="414">
        <f t="shared" si="61"/>
        <v>0</v>
      </c>
      <c r="H647" s="462"/>
      <c r="I647" s="415">
        <f t="shared" si="62"/>
        <v>0</v>
      </c>
      <c r="J647" s="462"/>
      <c r="K647" s="419">
        <f t="shared" si="63"/>
        <v>0</v>
      </c>
      <c r="L647" s="463"/>
      <c r="M647" s="464"/>
      <c r="N647" s="417">
        <f t="shared" si="64"/>
        <v>0</v>
      </c>
      <c r="O647" s="790"/>
      <c r="P647" s="460"/>
      <c r="Q647" s="689">
        <f t="shared" si="60"/>
        <v>0</v>
      </c>
      <c r="R647" s="418">
        <f t="shared" si="65"/>
        <v>0</v>
      </c>
      <c r="S647" s="57"/>
      <c r="T647" s="57"/>
      <c r="U647" s="57"/>
      <c r="V647" s="635"/>
    </row>
    <row r="648" spans="1:22" ht="12.75" customHeight="1" x14ac:dyDescent="0.2">
      <c r="A648" s="353"/>
      <c r="B648" s="502"/>
      <c r="C648" s="500"/>
      <c r="D648" s="657"/>
      <c r="E648" s="57"/>
      <c r="F648" s="460"/>
      <c r="G648" s="414">
        <f t="shared" si="61"/>
        <v>0</v>
      </c>
      <c r="H648" s="462"/>
      <c r="I648" s="415">
        <f t="shared" si="62"/>
        <v>0</v>
      </c>
      <c r="J648" s="462"/>
      <c r="K648" s="419">
        <f t="shared" si="63"/>
        <v>0</v>
      </c>
      <c r="L648" s="463"/>
      <c r="M648" s="464"/>
      <c r="N648" s="417">
        <f t="shared" si="64"/>
        <v>0</v>
      </c>
      <c r="O648" s="790"/>
      <c r="P648" s="460"/>
      <c r="Q648" s="689">
        <f t="shared" si="60"/>
        <v>0</v>
      </c>
      <c r="R648" s="418">
        <f t="shared" si="65"/>
        <v>0</v>
      </c>
      <c r="S648" s="57"/>
      <c r="T648" s="57"/>
      <c r="U648" s="57"/>
      <c r="V648" s="530"/>
    </row>
    <row r="649" spans="1:22" ht="12.75" customHeight="1" x14ac:dyDescent="0.2">
      <c r="A649" s="353"/>
      <c r="B649" s="502"/>
      <c r="C649" s="500"/>
      <c r="D649" s="657"/>
      <c r="E649" s="57"/>
      <c r="F649" s="460"/>
      <c r="G649" s="414">
        <f t="shared" si="61"/>
        <v>0</v>
      </c>
      <c r="H649" s="462"/>
      <c r="I649" s="415">
        <f t="shared" si="62"/>
        <v>0</v>
      </c>
      <c r="J649" s="462"/>
      <c r="K649" s="419">
        <f t="shared" si="63"/>
        <v>0</v>
      </c>
      <c r="L649" s="463"/>
      <c r="M649" s="464"/>
      <c r="N649" s="417">
        <f t="shared" si="64"/>
        <v>0</v>
      </c>
      <c r="O649" s="790"/>
      <c r="P649" s="460"/>
      <c r="Q649" s="689">
        <f t="shared" ref="Q649:Q712" si="66">O649*P649</f>
        <v>0</v>
      </c>
      <c r="R649" s="418">
        <f t="shared" si="65"/>
        <v>0</v>
      </c>
      <c r="S649" s="57"/>
      <c r="T649" s="57"/>
      <c r="U649" s="57"/>
      <c r="V649" s="635"/>
    </row>
    <row r="650" spans="1:22" ht="12.75" customHeight="1" x14ac:dyDescent="0.2">
      <c r="A650" s="353"/>
      <c r="B650" s="502"/>
      <c r="C650" s="500"/>
      <c r="D650" s="657"/>
      <c r="E650" s="57"/>
      <c r="F650" s="460"/>
      <c r="G650" s="414">
        <f t="shared" ref="G650:G713" si="67">E650*F650</f>
        <v>0</v>
      </c>
      <c r="H650" s="462"/>
      <c r="I650" s="415">
        <f t="shared" ref="I650:I713" si="68">(G650*H650)+G650</f>
        <v>0</v>
      </c>
      <c r="J650" s="462"/>
      <c r="K650" s="419">
        <f t="shared" ref="K650:K713" si="69">I650-(I650*J650)</f>
        <v>0</v>
      </c>
      <c r="L650" s="463"/>
      <c r="M650" s="464"/>
      <c r="N650" s="417">
        <f t="shared" ref="N650:N713" si="70">L650*M650</f>
        <v>0</v>
      </c>
      <c r="O650" s="790"/>
      <c r="P650" s="460"/>
      <c r="Q650" s="689">
        <f t="shared" si="66"/>
        <v>0</v>
      </c>
      <c r="R650" s="418">
        <f t="shared" ref="R650:R713" si="71">SUM(K650,N650,Q650)</f>
        <v>0</v>
      </c>
      <c r="S650" s="57"/>
      <c r="T650" s="57"/>
      <c r="U650" s="57"/>
      <c r="V650" s="869"/>
    </row>
    <row r="651" spans="1:22" ht="12.75" customHeight="1" x14ac:dyDescent="0.2">
      <c r="A651" s="353"/>
      <c r="B651" s="502"/>
      <c r="C651" s="500"/>
      <c r="D651" s="657"/>
      <c r="E651" s="57"/>
      <c r="F651" s="460"/>
      <c r="G651" s="414">
        <f t="shared" si="67"/>
        <v>0</v>
      </c>
      <c r="H651" s="462"/>
      <c r="I651" s="415">
        <f t="shared" si="68"/>
        <v>0</v>
      </c>
      <c r="J651" s="462"/>
      <c r="K651" s="419">
        <f t="shared" si="69"/>
        <v>0</v>
      </c>
      <c r="L651" s="463"/>
      <c r="M651" s="464"/>
      <c r="N651" s="417">
        <f t="shared" si="70"/>
        <v>0</v>
      </c>
      <c r="O651" s="790"/>
      <c r="P651" s="460"/>
      <c r="Q651" s="689">
        <f t="shared" si="66"/>
        <v>0</v>
      </c>
      <c r="R651" s="418">
        <f t="shared" si="71"/>
        <v>0</v>
      </c>
      <c r="S651" s="886"/>
      <c r="T651" s="57"/>
      <c r="U651" s="57"/>
      <c r="V651" s="635"/>
    </row>
    <row r="652" spans="1:22" ht="12.75" customHeight="1" x14ac:dyDescent="0.2">
      <c r="A652" s="353"/>
      <c r="B652" s="502"/>
      <c r="C652" s="500"/>
      <c r="D652" s="657"/>
      <c r="E652" s="57"/>
      <c r="F652" s="460"/>
      <c r="G652" s="414">
        <f t="shared" si="67"/>
        <v>0</v>
      </c>
      <c r="H652" s="462"/>
      <c r="I652" s="415">
        <f t="shared" si="68"/>
        <v>0</v>
      </c>
      <c r="J652" s="462"/>
      <c r="K652" s="419">
        <f t="shared" si="69"/>
        <v>0</v>
      </c>
      <c r="L652" s="463"/>
      <c r="M652" s="464"/>
      <c r="N652" s="417">
        <f t="shared" si="70"/>
        <v>0</v>
      </c>
      <c r="O652" s="790"/>
      <c r="P652" s="460"/>
      <c r="Q652" s="689">
        <f t="shared" si="66"/>
        <v>0</v>
      </c>
      <c r="R652" s="418">
        <f t="shared" si="71"/>
        <v>0</v>
      </c>
      <c r="S652" s="57"/>
      <c r="T652" s="57"/>
      <c r="U652" s="57"/>
      <c r="V652" s="635"/>
    </row>
    <row r="653" spans="1:22" ht="12.75" customHeight="1" x14ac:dyDescent="0.2">
      <c r="A653" s="353"/>
      <c r="B653" s="502"/>
      <c r="C653" s="500"/>
      <c r="D653" s="657"/>
      <c r="E653" s="57"/>
      <c r="F653" s="460"/>
      <c r="G653" s="414">
        <f t="shared" si="67"/>
        <v>0</v>
      </c>
      <c r="H653" s="462"/>
      <c r="I653" s="415">
        <f t="shared" si="68"/>
        <v>0</v>
      </c>
      <c r="J653" s="462"/>
      <c r="K653" s="419">
        <f t="shared" si="69"/>
        <v>0</v>
      </c>
      <c r="L653" s="463"/>
      <c r="M653" s="464"/>
      <c r="N653" s="417">
        <f t="shared" si="70"/>
        <v>0</v>
      </c>
      <c r="O653" s="790"/>
      <c r="P653" s="460"/>
      <c r="Q653" s="689">
        <f t="shared" si="66"/>
        <v>0</v>
      </c>
      <c r="R653" s="418">
        <f t="shared" si="71"/>
        <v>0</v>
      </c>
      <c r="S653" s="57"/>
      <c r="T653" s="57"/>
      <c r="U653" s="57"/>
      <c r="V653" s="869"/>
    </row>
    <row r="654" spans="1:22" ht="12.75" customHeight="1" x14ac:dyDescent="0.2">
      <c r="A654" s="353"/>
      <c r="B654" s="502"/>
      <c r="C654" s="500"/>
      <c r="D654" s="657"/>
      <c r="E654" s="57"/>
      <c r="F654" s="460"/>
      <c r="G654" s="414">
        <f t="shared" si="67"/>
        <v>0</v>
      </c>
      <c r="H654" s="462"/>
      <c r="I654" s="415">
        <f t="shared" si="68"/>
        <v>0</v>
      </c>
      <c r="J654" s="462"/>
      <c r="K654" s="419">
        <f t="shared" si="69"/>
        <v>0</v>
      </c>
      <c r="L654" s="463"/>
      <c r="M654" s="464"/>
      <c r="N654" s="417">
        <f t="shared" si="70"/>
        <v>0</v>
      </c>
      <c r="O654" s="790"/>
      <c r="P654" s="460"/>
      <c r="Q654" s="689">
        <f t="shared" si="66"/>
        <v>0</v>
      </c>
      <c r="R654" s="418">
        <f t="shared" si="71"/>
        <v>0</v>
      </c>
      <c r="S654" s="901"/>
      <c r="T654" s="57"/>
      <c r="U654" s="57"/>
      <c r="V654" s="530"/>
    </row>
    <row r="655" spans="1:22" ht="12.75" customHeight="1" x14ac:dyDescent="0.2">
      <c r="A655" s="353"/>
      <c r="B655" s="502"/>
      <c r="C655" s="500"/>
      <c r="D655" s="657"/>
      <c r="E655" s="57"/>
      <c r="F655" s="460"/>
      <c r="G655" s="414">
        <f t="shared" si="67"/>
        <v>0</v>
      </c>
      <c r="H655" s="462"/>
      <c r="I655" s="415">
        <f t="shared" si="68"/>
        <v>0</v>
      </c>
      <c r="J655" s="462"/>
      <c r="K655" s="419">
        <f t="shared" si="69"/>
        <v>0</v>
      </c>
      <c r="L655" s="463"/>
      <c r="M655" s="464"/>
      <c r="N655" s="417">
        <f t="shared" si="70"/>
        <v>0</v>
      </c>
      <c r="O655" s="790"/>
      <c r="P655" s="460"/>
      <c r="Q655" s="689">
        <f t="shared" si="66"/>
        <v>0</v>
      </c>
      <c r="R655" s="418">
        <f t="shared" si="71"/>
        <v>0</v>
      </c>
      <c r="S655" s="57"/>
      <c r="T655" s="57"/>
      <c r="U655" s="57"/>
      <c r="V655" s="530"/>
    </row>
    <row r="656" spans="1:22" ht="12.75" customHeight="1" x14ac:dyDescent="0.2">
      <c r="A656" s="353"/>
      <c r="B656" s="502"/>
      <c r="C656" s="500"/>
      <c r="D656" s="657"/>
      <c r="E656" s="57"/>
      <c r="F656" s="460"/>
      <c r="G656" s="414">
        <f t="shared" si="67"/>
        <v>0</v>
      </c>
      <c r="H656" s="462"/>
      <c r="I656" s="415">
        <f t="shared" si="68"/>
        <v>0</v>
      </c>
      <c r="J656" s="462"/>
      <c r="K656" s="419">
        <f t="shared" si="69"/>
        <v>0</v>
      </c>
      <c r="L656" s="463"/>
      <c r="M656" s="464"/>
      <c r="N656" s="417">
        <f t="shared" si="70"/>
        <v>0</v>
      </c>
      <c r="O656" s="790"/>
      <c r="P656" s="460"/>
      <c r="Q656" s="689">
        <f t="shared" si="66"/>
        <v>0</v>
      </c>
      <c r="R656" s="418">
        <f t="shared" si="71"/>
        <v>0</v>
      </c>
      <c r="S656" s="900"/>
      <c r="T656" s="57"/>
      <c r="U656" s="57"/>
      <c r="V656" s="869"/>
    </row>
    <row r="657" spans="1:22" ht="12.75" customHeight="1" x14ac:dyDescent="0.2">
      <c r="A657" s="353"/>
      <c r="B657" s="502"/>
      <c r="C657" s="500"/>
      <c r="D657" s="657"/>
      <c r="E657" s="57"/>
      <c r="F657" s="460"/>
      <c r="G657" s="414">
        <f t="shared" si="67"/>
        <v>0</v>
      </c>
      <c r="H657" s="462"/>
      <c r="I657" s="415">
        <f t="shared" si="68"/>
        <v>0</v>
      </c>
      <c r="J657" s="462"/>
      <c r="K657" s="419">
        <f t="shared" si="69"/>
        <v>0</v>
      </c>
      <c r="L657" s="463"/>
      <c r="M657" s="464"/>
      <c r="N657" s="417">
        <f t="shared" si="70"/>
        <v>0</v>
      </c>
      <c r="O657" s="790"/>
      <c r="P657" s="460"/>
      <c r="Q657" s="689">
        <f t="shared" si="66"/>
        <v>0</v>
      </c>
      <c r="R657" s="418">
        <f t="shared" si="71"/>
        <v>0</v>
      </c>
      <c r="S657" s="901"/>
      <c r="T657" s="57"/>
      <c r="U657" s="57"/>
      <c r="V657" s="530"/>
    </row>
    <row r="658" spans="1:22" ht="12.75" customHeight="1" x14ac:dyDescent="0.2">
      <c r="A658" s="353"/>
      <c r="B658" s="502"/>
      <c r="C658" s="500"/>
      <c r="D658" s="657"/>
      <c r="E658" s="57"/>
      <c r="F658" s="460"/>
      <c r="G658" s="414">
        <f t="shared" si="67"/>
        <v>0</v>
      </c>
      <c r="H658" s="462"/>
      <c r="I658" s="415">
        <f t="shared" si="68"/>
        <v>0</v>
      </c>
      <c r="J658" s="462"/>
      <c r="K658" s="419">
        <f t="shared" si="69"/>
        <v>0</v>
      </c>
      <c r="L658" s="463"/>
      <c r="M658" s="464"/>
      <c r="N658" s="417">
        <f t="shared" si="70"/>
        <v>0</v>
      </c>
      <c r="O658" s="790"/>
      <c r="P658" s="460"/>
      <c r="Q658" s="689">
        <f t="shared" si="66"/>
        <v>0</v>
      </c>
      <c r="R658" s="418">
        <f t="shared" si="71"/>
        <v>0</v>
      </c>
      <c r="S658" s="900"/>
      <c r="T658" s="57"/>
      <c r="U658" s="57"/>
      <c r="V658" s="869"/>
    </row>
    <row r="659" spans="1:22" ht="12.75" customHeight="1" x14ac:dyDescent="0.2">
      <c r="A659" s="353"/>
      <c r="B659" s="502"/>
      <c r="C659" s="500"/>
      <c r="D659" s="657"/>
      <c r="E659" s="57"/>
      <c r="F659" s="460"/>
      <c r="G659" s="414">
        <f t="shared" si="67"/>
        <v>0</v>
      </c>
      <c r="H659" s="462"/>
      <c r="I659" s="415">
        <f t="shared" si="68"/>
        <v>0</v>
      </c>
      <c r="J659" s="462"/>
      <c r="K659" s="419">
        <f t="shared" si="69"/>
        <v>0</v>
      </c>
      <c r="L659" s="463"/>
      <c r="M659" s="464"/>
      <c r="N659" s="417">
        <f t="shared" si="70"/>
        <v>0</v>
      </c>
      <c r="O659" s="790"/>
      <c r="P659" s="460"/>
      <c r="Q659" s="689">
        <f t="shared" si="66"/>
        <v>0</v>
      </c>
      <c r="R659" s="418">
        <f t="shared" si="71"/>
        <v>0</v>
      </c>
      <c r="S659" s="901"/>
      <c r="T659" s="57"/>
      <c r="U659" s="57"/>
      <c r="V659" s="635"/>
    </row>
    <row r="660" spans="1:22" ht="12.75" customHeight="1" x14ac:dyDescent="0.2">
      <c r="A660" s="353"/>
      <c r="B660" s="502"/>
      <c r="C660" s="500"/>
      <c r="D660" s="657"/>
      <c r="E660" s="57"/>
      <c r="F660" s="460"/>
      <c r="G660" s="414">
        <f t="shared" si="67"/>
        <v>0</v>
      </c>
      <c r="H660" s="462"/>
      <c r="I660" s="415">
        <f t="shared" si="68"/>
        <v>0</v>
      </c>
      <c r="J660" s="462"/>
      <c r="K660" s="419">
        <f t="shared" si="69"/>
        <v>0</v>
      </c>
      <c r="L660" s="463"/>
      <c r="M660" s="464"/>
      <c r="N660" s="417">
        <f t="shared" si="70"/>
        <v>0</v>
      </c>
      <c r="O660" s="790"/>
      <c r="P660" s="460"/>
      <c r="Q660" s="689">
        <f t="shared" si="66"/>
        <v>0</v>
      </c>
      <c r="R660" s="418">
        <f t="shared" si="71"/>
        <v>0</v>
      </c>
      <c r="S660" s="901"/>
      <c r="T660" s="57"/>
      <c r="U660" s="57"/>
      <c r="V660" s="530"/>
    </row>
    <row r="661" spans="1:22" ht="12.75" customHeight="1" x14ac:dyDescent="0.2">
      <c r="A661" s="353"/>
      <c r="B661" s="502"/>
      <c r="C661" s="500"/>
      <c r="D661" s="657"/>
      <c r="E661" s="57"/>
      <c r="F661" s="460"/>
      <c r="G661" s="414">
        <f t="shared" si="67"/>
        <v>0</v>
      </c>
      <c r="H661" s="462"/>
      <c r="I661" s="415">
        <f t="shared" si="68"/>
        <v>0</v>
      </c>
      <c r="J661" s="462"/>
      <c r="K661" s="419">
        <f t="shared" si="69"/>
        <v>0</v>
      </c>
      <c r="L661" s="463"/>
      <c r="M661" s="464"/>
      <c r="N661" s="417">
        <f t="shared" si="70"/>
        <v>0</v>
      </c>
      <c r="O661" s="790"/>
      <c r="P661" s="460"/>
      <c r="Q661" s="689">
        <f t="shared" si="66"/>
        <v>0</v>
      </c>
      <c r="R661" s="418">
        <f t="shared" si="71"/>
        <v>0</v>
      </c>
      <c r="S661" s="57"/>
      <c r="T661" s="57"/>
      <c r="U661" s="57"/>
      <c r="V661" s="530"/>
    </row>
    <row r="662" spans="1:22" ht="12.75" customHeight="1" x14ac:dyDescent="0.2">
      <c r="A662" s="353"/>
      <c r="B662" s="502"/>
      <c r="C662" s="500"/>
      <c r="D662" s="657"/>
      <c r="E662" s="57"/>
      <c r="F662" s="460"/>
      <c r="G662" s="414">
        <f t="shared" si="67"/>
        <v>0</v>
      </c>
      <c r="H662" s="462"/>
      <c r="I662" s="415">
        <f t="shared" si="68"/>
        <v>0</v>
      </c>
      <c r="J662" s="462"/>
      <c r="K662" s="419">
        <f t="shared" si="69"/>
        <v>0</v>
      </c>
      <c r="L662" s="463"/>
      <c r="M662" s="464"/>
      <c r="N662" s="417">
        <f t="shared" si="70"/>
        <v>0</v>
      </c>
      <c r="O662" s="790"/>
      <c r="P662" s="460"/>
      <c r="Q662" s="689">
        <f t="shared" si="66"/>
        <v>0</v>
      </c>
      <c r="R662" s="418">
        <f t="shared" si="71"/>
        <v>0</v>
      </c>
      <c r="S662" s="900"/>
      <c r="T662" s="57"/>
      <c r="U662" s="57"/>
      <c r="V662" s="869"/>
    </row>
    <row r="663" spans="1:22" ht="12.75" customHeight="1" x14ac:dyDescent="0.2">
      <c r="A663" s="353"/>
      <c r="B663" s="502"/>
      <c r="C663" s="500"/>
      <c r="D663" s="657"/>
      <c r="E663" s="57"/>
      <c r="F663" s="460"/>
      <c r="G663" s="414">
        <f t="shared" si="67"/>
        <v>0</v>
      </c>
      <c r="H663" s="462"/>
      <c r="I663" s="415">
        <f t="shared" si="68"/>
        <v>0</v>
      </c>
      <c r="J663" s="462"/>
      <c r="K663" s="419">
        <f t="shared" si="69"/>
        <v>0</v>
      </c>
      <c r="L663" s="463"/>
      <c r="M663" s="464"/>
      <c r="N663" s="417">
        <f t="shared" si="70"/>
        <v>0</v>
      </c>
      <c r="O663" s="790"/>
      <c r="P663" s="460"/>
      <c r="Q663" s="689">
        <f t="shared" si="66"/>
        <v>0</v>
      </c>
      <c r="R663" s="418">
        <f t="shared" si="71"/>
        <v>0</v>
      </c>
      <c r="S663" s="901"/>
      <c r="T663" s="57"/>
      <c r="U663" s="57"/>
      <c r="V663" s="635"/>
    </row>
    <row r="664" spans="1:22" ht="12.75" customHeight="1" x14ac:dyDescent="0.2">
      <c r="A664" s="353"/>
      <c r="B664" s="502"/>
      <c r="C664" s="500"/>
      <c r="D664" s="657"/>
      <c r="E664" s="57"/>
      <c r="F664" s="460"/>
      <c r="G664" s="414">
        <f t="shared" si="67"/>
        <v>0</v>
      </c>
      <c r="H664" s="462"/>
      <c r="I664" s="415">
        <f t="shared" si="68"/>
        <v>0</v>
      </c>
      <c r="J664" s="462"/>
      <c r="K664" s="419">
        <f t="shared" si="69"/>
        <v>0</v>
      </c>
      <c r="L664" s="463"/>
      <c r="M664" s="464"/>
      <c r="N664" s="417">
        <f t="shared" si="70"/>
        <v>0</v>
      </c>
      <c r="O664" s="790"/>
      <c r="P664" s="460"/>
      <c r="Q664" s="689">
        <f t="shared" si="66"/>
        <v>0</v>
      </c>
      <c r="R664" s="418">
        <f t="shared" si="71"/>
        <v>0</v>
      </c>
      <c r="S664" s="57"/>
      <c r="T664" s="57"/>
      <c r="U664" s="57"/>
      <c r="V664" s="530"/>
    </row>
    <row r="665" spans="1:22" ht="12.75" customHeight="1" x14ac:dyDescent="0.2">
      <c r="A665" s="353"/>
      <c r="B665" s="502"/>
      <c r="C665" s="500"/>
      <c r="D665" s="657"/>
      <c r="E665" s="57"/>
      <c r="F665" s="460"/>
      <c r="G665" s="414">
        <f t="shared" si="67"/>
        <v>0</v>
      </c>
      <c r="H665" s="462"/>
      <c r="I665" s="415">
        <f t="shared" si="68"/>
        <v>0</v>
      </c>
      <c r="J665" s="462"/>
      <c r="K665" s="419">
        <f t="shared" si="69"/>
        <v>0</v>
      </c>
      <c r="L665" s="463"/>
      <c r="M665" s="464"/>
      <c r="N665" s="417">
        <f t="shared" si="70"/>
        <v>0</v>
      </c>
      <c r="O665" s="790"/>
      <c r="P665" s="460"/>
      <c r="Q665" s="689">
        <f t="shared" si="66"/>
        <v>0</v>
      </c>
      <c r="R665" s="418">
        <f t="shared" si="71"/>
        <v>0</v>
      </c>
      <c r="S665" s="901"/>
      <c r="T665" s="57"/>
      <c r="U665" s="57"/>
      <c r="V665" s="635"/>
    </row>
    <row r="666" spans="1:22" ht="12.75" customHeight="1" x14ac:dyDescent="0.2">
      <c r="A666" s="353"/>
      <c r="B666" s="502"/>
      <c r="C666" s="500"/>
      <c r="D666" s="657"/>
      <c r="E666" s="57"/>
      <c r="F666" s="460"/>
      <c r="G666" s="414">
        <f t="shared" si="67"/>
        <v>0</v>
      </c>
      <c r="H666" s="462"/>
      <c r="I666" s="415">
        <f t="shared" si="68"/>
        <v>0</v>
      </c>
      <c r="J666" s="462"/>
      <c r="K666" s="419">
        <f t="shared" si="69"/>
        <v>0</v>
      </c>
      <c r="L666" s="463"/>
      <c r="M666" s="464"/>
      <c r="N666" s="417">
        <f t="shared" si="70"/>
        <v>0</v>
      </c>
      <c r="O666" s="790"/>
      <c r="P666" s="460"/>
      <c r="Q666" s="689">
        <f t="shared" si="66"/>
        <v>0</v>
      </c>
      <c r="R666" s="418">
        <f t="shared" si="71"/>
        <v>0</v>
      </c>
      <c r="S666" s="901"/>
      <c r="T666" s="57"/>
      <c r="U666" s="57"/>
      <c r="V666" s="635"/>
    </row>
    <row r="667" spans="1:22" ht="12.75" customHeight="1" x14ac:dyDescent="0.2">
      <c r="A667" s="353"/>
      <c r="B667" s="502"/>
      <c r="C667" s="500"/>
      <c r="D667" s="657"/>
      <c r="E667" s="57"/>
      <c r="F667" s="460"/>
      <c r="G667" s="414">
        <f t="shared" si="67"/>
        <v>0</v>
      </c>
      <c r="H667" s="462"/>
      <c r="I667" s="415">
        <f t="shared" si="68"/>
        <v>0</v>
      </c>
      <c r="J667" s="462"/>
      <c r="K667" s="419">
        <f t="shared" si="69"/>
        <v>0</v>
      </c>
      <c r="L667" s="463"/>
      <c r="M667" s="464"/>
      <c r="N667" s="417">
        <f t="shared" si="70"/>
        <v>0</v>
      </c>
      <c r="O667" s="790"/>
      <c r="P667" s="460"/>
      <c r="Q667" s="689">
        <f t="shared" si="66"/>
        <v>0</v>
      </c>
      <c r="R667" s="418">
        <f t="shared" si="71"/>
        <v>0</v>
      </c>
      <c r="S667" s="886"/>
      <c r="T667" s="57"/>
      <c r="U667" s="57"/>
      <c r="V667" s="869"/>
    </row>
    <row r="668" spans="1:22" ht="12.75" customHeight="1" x14ac:dyDescent="0.2">
      <c r="A668" s="353"/>
      <c r="B668" s="502"/>
      <c r="C668" s="500"/>
      <c r="D668" s="657"/>
      <c r="E668" s="57"/>
      <c r="F668" s="460"/>
      <c r="G668" s="414">
        <f t="shared" si="67"/>
        <v>0</v>
      </c>
      <c r="H668" s="462"/>
      <c r="I668" s="415">
        <f t="shared" si="68"/>
        <v>0</v>
      </c>
      <c r="J668" s="462"/>
      <c r="K668" s="419">
        <f t="shared" si="69"/>
        <v>0</v>
      </c>
      <c r="L668" s="463"/>
      <c r="M668" s="464"/>
      <c r="N668" s="417">
        <f t="shared" si="70"/>
        <v>0</v>
      </c>
      <c r="O668" s="790"/>
      <c r="P668" s="460"/>
      <c r="Q668" s="689">
        <f t="shared" si="66"/>
        <v>0</v>
      </c>
      <c r="R668" s="418">
        <f t="shared" si="71"/>
        <v>0</v>
      </c>
      <c r="S668" s="901"/>
      <c r="T668" s="57"/>
      <c r="U668" s="57"/>
      <c r="V668" s="530"/>
    </row>
    <row r="669" spans="1:22" ht="12.75" customHeight="1" x14ac:dyDescent="0.2">
      <c r="A669" s="353"/>
      <c r="B669" s="502"/>
      <c r="C669" s="500"/>
      <c r="D669" s="657"/>
      <c r="E669" s="57"/>
      <c r="F669" s="460"/>
      <c r="G669" s="414">
        <f t="shared" si="67"/>
        <v>0</v>
      </c>
      <c r="H669" s="462"/>
      <c r="I669" s="415">
        <f t="shared" si="68"/>
        <v>0</v>
      </c>
      <c r="J669" s="462"/>
      <c r="K669" s="419">
        <f t="shared" si="69"/>
        <v>0</v>
      </c>
      <c r="L669" s="463"/>
      <c r="M669" s="464"/>
      <c r="N669" s="417">
        <f t="shared" si="70"/>
        <v>0</v>
      </c>
      <c r="O669" s="790"/>
      <c r="P669" s="460"/>
      <c r="Q669" s="689">
        <f t="shared" si="66"/>
        <v>0</v>
      </c>
      <c r="R669" s="418">
        <f t="shared" si="71"/>
        <v>0</v>
      </c>
      <c r="S669" s="901"/>
      <c r="T669" s="57"/>
      <c r="U669" s="57"/>
      <c r="V669" s="869"/>
    </row>
    <row r="670" spans="1:22" ht="12.75" customHeight="1" x14ac:dyDescent="0.2">
      <c r="A670" s="353"/>
      <c r="B670" s="502"/>
      <c r="C670" s="500"/>
      <c r="D670" s="657"/>
      <c r="E670" s="57"/>
      <c r="F670" s="460"/>
      <c r="G670" s="414">
        <f t="shared" si="67"/>
        <v>0</v>
      </c>
      <c r="H670" s="462"/>
      <c r="I670" s="415">
        <f t="shared" si="68"/>
        <v>0</v>
      </c>
      <c r="J670" s="462"/>
      <c r="K670" s="419">
        <f t="shared" si="69"/>
        <v>0</v>
      </c>
      <c r="L670" s="463"/>
      <c r="M670" s="464"/>
      <c r="N670" s="417">
        <f t="shared" si="70"/>
        <v>0</v>
      </c>
      <c r="O670" s="790"/>
      <c r="P670" s="460"/>
      <c r="Q670" s="689">
        <f t="shared" si="66"/>
        <v>0</v>
      </c>
      <c r="R670" s="418">
        <f t="shared" si="71"/>
        <v>0</v>
      </c>
      <c r="S670" s="901"/>
      <c r="T670" s="57"/>
      <c r="U670" s="57"/>
      <c r="V670" s="530"/>
    </row>
    <row r="671" spans="1:22" ht="12.75" customHeight="1" x14ac:dyDescent="0.2">
      <c r="A671" s="353"/>
      <c r="B671" s="502"/>
      <c r="C671" s="500"/>
      <c r="D671" s="657"/>
      <c r="E671" s="57"/>
      <c r="F671" s="460"/>
      <c r="G671" s="414">
        <f t="shared" si="67"/>
        <v>0</v>
      </c>
      <c r="H671" s="462"/>
      <c r="I671" s="415">
        <f t="shared" si="68"/>
        <v>0</v>
      </c>
      <c r="J671" s="462"/>
      <c r="K671" s="419">
        <f t="shared" si="69"/>
        <v>0</v>
      </c>
      <c r="L671" s="463"/>
      <c r="M671" s="464"/>
      <c r="N671" s="417">
        <f t="shared" si="70"/>
        <v>0</v>
      </c>
      <c r="O671" s="790"/>
      <c r="P671" s="460"/>
      <c r="Q671" s="689">
        <f t="shared" si="66"/>
        <v>0</v>
      </c>
      <c r="R671" s="418">
        <f t="shared" si="71"/>
        <v>0</v>
      </c>
      <c r="S671" s="901"/>
      <c r="T671" s="57"/>
      <c r="U671" s="57"/>
      <c r="V671" s="635"/>
    </row>
    <row r="672" spans="1:22" ht="12.75" customHeight="1" x14ac:dyDescent="0.2">
      <c r="A672" s="869"/>
      <c r="B672" s="502"/>
      <c r="C672" s="500"/>
      <c r="D672" s="657"/>
      <c r="E672" s="57"/>
      <c r="F672" s="460"/>
      <c r="G672" s="414">
        <f t="shared" si="67"/>
        <v>0</v>
      </c>
      <c r="H672" s="462"/>
      <c r="I672" s="415">
        <f t="shared" si="68"/>
        <v>0</v>
      </c>
      <c r="J672" s="462"/>
      <c r="K672" s="419">
        <f t="shared" si="69"/>
        <v>0</v>
      </c>
      <c r="L672" s="463"/>
      <c r="M672" s="464"/>
      <c r="N672" s="417">
        <f t="shared" si="70"/>
        <v>0</v>
      </c>
      <c r="O672" s="790"/>
      <c r="P672" s="460"/>
      <c r="Q672" s="689">
        <f t="shared" si="66"/>
        <v>0</v>
      </c>
      <c r="R672" s="418">
        <f t="shared" si="71"/>
        <v>0</v>
      </c>
      <c r="S672" s="901"/>
      <c r="T672" s="57"/>
      <c r="U672" s="57"/>
      <c r="V672" s="530"/>
    </row>
    <row r="673" spans="1:22" ht="12.75" customHeight="1" x14ac:dyDescent="0.2">
      <c r="A673" s="353"/>
      <c r="B673" s="502"/>
      <c r="C673" s="500"/>
      <c r="D673" s="657"/>
      <c r="E673" s="57"/>
      <c r="F673" s="460"/>
      <c r="G673" s="414">
        <f t="shared" si="67"/>
        <v>0</v>
      </c>
      <c r="H673" s="462"/>
      <c r="I673" s="415">
        <f t="shared" si="68"/>
        <v>0</v>
      </c>
      <c r="J673" s="462"/>
      <c r="K673" s="419">
        <f t="shared" si="69"/>
        <v>0</v>
      </c>
      <c r="L673" s="463"/>
      <c r="M673" s="464"/>
      <c r="N673" s="417">
        <f t="shared" si="70"/>
        <v>0</v>
      </c>
      <c r="O673" s="790"/>
      <c r="P673" s="460"/>
      <c r="Q673" s="689">
        <f t="shared" si="66"/>
        <v>0</v>
      </c>
      <c r="R673" s="418">
        <f t="shared" si="71"/>
        <v>0</v>
      </c>
      <c r="S673" s="57"/>
      <c r="T673" s="57"/>
      <c r="U673" s="57"/>
      <c r="V673" s="530"/>
    </row>
    <row r="674" spans="1:22" ht="12.75" customHeight="1" x14ac:dyDescent="0.2">
      <c r="A674" s="353"/>
      <c r="B674" s="502"/>
      <c r="C674" s="500"/>
      <c r="D674" s="657"/>
      <c r="E674" s="57"/>
      <c r="F674" s="460"/>
      <c r="G674" s="414">
        <f t="shared" si="67"/>
        <v>0</v>
      </c>
      <c r="H674" s="462"/>
      <c r="I674" s="415">
        <f t="shared" si="68"/>
        <v>0</v>
      </c>
      <c r="J674" s="462"/>
      <c r="K674" s="419">
        <f t="shared" si="69"/>
        <v>0</v>
      </c>
      <c r="L674" s="463"/>
      <c r="M674" s="464"/>
      <c r="N674" s="417">
        <f t="shared" si="70"/>
        <v>0</v>
      </c>
      <c r="O674" s="790"/>
      <c r="P674" s="460"/>
      <c r="Q674" s="689">
        <f t="shared" si="66"/>
        <v>0</v>
      </c>
      <c r="R674" s="418">
        <f t="shared" si="71"/>
        <v>0</v>
      </c>
      <c r="S674" s="57"/>
      <c r="T674" s="57"/>
      <c r="U674" s="57"/>
      <c r="V674" s="869"/>
    </row>
    <row r="675" spans="1:22" ht="12.75" customHeight="1" x14ac:dyDescent="0.2">
      <c r="A675" s="353"/>
      <c r="B675" s="502"/>
      <c r="C675" s="500"/>
      <c r="D675" s="657"/>
      <c r="E675" s="57"/>
      <c r="F675" s="460"/>
      <c r="G675" s="414">
        <f t="shared" si="67"/>
        <v>0</v>
      </c>
      <c r="H675" s="462"/>
      <c r="I675" s="415">
        <f t="shared" si="68"/>
        <v>0</v>
      </c>
      <c r="J675" s="462"/>
      <c r="K675" s="419">
        <f t="shared" si="69"/>
        <v>0</v>
      </c>
      <c r="L675" s="463"/>
      <c r="M675" s="464"/>
      <c r="N675" s="417">
        <f t="shared" si="70"/>
        <v>0</v>
      </c>
      <c r="O675" s="790"/>
      <c r="P675" s="460"/>
      <c r="Q675" s="689">
        <f t="shared" si="66"/>
        <v>0</v>
      </c>
      <c r="R675" s="418">
        <f t="shared" si="71"/>
        <v>0</v>
      </c>
      <c r="S675" s="57"/>
      <c r="T675" s="57"/>
      <c r="U675" s="57"/>
      <c r="V675" s="530"/>
    </row>
    <row r="676" spans="1:22" ht="12.75" customHeight="1" x14ac:dyDescent="0.2">
      <c r="A676" s="353"/>
      <c r="B676" s="502"/>
      <c r="C676" s="500"/>
      <c r="D676" s="657"/>
      <c r="E676" s="57"/>
      <c r="F676" s="460"/>
      <c r="G676" s="414">
        <f t="shared" si="67"/>
        <v>0</v>
      </c>
      <c r="H676" s="462"/>
      <c r="I676" s="415">
        <f t="shared" si="68"/>
        <v>0</v>
      </c>
      <c r="J676" s="462"/>
      <c r="K676" s="419">
        <f t="shared" si="69"/>
        <v>0</v>
      </c>
      <c r="L676" s="463"/>
      <c r="M676" s="464"/>
      <c r="N676" s="417">
        <f t="shared" si="70"/>
        <v>0</v>
      </c>
      <c r="O676" s="790"/>
      <c r="P676" s="460"/>
      <c r="Q676" s="689">
        <f t="shared" si="66"/>
        <v>0</v>
      </c>
      <c r="R676" s="418">
        <f t="shared" si="71"/>
        <v>0</v>
      </c>
      <c r="S676" s="900"/>
      <c r="T676" s="57"/>
      <c r="U676" s="57"/>
      <c r="V676" s="530"/>
    </row>
    <row r="677" spans="1:22" ht="12.75" customHeight="1" x14ac:dyDescent="0.2">
      <c r="A677" s="353"/>
      <c r="B677" s="502"/>
      <c r="C677" s="500"/>
      <c r="D677" s="657"/>
      <c r="E677" s="57"/>
      <c r="F677" s="460"/>
      <c r="G677" s="414">
        <f t="shared" si="67"/>
        <v>0</v>
      </c>
      <c r="H677" s="462"/>
      <c r="I677" s="415">
        <f t="shared" si="68"/>
        <v>0</v>
      </c>
      <c r="J677" s="462"/>
      <c r="K677" s="419">
        <f t="shared" si="69"/>
        <v>0</v>
      </c>
      <c r="L677" s="463"/>
      <c r="M677" s="464"/>
      <c r="N677" s="417">
        <f t="shared" si="70"/>
        <v>0</v>
      </c>
      <c r="O677" s="790"/>
      <c r="P677" s="460"/>
      <c r="Q677" s="689">
        <f t="shared" si="66"/>
        <v>0</v>
      </c>
      <c r="R677" s="418">
        <f t="shared" si="71"/>
        <v>0</v>
      </c>
      <c r="S677" s="900"/>
      <c r="T677" s="57"/>
      <c r="U677" s="57"/>
      <c r="V677" s="530"/>
    </row>
    <row r="678" spans="1:22" ht="12.75" customHeight="1" x14ac:dyDescent="0.2">
      <c r="A678" s="353"/>
      <c r="B678" s="502"/>
      <c r="C678" s="500"/>
      <c r="D678" s="657"/>
      <c r="E678" s="57"/>
      <c r="F678" s="460"/>
      <c r="G678" s="414">
        <f t="shared" si="67"/>
        <v>0</v>
      </c>
      <c r="H678" s="462"/>
      <c r="I678" s="415">
        <f t="shared" si="68"/>
        <v>0</v>
      </c>
      <c r="J678" s="462"/>
      <c r="K678" s="419">
        <f t="shared" si="69"/>
        <v>0</v>
      </c>
      <c r="L678" s="463"/>
      <c r="M678" s="464"/>
      <c r="N678" s="417">
        <f t="shared" si="70"/>
        <v>0</v>
      </c>
      <c r="O678" s="790"/>
      <c r="P678" s="460"/>
      <c r="Q678" s="689">
        <f t="shared" si="66"/>
        <v>0</v>
      </c>
      <c r="R678" s="418">
        <f t="shared" si="71"/>
        <v>0</v>
      </c>
      <c r="S678" s="901"/>
      <c r="T678" s="57"/>
      <c r="U678" s="57"/>
      <c r="V678" s="530"/>
    </row>
    <row r="679" spans="1:22" ht="12.75" customHeight="1" x14ac:dyDescent="0.2">
      <c r="A679" s="353"/>
      <c r="B679" s="502"/>
      <c r="C679" s="500"/>
      <c r="D679" s="657"/>
      <c r="E679" s="57"/>
      <c r="F679" s="460"/>
      <c r="G679" s="414">
        <f t="shared" si="67"/>
        <v>0</v>
      </c>
      <c r="H679" s="462"/>
      <c r="I679" s="415">
        <f t="shared" si="68"/>
        <v>0</v>
      </c>
      <c r="J679" s="462"/>
      <c r="K679" s="419">
        <f t="shared" si="69"/>
        <v>0</v>
      </c>
      <c r="L679" s="463"/>
      <c r="M679" s="464"/>
      <c r="N679" s="417">
        <f t="shared" si="70"/>
        <v>0</v>
      </c>
      <c r="O679" s="790"/>
      <c r="P679" s="460"/>
      <c r="Q679" s="689">
        <f t="shared" si="66"/>
        <v>0</v>
      </c>
      <c r="R679" s="418">
        <f t="shared" si="71"/>
        <v>0</v>
      </c>
      <c r="S679" s="900"/>
      <c r="T679" s="57"/>
      <c r="U679" s="57"/>
      <c r="V679" s="530"/>
    </row>
    <row r="680" spans="1:22" ht="12.75" customHeight="1" x14ac:dyDescent="0.2">
      <c r="A680" s="353"/>
      <c r="B680" s="502"/>
      <c r="C680" s="500"/>
      <c r="D680" s="657"/>
      <c r="E680" s="57"/>
      <c r="F680" s="460"/>
      <c r="G680" s="414">
        <f t="shared" si="67"/>
        <v>0</v>
      </c>
      <c r="H680" s="462"/>
      <c r="I680" s="415">
        <f t="shared" si="68"/>
        <v>0</v>
      </c>
      <c r="J680" s="462"/>
      <c r="K680" s="419">
        <f t="shared" si="69"/>
        <v>0</v>
      </c>
      <c r="L680" s="463"/>
      <c r="M680" s="464"/>
      <c r="N680" s="417">
        <f t="shared" si="70"/>
        <v>0</v>
      </c>
      <c r="O680" s="790"/>
      <c r="P680" s="460"/>
      <c r="Q680" s="689">
        <f t="shared" si="66"/>
        <v>0</v>
      </c>
      <c r="R680" s="418">
        <f t="shared" si="71"/>
        <v>0</v>
      </c>
      <c r="S680" s="886"/>
      <c r="T680" s="57"/>
      <c r="U680" s="57"/>
      <c r="V680" s="869"/>
    </row>
    <row r="681" spans="1:22" ht="12.75" customHeight="1" x14ac:dyDescent="0.2">
      <c r="A681" s="353"/>
      <c r="B681" s="502"/>
      <c r="C681" s="500"/>
      <c r="D681" s="657"/>
      <c r="E681" s="57"/>
      <c r="F681" s="460"/>
      <c r="G681" s="414">
        <f t="shared" si="67"/>
        <v>0</v>
      </c>
      <c r="H681" s="462"/>
      <c r="I681" s="415">
        <f t="shared" si="68"/>
        <v>0</v>
      </c>
      <c r="J681" s="462"/>
      <c r="K681" s="419">
        <f t="shared" si="69"/>
        <v>0</v>
      </c>
      <c r="L681" s="463"/>
      <c r="M681" s="464"/>
      <c r="N681" s="417">
        <f t="shared" si="70"/>
        <v>0</v>
      </c>
      <c r="O681" s="790"/>
      <c r="P681" s="460"/>
      <c r="Q681" s="689">
        <f t="shared" si="66"/>
        <v>0</v>
      </c>
      <c r="R681" s="418">
        <f t="shared" si="71"/>
        <v>0</v>
      </c>
      <c r="S681" s="57"/>
      <c r="T681" s="57"/>
      <c r="U681" s="57"/>
      <c r="V681" s="530"/>
    </row>
    <row r="682" spans="1:22" ht="12.75" customHeight="1" x14ac:dyDescent="0.2">
      <c r="A682" s="353"/>
      <c r="B682" s="502"/>
      <c r="C682" s="500"/>
      <c r="D682" s="657"/>
      <c r="E682" s="57"/>
      <c r="F682" s="460"/>
      <c r="G682" s="414">
        <f t="shared" si="67"/>
        <v>0</v>
      </c>
      <c r="H682" s="462"/>
      <c r="I682" s="415">
        <f t="shared" si="68"/>
        <v>0</v>
      </c>
      <c r="J682" s="462"/>
      <c r="K682" s="419">
        <f t="shared" si="69"/>
        <v>0</v>
      </c>
      <c r="L682" s="463"/>
      <c r="M682" s="464"/>
      <c r="N682" s="417">
        <f t="shared" si="70"/>
        <v>0</v>
      </c>
      <c r="O682" s="790"/>
      <c r="P682" s="460"/>
      <c r="Q682" s="689">
        <f t="shared" si="66"/>
        <v>0</v>
      </c>
      <c r="R682" s="418">
        <f t="shared" si="71"/>
        <v>0</v>
      </c>
      <c r="S682" s="57"/>
      <c r="T682" s="57"/>
      <c r="U682" s="57"/>
      <c r="V682" s="530"/>
    </row>
    <row r="683" spans="1:22" ht="12.75" customHeight="1" x14ac:dyDescent="0.2">
      <c r="A683" s="353"/>
      <c r="B683" s="502"/>
      <c r="C683" s="500"/>
      <c r="D683" s="657"/>
      <c r="E683" s="57"/>
      <c r="F683" s="460"/>
      <c r="G683" s="414">
        <f t="shared" si="67"/>
        <v>0</v>
      </c>
      <c r="H683" s="462"/>
      <c r="I683" s="415">
        <f t="shared" si="68"/>
        <v>0</v>
      </c>
      <c r="J683" s="462"/>
      <c r="K683" s="419">
        <f t="shared" si="69"/>
        <v>0</v>
      </c>
      <c r="L683" s="463"/>
      <c r="M683" s="464"/>
      <c r="N683" s="417">
        <f t="shared" si="70"/>
        <v>0</v>
      </c>
      <c r="O683" s="790"/>
      <c r="P683" s="460"/>
      <c r="Q683" s="689">
        <f t="shared" si="66"/>
        <v>0</v>
      </c>
      <c r="R683" s="418">
        <f t="shared" si="71"/>
        <v>0</v>
      </c>
      <c r="S683" s="57"/>
      <c r="T683" s="57"/>
      <c r="U683" s="57"/>
      <c r="V683" s="530"/>
    </row>
    <row r="684" spans="1:22" ht="12.75" customHeight="1" x14ac:dyDescent="0.2">
      <c r="A684" s="353"/>
      <c r="B684" s="502"/>
      <c r="C684" s="500"/>
      <c r="D684" s="657"/>
      <c r="E684" s="57"/>
      <c r="F684" s="460"/>
      <c r="G684" s="414">
        <f t="shared" si="67"/>
        <v>0</v>
      </c>
      <c r="H684" s="462"/>
      <c r="I684" s="415">
        <f t="shared" si="68"/>
        <v>0</v>
      </c>
      <c r="J684" s="462"/>
      <c r="K684" s="419">
        <f t="shared" si="69"/>
        <v>0</v>
      </c>
      <c r="L684" s="463"/>
      <c r="M684" s="464"/>
      <c r="N684" s="417">
        <f t="shared" si="70"/>
        <v>0</v>
      </c>
      <c r="O684" s="790"/>
      <c r="P684" s="460"/>
      <c r="Q684" s="689">
        <f t="shared" si="66"/>
        <v>0</v>
      </c>
      <c r="R684" s="418">
        <f t="shared" si="71"/>
        <v>0</v>
      </c>
      <c r="S684" s="900"/>
      <c r="T684" s="57"/>
      <c r="U684" s="57"/>
      <c r="V684" s="530"/>
    </row>
    <row r="685" spans="1:22" ht="12.75" customHeight="1" x14ac:dyDescent="0.2">
      <c r="A685" s="353"/>
      <c r="B685" s="502"/>
      <c r="C685" s="500"/>
      <c r="D685" s="657"/>
      <c r="E685" s="57"/>
      <c r="F685" s="460"/>
      <c r="G685" s="414">
        <f t="shared" si="67"/>
        <v>0</v>
      </c>
      <c r="H685" s="462"/>
      <c r="I685" s="415">
        <f t="shared" si="68"/>
        <v>0</v>
      </c>
      <c r="J685" s="462"/>
      <c r="K685" s="419">
        <f t="shared" si="69"/>
        <v>0</v>
      </c>
      <c r="L685" s="463"/>
      <c r="M685" s="464"/>
      <c r="N685" s="417">
        <f t="shared" si="70"/>
        <v>0</v>
      </c>
      <c r="O685" s="790"/>
      <c r="P685" s="460"/>
      <c r="Q685" s="689">
        <f t="shared" si="66"/>
        <v>0</v>
      </c>
      <c r="R685" s="418">
        <f t="shared" si="71"/>
        <v>0</v>
      </c>
      <c r="S685" s="901"/>
      <c r="T685" s="57"/>
      <c r="U685" s="57"/>
      <c r="V685" s="530"/>
    </row>
    <row r="686" spans="1:22" ht="12.75" customHeight="1" x14ac:dyDescent="0.2">
      <c r="A686" s="353"/>
      <c r="B686" s="502"/>
      <c r="C686" s="500"/>
      <c r="D686" s="657"/>
      <c r="E686" s="57"/>
      <c r="F686" s="460"/>
      <c r="G686" s="414">
        <f t="shared" si="67"/>
        <v>0</v>
      </c>
      <c r="H686" s="462"/>
      <c r="I686" s="415">
        <f t="shared" si="68"/>
        <v>0</v>
      </c>
      <c r="J686" s="462"/>
      <c r="K686" s="419">
        <f t="shared" si="69"/>
        <v>0</v>
      </c>
      <c r="L686" s="463"/>
      <c r="M686" s="464"/>
      <c r="N686" s="417">
        <f t="shared" si="70"/>
        <v>0</v>
      </c>
      <c r="O686" s="790"/>
      <c r="P686" s="460"/>
      <c r="Q686" s="689">
        <f t="shared" si="66"/>
        <v>0</v>
      </c>
      <c r="R686" s="418">
        <f t="shared" si="71"/>
        <v>0</v>
      </c>
      <c r="S686" s="901"/>
      <c r="T686" s="57"/>
      <c r="U686" s="57"/>
      <c r="V686" s="530"/>
    </row>
    <row r="687" spans="1:22" ht="12.75" customHeight="1" x14ac:dyDescent="0.2">
      <c r="A687" s="353"/>
      <c r="B687" s="502"/>
      <c r="C687" s="500"/>
      <c r="D687" s="657"/>
      <c r="E687" s="57"/>
      <c r="F687" s="460"/>
      <c r="G687" s="414">
        <f t="shared" si="67"/>
        <v>0</v>
      </c>
      <c r="H687" s="462"/>
      <c r="I687" s="415">
        <f t="shared" si="68"/>
        <v>0</v>
      </c>
      <c r="J687" s="462"/>
      <c r="K687" s="419">
        <f t="shared" si="69"/>
        <v>0</v>
      </c>
      <c r="L687" s="463"/>
      <c r="M687" s="464"/>
      <c r="N687" s="417">
        <f t="shared" si="70"/>
        <v>0</v>
      </c>
      <c r="O687" s="790"/>
      <c r="P687" s="460"/>
      <c r="Q687" s="689">
        <f t="shared" si="66"/>
        <v>0</v>
      </c>
      <c r="R687" s="418">
        <f t="shared" si="71"/>
        <v>0</v>
      </c>
      <c r="S687" s="886"/>
      <c r="T687" s="57"/>
      <c r="U687" s="57"/>
      <c r="V687" s="869"/>
    </row>
    <row r="688" spans="1:22" ht="12.75" customHeight="1" x14ac:dyDescent="0.2">
      <c r="A688" s="353"/>
      <c r="B688" s="502"/>
      <c r="C688" s="500"/>
      <c r="D688" s="657"/>
      <c r="E688" s="57"/>
      <c r="F688" s="460"/>
      <c r="G688" s="414">
        <f t="shared" si="67"/>
        <v>0</v>
      </c>
      <c r="H688" s="462"/>
      <c r="I688" s="415">
        <f t="shared" si="68"/>
        <v>0</v>
      </c>
      <c r="J688" s="462"/>
      <c r="K688" s="419">
        <f t="shared" si="69"/>
        <v>0</v>
      </c>
      <c r="L688" s="463"/>
      <c r="M688" s="464"/>
      <c r="N688" s="417">
        <f t="shared" si="70"/>
        <v>0</v>
      </c>
      <c r="O688" s="790"/>
      <c r="P688" s="460"/>
      <c r="Q688" s="689">
        <f t="shared" si="66"/>
        <v>0</v>
      </c>
      <c r="R688" s="418">
        <f t="shared" si="71"/>
        <v>0</v>
      </c>
      <c r="S688" s="57"/>
      <c r="T688" s="57"/>
      <c r="U688" s="57"/>
      <c r="V688" s="530"/>
    </row>
    <row r="689" spans="1:22" ht="12.75" customHeight="1" x14ac:dyDescent="0.2">
      <c r="A689" s="353"/>
      <c r="B689" s="502"/>
      <c r="C689" s="500"/>
      <c r="D689" s="657"/>
      <c r="E689" s="57"/>
      <c r="F689" s="460"/>
      <c r="G689" s="414">
        <f t="shared" si="67"/>
        <v>0</v>
      </c>
      <c r="H689" s="462"/>
      <c r="I689" s="415">
        <f t="shared" si="68"/>
        <v>0</v>
      </c>
      <c r="J689" s="462"/>
      <c r="K689" s="419">
        <f t="shared" si="69"/>
        <v>0</v>
      </c>
      <c r="L689" s="463"/>
      <c r="M689" s="464"/>
      <c r="N689" s="417">
        <f t="shared" si="70"/>
        <v>0</v>
      </c>
      <c r="O689" s="790"/>
      <c r="P689" s="460"/>
      <c r="Q689" s="689">
        <f t="shared" si="66"/>
        <v>0</v>
      </c>
      <c r="R689" s="418">
        <f t="shared" si="71"/>
        <v>0</v>
      </c>
      <c r="S689" s="901"/>
      <c r="T689" s="57"/>
      <c r="U689" s="57"/>
      <c r="V689" s="869"/>
    </row>
    <row r="690" spans="1:22" ht="12.75" customHeight="1" x14ac:dyDescent="0.2">
      <c r="A690" s="353"/>
      <c r="B690" s="502"/>
      <c r="C690" s="500"/>
      <c r="D690" s="657"/>
      <c r="E690" s="57"/>
      <c r="F690" s="460"/>
      <c r="G690" s="414">
        <f t="shared" si="67"/>
        <v>0</v>
      </c>
      <c r="H690" s="462"/>
      <c r="I690" s="415">
        <f t="shared" si="68"/>
        <v>0</v>
      </c>
      <c r="J690" s="462"/>
      <c r="K690" s="419">
        <f t="shared" si="69"/>
        <v>0</v>
      </c>
      <c r="L690" s="463"/>
      <c r="M690" s="464"/>
      <c r="N690" s="417">
        <f t="shared" si="70"/>
        <v>0</v>
      </c>
      <c r="O690" s="790"/>
      <c r="P690" s="460"/>
      <c r="Q690" s="689">
        <f t="shared" si="66"/>
        <v>0</v>
      </c>
      <c r="R690" s="418">
        <f t="shared" si="71"/>
        <v>0</v>
      </c>
      <c r="S690" s="900"/>
      <c r="T690" s="57"/>
      <c r="U690" s="57"/>
      <c r="V690" s="869"/>
    </row>
    <row r="691" spans="1:22" ht="12.75" customHeight="1" x14ac:dyDescent="0.2">
      <c r="A691" s="353"/>
      <c r="B691" s="502"/>
      <c r="C691" s="500"/>
      <c r="D691" s="657"/>
      <c r="E691" s="57"/>
      <c r="F691" s="460"/>
      <c r="G691" s="414">
        <f t="shared" si="67"/>
        <v>0</v>
      </c>
      <c r="H691" s="462"/>
      <c r="I691" s="415">
        <f t="shared" si="68"/>
        <v>0</v>
      </c>
      <c r="J691" s="462"/>
      <c r="K691" s="419">
        <f t="shared" si="69"/>
        <v>0</v>
      </c>
      <c r="L691" s="463"/>
      <c r="M691" s="464"/>
      <c r="N691" s="417">
        <f t="shared" si="70"/>
        <v>0</v>
      </c>
      <c r="O691" s="790"/>
      <c r="P691" s="460"/>
      <c r="Q691" s="689">
        <f t="shared" si="66"/>
        <v>0</v>
      </c>
      <c r="R691" s="418">
        <f t="shared" si="71"/>
        <v>0</v>
      </c>
      <c r="S691" s="57"/>
      <c r="T691" s="57"/>
      <c r="U691" s="57"/>
      <c r="V691" s="530"/>
    </row>
    <row r="692" spans="1:22" ht="12.75" customHeight="1" x14ac:dyDescent="0.2">
      <c r="A692" s="353"/>
      <c r="B692" s="502"/>
      <c r="C692" s="500"/>
      <c r="D692" s="657"/>
      <c r="E692" s="57"/>
      <c r="F692" s="460"/>
      <c r="G692" s="414">
        <f t="shared" si="67"/>
        <v>0</v>
      </c>
      <c r="H692" s="462"/>
      <c r="I692" s="415">
        <f t="shared" si="68"/>
        <v>0</v>
      </c>
      <c r="J692" s="462"/>
      <c r="K692" s="419">
        <f t="shared" si="69"/>
        <v>0</v>
      </c>
      <c r="L692" s="463"/>
      <c r="M692" s="464"/>
      <c r="N692" s="417">
        <f t="shared" si="70"/>
        <v>0</v>
      </c>
      <c r="O692" s="790"/>
      <c r="P692" s="460"/>
      <c r="Q692" s="689">
        <f t="shared" si="66"/>
        <v>0</v>
      </c>
      <c r="R692" s="418">
        <f t="shared" si="71"/>
        <v>0</v>
      </c>
      <c r="S692" s="901"/>
      <c r="T692" s="57"/>
      <c r="U692" s="57"/>
      <c r="V692" s="530"/>
    </row>
    <row r="693" spans="1:22" ht="12.75" customHeight="1" x14ac:dyDescent="0.2">
      <c r="A693" s="353"/>
      <c r="B693" s="502"/>
      <c r="C693" s="500"/>
      <c r="D693" s="657"/>
      <c r="E693" s="57"/>
      <c r="F693" s="460"/>
      <c r="G693" s="414">
        <f t="shared" si="67"/>
        <v>0</v>
      </c>
      <c r="H693" s="462"/>
      <c r="I693" s="415">
        <f t="shared" si="68"/>
        <v>0</v>
      </c>
      <c r="J693" s="462"/>
      <c r="K693" s="419">
        <f t="shared" si="69"/>
        <v>0</v>
      </c>
      <c r="L693" s="463"/>
      <c r="M693" s="464"/>
      <c r="N693" s="417">
        <f t="shared" si="70"/>
        <v>0</v>
      </c>
      <c r="O693" s="790"/>
      <c r="P693" s="460"/>
      <c r="Q693" s="689">
        <f t="shared" si="66"/>
        <v>0</v>
      </c>
      <c r="R693" s="418">
        <f t="shared" si="71"/>
        <v>0</v>
      </c>
      <c r="S693" s="57"/>
      <c r="T693" s="57"/>
      <c r="U693" s="57"/>
      <c r="V693" s="530"/>
    </row>
    <row r="694" spans="1:22" ht="12.75" customHeight="1" x14ac:dyDescent="0.2">
      <c r="A694" s="353"/>
      <c r="B694" s="502"/>
      <c r="C694" s="500"/>
      <c r="D694" s="657"/>
      <c r="E694" s="57"/>
      <c r="F694" s="460"/>
      <c r="G694" s="414">
        <f t="shared" si="67"/>
        <v>0</v>
      </c>
      <c r="H694" s="462"/>
      <c r="I694" s="415">
        <f t="shared" si="68"/>
        <v>0</v>
      </c>
      <c r="J694" s="462"/>
      <c r="K694" s="419">
        <f t="shared" si="69"/>
        <v>0</v>
      </c>
      <c r="L694" s="463"/>
      <c r="M694" s="464"/>
      <c r="N694" s="417">
        <f t="shared" si="70"/>
        <v>0</v>
      </c>
      <c r="O694" s="790"/>
      <c r="P694" s="460"/>
      <c r="Q694" s="689">
        <f t="shared" si="66"/>
        <v>0</v>
      </c>
      <c r="R694" s="418">
        <f t="shared" si="71"/>
        <v>0</v>
      </c>
      <c r="S694" s="901"/>
      <c r="T694" s="57"/>
      <c r="U694" s="57"/>
      <c r="V694" s="869"/>
    </row>
    <row r="695" spans="1:22" ht="12.75" customHeight="1" x14ac:dyDescent="0.2">
      <c r="A695" s="353"/>
      <c r="B695" s="502"/>
      <c r="C695" s="500"/>
      <c r="D695" s="657"/>
      <c r="E695" s="57"/>
      <c r="F695" s="460"/>
      <c r="G695" s="414">
        <f t="shared" si="67"/>
        <v>0</v>
      </c>
      <c r="H695" s="462"/>
      <c r="I695" s="415">
        <f t="shared" si="68"/>
        <v>0</v>
      </c>
      <c r="J695" s="462"/>
      <c r="K695" s="419">
        <f t="shared" si="69"/>
        <v>0</v>
      </c>
      <c r="L695" s="463"/>
      <c r="M695" s="464"/>
      <c r="N695" s="417">
        <f t="shared" si="70"/>
        <v>0</v>
      </c>
      <c r="O695" s="790"/>
      <c r="P695" s="460"/>
      <c r="Q695" s="689">
        <f t="shared" si="66"/>
        <v>0</v>
      </c>
      <c r="R695" s="418">
        <f t="shared" si="71"/>
        <v>0</v>
      </c>
      <c r="S695" s="57"/>
      <c r="T695" s="57"/>
      <c r="U695" s="57"/>
      <c r="V695" s="869"/>
    </row>
    <row r="696" spans="1:22" ht="12.75" customHeight="1" x14ac:dyDescent="0.2">
      <c r="A696" s="353"/>
      <c r="B696" s="502"/>
      <c r="C696" s="500"/>
      <c r="D696" s="657"/>
      <c r="E696" s="57"/>
      <c r="F696" s="460"/>
      <c r="G696" s="414">
        <f t="shared" si="67"/>
        <v>0</v>
      </c>
      <c r="H696" s="462"/>
      <c r="I696" s="415">
        <f t="shared" si="68"/>
        <v>0</v>
      </c>
      <c r="J696" s="462"/>
      <c r="K696" s="419">
        <f t="shared" si="69"/>
        <v>0</v>
      </c>
      <c r="L696" s="463"/>
      <c r="M696" s="464"/>
      <c r="N696" s="417">
        <f t="shared" si="70"/>
        <v>0</v>
      </c>
      <c r="O696" s="790"/>
      <c r="P696" s="460"/>
      <c r="Q696" s="689">
        <f t="shared" si="66"/>
        <v>0</v>
      </c>
      <c r="R696" s="418">
        <f t="shared" si="71"/>
        <v>0</v>
      </c>
      <c r="S696" s="900"/>
      <c r="T696" s="57"/>
      <c r="U696" s="57"/>
      <c r="V696" s="530"/>
    </row>
    <row r="697" spans="1:22" ht="12.75" customHeight="1" x14ac:dyDescent="0.2">
      <c r="A697" s="353"/>
      <c r="B697" s="502"/>
      <c r="C697" s="500"/>
      <c r="D697" s="657"/>
      <c r="E697" s="57"/>
      <c r="F697" s="460"/>
      <c r="G697" s="414">
        <f t="shared" si="67"/>
        <v>0</v>
      </c>
      <c r="H697" s="462"/>
      <c r="I697" s="415">
        <f t="shared" si="68"/>
        <v>0</v>
      </c>
      <c r="J697" s="462"/>
      <c r="K697" s="419">
        <f t="shared" si="69"/>
        <v>0</v>
      </c>
      <c r="L697" s="463"/>
      <c r="M697" s="464"/>
      <c r="N697" s="417">
        <f t="shared" si="70"/>
        <v>0</v>
      </c>
      <c r="O697" s="790"/>
      <c r="P697" s="460"/>
      <c r="Q697" s="689">
        <f t="shared" si="66"/>
        <v>0</v>
      </c>
      <c r="R697" s="418">
        <f t="shared" si="71"/>
        <v>0</v>
      </c>
      <c r="S697" s="901"/>
      <c r="T697" s="57"/>
      <c r="U697" s="57"/>
      <c r="V697" s="530"/>
    </row>
    <row r="698" spans="1:22" ht="12.75" customHeight="1" x14ac:dyDescent="0.2">
      <c r="A698" s="353"/>
      <c r="B698" s="502"/>
      <c r="C698" s="500"/>
      <c r="D698" s="657"/>
      <c r="E698" s="57"/>
      <c r="F698" s="460"/>
      <c r="G698" s="414">
        <f t="shared" si="67"/>
        <v>0</v>
      </c>
      <c r="H698" s="462"/>
      <c r="I698" s="415">
        <f t="shared" si="68"/>
        <v>0</v>
      </c>
      <c r="J698" s="462"/>
      <c r="K698" s="419">
        <f t="shared" si="69"/>
        <v>0</v>
      </c>
      <c r="L698" s="463"/>
      <c r="M698" s="464"/>
      <c r="N698" s="417">
        <f t="shared" si="70"/>
        <v>0</v>
      </c>
      <c r="O698" s="790"/>
      <c r="P698" s="460"/>
      <c r="Q698" s="689">
        <f t="shared" si="66"/>
        <v>0</v>
      </c>
      <c r="R698" s="418">
        <f t="shared" si="71"/>
        <v>0</v>
      </c>
      <c r="S698" s="57"/>
      <c r="T698" s="57"/>
      <c r="U698" s="57"/>
      <c r="V698" s="869"/>
    </row>
    <row r="699" spans="1:22" ht="12.75" customHeight="1" x14ac:dyDescent="0.2">
      <c r="A699" s="353"/>
      <c r="B699" s="502"/>
      <c r="C699" s="500"/>
      <c r="D699" s="657"/>
      <c r="E699" s="57"/>
      <c r="F699" s="460"/>
      <c r="G699" s="414">
        <f t="shared" si="67"/>
        <v>0</v>
      </c>
      <c r="H699" s="462"/>
      <c r="I699" s="415">
        <f t="shared" si="68"/>
        <v>0</v>
      </c>
      <c r="J699" s="462"/>
      <c r="K699" s="419">
        <f t="shared" si="69"/>
        <v>0</v>
      </c>
      <c r="L699" s="463"/>
      <c r="M699" s="464"/>
      <c r="N699" s="417">
        <f t="shared" si="70"/>
        <v>0</v>
      </c>
      <c r="O699" s="790"/>
      <c r="P699" s="460"/>
      <c r="Q699" s="689">
        <f t="shared" si="66"/>
        <v>0</v>
      </c>
      <c r="R699" s="418">
        <f t="shared" si="71"/>
        <v>0</v>
      </c>
      <c r="S699" s="901"/>
      <c r="T699" s="57"/>
      <c r="U699" s="57"/>
      <c r="V699" s="530"/>
    </row>
    <row r="700" spans="1:22" ht="12.75" customHeight="1" x14ac:dyDescent="0.2">
      <c r="A700" s="353"/>
      <c r="B700" s="502"/>
      <c r="C700" s="500"/>
      <c r="D700" s="657"/>
      <c r="E700" s="57"/>
      <c r="F700" s="460"/>
      <c r="G700" s="414">
        <f t="shared" si="67"/>
        <v>0</v>
      </c>
      <c r="H700" s="462"/>
      <c r="I700" s="415">
        <f t="shared" si="68"/>
        <v>0</v>
      </c>
      <c r="J700" s="462"/>
      <c r="K700" s="419">
        <f t="shared" si="69"/>
        <v>0</v>
      </c>
      <c r="L700" s="463"/>
      <c r="M700" s="464"/>
      <c r="N700" s="417">
        <f t="shared" si="70"/>
        <v>0</v>
      </c>
      <c r="O700" s="790"/>
      <c r="P700" s="460"/>
      <c r="Q700" s="689">
        <f t="shared" si="66"/>
        <v>0</v>
      </c>
      <c r="R700" s="418">
        <f t="shared" si="71"/>
        <v>0</v>
      </c>
      <c r="S700" s="901"/>
      <c r="T700" s="57"/>
      <c r="U700" s="57"/>
      <c r="V700" s="869"/>
    </row>
    <row r="701" spans="1:22" ht="12.75" customHeight="1" x14ac:dyDescent="0.2">
      <c r="A701" s="353"/>
      <c r="B701" s="502"/>
      <c r="C701" s="500"/>
      <c r="D701" s="657"/>
      <c r="E701" s="57"/>
      <c r="F701" s="460"/>
      <c r="G701" s="414">
        <f t="shared" si="67"/>
        <v>0</v>
      </c>
      <c r="H701" s="462"/>
      <c r="I701" s="415">
        <f t="shared" si="68"/>
        <v>0</v>
      </c>
      <c r="J701" s="462"/>
      <c r="K701" s="419">
        <f t="shared" si="69"/>
        <v>0</v>
      </c>
      <c r="L701" s="463"/>
      <c r="M701" s="464"/>
      <c r="N701" s="417">
        <f t="shared" si="70"/>
        <v>0</v>
      </c>
      <c r="O701" s="790"/>
      <c r="P701" s="460"/>
      <c r="Q701" s="689">
        <f t="shared" si="66"/>
        <v>0</v>
      </c>
      <c r="R701" s="418">
        <f t="shared" si="71"/>
        <v>0</v>
      </c>
      <c r="S701" s="57"/>
      <c r="T701" s="57"/>
      <c r="U701" s="57"/>
      <c r="V701" s="869"/>
    </row>
    <row r="702" spans="1:22" ht="12.75" customHeight="1" x14ac:dyDescent="0.2">
      <c r="A702" s="353"/>
      <c r="B702" s="502"/>
      <c r="C702" s="500"/>
      <c r="D702" s="657"/>
      <c r="E702" s="57"/>
      <c r="F702" s="460"/>
      <c r="G702" s="414">
        <f t="shared" si="67"/>
        <v>0</v>
      </c>
      <c r="H702" s="462"/>
      <c r="I702" s="415">
        <f t="shared" si="68"/>
        <v>0</v>
      </c>
      <c r="J702" s="462"/>
      <c r="K702" s="419">
        <f t="shared" si="69"/>
        <v>0</v>
      </c>
      <c r="L702" s="463"/>
      <c r="M702" s="464"/>
      <c r="N702" s="417">
        <f t="shared" si="70"/>
        <v>0</v>
      </c>
      <c r="O702" s="790"/>
      <c r="P702" s="460"/>
      <c r="Q702" s="689">
        <f t="shared" si="66"/>
        <v>0</v>
      </c>
      <c r="R702" s="418">
        <f t="shared" si="71"/>
        <v>0</v>
      </c>
      <c r="S702" s="901"/>
      <c r="T702" s="57"/>
      <c r="U702" s="57"/>
      <c r="V702" s="530"/>
    </row>
    <row r="703" spans="1:22" ht="12.75" customHeight="1" x14ac:dyDescent="0.2">
      <c r="A703" s="353"/>
      <c r="B703" s="502"/>
      <c r="C703" s="500"/>
      <c r="D703" s="657"/>
      <c r="E703" s="57"/>
      <c r="F703" s="460"/>
      <c r="G703" s="414">
        <f t="shared" si="67"/>
        <v>0</v>
      </c>
      <c r="H703" s="462"/>
      <c r="I703" s="415">
        <f t="shared" si="68"/>
        <v>0</v>
      </c>
      <c r="J703" s="462"/>
      <c r="K703" s="419">
        <f t="shared" si="69"/>
        <v>0</v>
      </c>
      <c r="L703" s="463"/>
      <c r="M703" s="464"/>
      <c r="N703" s="417">
        <f t="shared" si="70"/>
        <v>0</v>
      </c>
      <c r="O703" s="790"/>
      <c r="P703" s="460"/>
      <c r="Q703" s="689">
        <f t="shared" si="66"/>
        <v>0</v>
      </c>
      <c r="R703" s="418">
        <f t="shared" si="71"/>
        <v>0</v>
      </c>
      <c r="S703" s="901"/>
      <c r="T703" s="57"/>
      <c r="U703" s="57"/>
      <c r="V703" s="530"/>
    </row>
    <row r="704" spans="1:22" ht="12.75" customHeight="1" x14ac:dyDescent="0.2">
      <c r="A704" s="353"/>
      <c r="B704" s="502"/>
      <c r="C704" s="500"/>
      <c r="D704" s="657"/>
      <c r="E704" s="57"/>
      <c r="F704" s="460"/>
      <c r="G704" s="414">
        <f t="shared" si="67"/>
        <v>0</v>
      </c>
      <c r="H704" s="462"/>
      <c r="I704" s="415">
        <f t="shared" si="68"/>
        <v>0</v>
      </c>
      <c r="J704" s="462"/>
      <c r="K704" s="419">
        <f t="shared" si="69"/>
        <v>0</v>
      </c>
      <c r="L704" s="463"/>
      <c r="M704" s="464"/>
      <c r="N704" s="417">
        <f t="shared" si="70"/>
        <v>0</v>
      </c>
      <c r="O704" s="790"/>
      <c r="P704" s="460"/>
      <c r="Q704" s="689">
        <f t="shared" si="66"/>
        <v>0</v>
      </c>
      <c r="R704" s="418">
        <f t="shared" si="71"/>
        <v>0</v>
      </c>
      <c r="S704" s="57"/>
      <c r="T704" s="57"/>
      <c r="U704" s="57"/>
      <c r="V704" s="530"/>
    </row>
    <row r="705" spans="1:22" ht="12.75" customHeight="1" x14ac:dyDescent="0.2">
      <c r="A705" s="353"/>
      <c r="B705" s="502"/>
      <c r="C705" s="500"/>
      <c r="D705" s="657"/>
      <c r="E705" s="57"/>
      <c r="F705" s="460"/>
      <c r="G705" s="414">
        <f t="shared" si="67"/>
        <v>0</v>
      </c>
      <c r="H705" s="462"/>
      <c r="I705" s="415">
        <f t="shared" si="68"/>
        <v>0</v>
      </c>
      <c r="J705" s="462"/>
      <c r="K705" s="419">
        <f t="shared" si="69"/>
        <v>0</v>
      </c>
      <c r="L705" s="463"/>
      <c r="M705" s="464"/>
      <c r="N705" s="417">
        <f t="shared" si="70"/>
        <v>0</v>
      </c>
      <c r="O705" s="790"/>
      <c r="P705" s="460"/>
      <c r="Q705" s="689">
        <f t="shared" si="66"/>
        <v>0</v>
      </c>
      <c r="R705" s="418">
        <f t="shared" si="71"/>
        <v>0</v>
      </c>
      <c r="S705" s="57"/>
      <c r="T705" s="57"/>
      <c r="U705" s="57"/>
      <c r="V705" s="530"/>
    </row>
    <row r="706" spans="1:22" ht="12.75" customHeight="1" x14ac:dyDescent="0.2">
      <c r="A706" s="353"/>
      <c r="B706" s="502"/>
      <c r="C706" s="500"/>
      <c r="D706" s="657"/>
      <c r="E706" s="57"/>
      <c r="F706" s="460"/>
      <c r="G706" s="414">
        <f t="shared" si="67"/>
        <v>0</v>
      </c>
      <c r="H706" s="462"/>
      <c r="I706" s="415">
        <f t="shared" si="68"/>
        <v>0</v>
      </c>
      <c r="J706" s="462"/>
      <c r="K706" s="419">
        <f t="shared" si="69"/>
        <v>0</v>
      </c>
      <c r="L706" s="463"/>
      <c r="M706" s="464"/>
      <c r="N706" s="417">
        <f t="shared" si="70"/>
        <v>0</v>
      </c>
      <c r="O706" s="790"/>
      <c r="P706" s="460"/>
      <c r="Q706" s="689">
        <f t="shared" si="66"/>
        <v>0</v>
      </c>
      <c r="R706" s="418">
        <f t="shared" si="71"/>
        <v>0</v>
      </c>
      <c r="S706" s="57"/>
      <c r="T706" s="57"/>
      <c r="U706" s="57"/>
      <c r="V706" s="869"/>
    </row>
    <row r="707" spans="1:22" ht="12.75" customHeight="1" x14ac:dyDescent="0.2">
      <c r="A707" s="353"/>
      <c r="B707" s="502"/>
      <c r="C707" s="500"/>
      <c r="D707" s="657"/>
      <c r="E707" s="57"/>
      <c r="F707" s="460"/>
      <c r="G707" s="414">
        <f t="shared" si="67"/>
        <v>0</v>
      </c>
      <c r="H707" s="462"/>
      <c r="I707" s="415">
        <f t="shared" si="68"/>
        <v>0</v>
      </c>
      <c r="J707" s="462"/>
      <c r="K707" s="419">
        <f t="shared" si="69"/>
        <v>0</v>
      </c>
      <c r="L707" s="463"/>
      <c r="M707" s="464"/>
      <c r="N707" s="417">
        <f t="shared" si="70"/>
        <v>0</v>
      </c>
      <c r="O707" s="790"/>
      <c r="P707" s="460"/>
      <c r="Q707" s="689">
        <f t="shared" si="66"/>
        <v>0</v>
      </c>
      <c r="R707" s="418">
        <f t="shared" si="71"/>
        <v>0</v>
      </c>
      <c r="S707" s="57"/>
      <c r="T707" s="57"/>
      <c r="U707" s="57"/>
      <c r="V707" s="530"/>
    </row>
    <row r="708" spans="1:22" ht="12.75" customHeight="1" x14ac:dyDescent="0.2">
      <c r="A708" s="353"/>
      <c r="B708" s="502"/>
      <c r="C708" s="500"/>
      <c r="D708" s="657"/>
      <c r="E708" s="57"/>
      <c r="F708" s="460"/>
      <c r="G708" s="414">
        <f t="shared" si="67"/>
        <v>0</v>
      </c>
      <c r="H708" s="462"/>
      <c r="I708" s="415">
        <f t="shared" si="68"/>
        <v>0</v>
      </c>
      <c r="J708" s="462"/>
      <c r="K708" s="419">
        <f t="shared" si="69"/>
        <v>0</v>
      </c>
      <c r="L708" s="463"/>
      <c r="M708" s="464"/>
      <c r="N708" s="417">
        <f t="shared" si="70"/>
        <v>0</v>
      </c>
      <c r="O708" s="790"/>
      <c r="P708" s="460"/>
      <c r="Q708" s="689">
        <f t="shared" si="66"/>
        <v>0</v>
      </c>
      <c r="R708" s="418">
        <f t="shared" si="71"/>
        <v>0</v>
      </c>
      <c r="S708" s="57"/>
      <c r="T708" s="57"/>
      <c r="U708" s="57"/>
      <c r="V708" s="530"/>
    </row>
    <row r="709" spans="1:22" ht="12.75" customHeight="1" x14ac:dyDescent="0.2">
      <c r="A709" s="353"/>
      <c r="B709" s="502"/>
      <c r="C709" s="500"/>
      <c r="D709" s="657"/>
      <c r="E709" s="57"/>
      <c r="F709" s="460"/>
      <c r="G709" s="414">
        <f t="shared" si="67"/>
        <v>0</v>
      </c>
      <c r="H709" s="462"/>
      <c r="I709" s="415">
        <f t="shared" si="68"/>
        <v>0</v>
      </c>
      <c r="J709" s="462"/>
      <c r="K709" s="419">
        <f t="shared" si="69"/>
        <v>0</v>
      </c>
      <c r="L709" s="463"/>
      <c r="M709" s="464"/>
      <c r="N709" s="417">
        <f t="shared" si="70"/>
        <v>0</v>
      </c>
      <c r="O709" s="790"/>
      <c r="P709" s="460"/>
      <c r="Q709" s="689">
        <f t="shared" si="66"/>
        <v>0</v>
      </c>
      <c r="R709" s="418">
        <f t="shared" si="71"/>
        <v>0</v>
      </c>
      <c r="S709" s="57"/>
      <c r="T709" s="57"/>
      <c r="U709" s="57"/>
      <c r="V709" s="530"/>
    </row>
    <row r="710" spans="1:22" ht="12.75" customHeight="1" x14ac:dyDescent="0.2">
      <c r="A710" s="353"/>
      <c r="B710" s="502"/>
      <c r="C710" s="500"/>
      <c r="D710" s="657"/>
      <c r="E710" s="57"/>
      <c r="F710" s="460"/>
      <c r="G710" s="414">
        <f t="shared" si="67"/>
        <v>0</v>
      </c>
      <c r="H710" s="462"/>
      <c r="I710" s="415">
        <f t="shared" si="68"/>
        <v>0</v>
      </c>
      <c r="J710" s="462"/>
      <c r="K710" s="419">
        <f t="shared" si="69"/>
        <v>0</v>
      </c>
      <c r="L710" s="463"/>
      <c r="M710" s="464"/>
      <c r="N710" s="417">
        <f t="shared" si="70"/>
        <v>0</v>
      </c>
      <c r="O710" s="790"/>
      <c r="P710" s="460"/>
      <c r="Q710" s="689">
        <f t="shared" si="66"/>
        <v>0</v>
      </c>
      <c r="R710" s="418">
        <f t="shared" si="71"/>
        <v>0</v>
      </c>
      <c r="S710" s="57"/>
      <c r="T710" s="57"/>
      <c r="U710" s="57"/>
      <c r="V710" s="635"/>
    </row>
    <row r="711" spans="1:22" ht="12.75" customHeight="1" x14ac:dyDescent="0.2">
      <c r="A711" s="353"/>
      <c r="B711" s="502"/>
      <c r="C711" s="500"/>
      <c r="D711" s="657"/>
      <c r="E711" s="57"/>
      <c r="F711" s="460"/>
      <c r="G711" s="414">
        <f t="shared" si="67"/>
        <v>0</v>
      </c>
      <c r="H711" s="462"/>
      <c r="I711" s="415">
        <f t="shared" si="68"/>
        <v>0</v>
      </c>
      <c r="J711" s="462"/>
      <c r="K711" s="419">
        <f t="shared" si="69"/>
        <v>0</v>
      </c>
      <c r="L711" s="463"/>
      <c r="M711" s="464"/>
      <c r="N711" s="417">
        <f t="shared" si="70"/>
        <v>0</v>
      </c>
      <c r="O711" s="790"/>
      <c r="P711" s="460"/>
      <c r="Q711" s="689">
        <f t="shared" si="66"/>
        <v>0</v>
      </c>
      <c r="R711" s="418">
        <f t="shared" si="71"/>
        <v>0</v>
      </c>
      <c r="S711" s="57"/>
      <c r="T711" s="57"/>
      <c r="U711" s="57"/>
      <c r="V711" s="869"/>
    </row>
    <row r="712" spans="1:22" ht="12.75" customHeight="1" x14ac:dyDescent="0.2">
      <c r="A712" s="353"/>
      <c r="B712" s="502"/>
      <c r="C712" s="500"/>
      <c r="D712" s="657"/>
      <c r="E712" s="57"/>
      <c r="F712" s="460"/>
      <c r="G712" s="414">
        <f t="shared" si="67"/>
        <v>0</v>
      </c>
      <c r="H712" s="462"/>
      <c r="I712" s="415">
        <f t="shared" si="68"/>
        <v>0</v>
      </c>
      <c r="J712" s="462"/>
      <c r="K712" s="419">
        <f t="shared" si="69"/>
        <v>0</v>
      </c>
      <c r="L712" s="463"/>
      <c r="M712" s="464"/>
      <c r="N712" s="417">
        <f t="shared" si="70"/>
        <v>0</v>
      </c>
      <c r="O712" s="790"/>
      <c r="P712" s="460"/>
      <c r="Q712" s="689">
        <f t="shared" si="66"/>
        <v>0</v>
      </c>
      <c r="R712" s="418">
        <f t="shared" si="71"/>
        <v>0</v>
      </c>
      <c r="S712" s="900"/>
      <c r="T712" s="57"/>
      <c r="U712" s="57"/>
      <c r="V712" s="530"/>
    </row>
    <row r="713" spans="1:22" ht="12.75" customHeight="1" x14ac:dyDescent="0.2">
      <c r="A713" s="353"/>
      <c r="B713" s="502"/>
      <c r="C713" s="500"/>
      <c r="D713" s="657"/>
      <c r="E713" s="57"/>
      <c r="F713" s="460"/>
      <c r="G713" s="414">
        <f t="shared" si="67"/>
        <v>0</v>
      </c>
      <c r="H713" s="462"/>
      <c r="I713" s="415">
        <f t="shared" si="68"/>
        <v>0</v>
      </c>
      <c r="J713" s="462"/>
      <c r="K713" s="419">
        <f t="shared" si="69"/>
        <v>0</v>
      </c>
      <c r="L713" s="463"/>
      <c r="M713" s="464"/>
      <c r="N713" s="417">
        <f t="shared" si="70"/>
        <v>0</v>
      </c>
      <c r="O713" s="790"/>
      <c r="P713" s="460"/>
      <c r="Q713" s="689">
        <f t="shared" ref="Q713:Q757" si="72">O713*P713</f>
        <v>0</v>
      </c>
      <c r="R713" s="418">
        <f t="shared" si="71"/>
        <v>0</v>
      </c>
      <c r="S713" s="900"/>
      <c r="T713" s="57"/>
      <c r="U713" s="57"/>
      <c r="V713" s="530"/>
    </row>
    <row r="714" spans="1:22" ht="12.75" customHeight="1" x14ac:dyDescent="0.2">
      <c r="A714" s="353"/>
      <c r="B714" s="502"/>
      <c r="C714" s="500"/>
      <c r="D714" s="657"/>
      <c r="E714" s="57"/>
      <c r="F714" s="460"/>
      <c r="G714" s="414">
        <f t="shared" ref="G714:G757" si="73">E714*F714</f>
        <v>0</v>
      </c>
      <c r="H714" s="462"/>
      <c r="I714" s="415">
        <f t="shared" ref="I714:I757" si="74">(G714*H714)+G714</f>
        <v>0</v>
      </c>
      <c r="J714" s="462"/>
      <c r="K714" s="419">
        <f t="shared" ref="K714:K757" si="75">I714-(I714*J714)</f>
        <v>0</v>
      </c>
      <c r="L714" s="463"/>
      <c r="M714" s="464"/>
      <c r="N714" s="417">
        <f t="shared" ref="N714:N757" si="76">L714*M714</f>
        <v>0</v>
      </c>
      <c r="O714" s="790"/>
      <c r="P714" s="460"/>
      <c r="Q714" s="689">
        <f t="shared" si="72"/>
        <v>0</v>
      </c>
      <c r="R714" s="418">
        <f t="shared" ref="R714:R757" si="77">SUM(K714,N714,Q714)</f>
        <v>0</v>
      </c>
      <c r="S714" s="886"/>
      <c r="T714" s="57"/>
      <c r="U714" s="57"/>
      <c r="V714" s="869"/>
    </row>
    <row r="715" spans="1:22" ht="12.75" customHeight="1" x14ac:dyDescent="0.2">
      <c r="A715" s="353"/>
      <c r="B715" s="502"/>
      <c r="C715" s="500"/>
      <c r="D715" s="657"/>
      <c r="E715" s="57"/>
      <c r="F715" s="460"/>
      <c r="G715" s="414">
        <f t="shared" si="73"/>
        <v>0</v>
      </c>
      <c r="H715" s="462"/>
      <c r="I715" s="415">
        <f t="shared" si="74"/>
        <v>0</v>
      </c>
      <c r="J715" s="462"/>
      <c r="K715" s="419">
        <f t="shared" si="75"/>
        <v>0</v>
      </c>
      <c r="L715" s="463"/>
      <c r="M715" s="464"/>
      <c r="N715" s="417">
        <f t="shared" si="76"/>
        <v>0</v>
      </c>
      <c r="O715" s="790"/>
      <c r="P715" s="460"/>
      <c r="Q715" s="689">
        <f t="shared" si="72"/>
        <v>0</v>
      </c>
      <c r="R715" s="418">
        <f t="shared" si="77"/>
        <v>0</v>
      </c>
      <c r="S715" s="900"/>
      <c r="T715" s="57"/>
      <c r="U715" s="57"/>
      <c r="V715" s="530"/>
    </row>
    <row r="716" spans="1:22" ht="12.75" customHeight="1" x14ac:dyDescent="0.2">
      <c r="A716" s="353"/>
      <c r="B716" s="502"/>
      <c r="C716" s="500"/>
      <c r="D716" s="657"/>
      <c r="E716" s="57"/>
      <c r="F716" s="460"/>
      <c r="G716" s="414">
        <f t="shared" si="73"/>
        <v>0</v>
      </c>
      <c r="H716" s="462"/>
      <c r="I716" s="415">
        <f t="shared" si="74"/>
        <v>0</v>
      </c>
      <c r="J716" s="462"/>
      <c r="K716" s="419">
        <f t="shared" si="75"/>
        <v>0</v>
      </c>
      <c r="L716" s="463"/>
      <c r="M716" s="464"/>
      <c r="N716" s="417">
        <f t="shared" si="76"/>
        <v>0</v>
      </c>
      <c r="O716" s="790"/>
      <c r="P716" s="460"/>
      <c r="Q716" s="689">
        <f t="shared" si="72"/>
        <v>0</v>
      </c>
      <c r="R716" s="418">
        <f t="shared" si="77"/>
        <v>0</v>
      </c>
      <c r="S716" s="901"/>
      <c r="T716" s="57"/>
      <c r="U716" s="57"/>
      <c r="V716" s="635"/>
    </row>
    <row r="717" spans="1:22" ht="12.75" customHeight="1" x14ac:dyDescent="0.2">
      <c r="A717" s="353"/>
      <c r="B717" s="502"/>
      <c r="C717" s="500"/>
      <c r="D717" s="657"/>
      <c r="E717" s="57"/>
      <c r="F717" s="460"/>
      <c r="G717" s="414">
        <f t="shared" si="73"/>
        <v>0</v>
      </c>
      <c r="H717" s="462"/>
      <c r="I717" s="415">
        <f t="shared" si="74"/>
        <v>0</v>
      </c>
      <c r="J717" s="462"/>
      <c r="K717" s="419">
        <f t="shared" si="75"/>
        <v>0</v>
      </c>
      <c r="L717" s="463"/>
      <c r="M717" s="464"/>
      <c r="N717" s="417">
        <f t="shared" si="76"/>
        <v>0</v>
      </c>
      <c r="O717" s="790"/>
      <c r="P717" s="460"/>
      <c r="Q717" s="689">
        <f t="shared" si="72"/>
        <v>0</v>
      </c>
      <c r="R717" s="418">
        <f t="shared" si="77"/>
        <v>0</v>
      </c>
      <c r="S717" s="901"/>
      <c r="T717" s="57"/>
      <c r="U717" s="57"/>
      <c r="V717" s="530"/>
    </row>
    <row r="718" spans="1:22" ht="12.75" customHeight="1" x14ac:dyDescent="0.2">
      <c r="A718" s="353"/>
      <c r="B718" s="502"/>
      <c r="C718" s="500"/>
      <c r="D718" s="657"/>
      <c r="E718" s="57"/>
      <c r="F718" s="460"/>
      <c r="G718" s="414">
        <f t="shared" si="73"/>
        <v>0</v>
      </c>
      <c r="H718" s="462"/>
      <c r="I718" s="415">
        <f t="shared" si="74"/>
        <v>0</v>
      </c>
      <c r="J718" s="462"/>
      <c r="K718" s="419">
        <f t="shared" si="75"/>
        <v>0</v>
      </c>
      <c r="L718" s="463"/>
      <c r="M718" s="464"/>
      <c r="N718" s="417">
        <f t="shared" si="76"/>
        <v>0</v>
      </c>
      <c r="O718" s="790"/>
      <c r="P718" s="460"/>
      <c r="Q718" s="689">
        <f t="shared" si="72"/>
        <v>0</v>
      </c>
      <c r="R718" s="418">
        <f t="shared" si="77"/>
        <v>0</v>
      </c>
      <c r="S718" s="900"/>
      <c r="T718" s="57"/>
      <c r="U718" s="57"/>
      <c r="V718" s="530"/>
    </row>
    <row r="719" spans="1:22" ht="12.75" customHeight="1" x14ac:dyDescent="0.2">
      <c r="A719" s="353"/>
      <c r="B719" s="502"/>
      <c r="C719" s="500"/>
      <c r="D719" s="657"/>
      <c r="E719" s="57"/>
      <c r="F719" s="460"/>
      <c r="G719" s="414">
        <f t="shared" si="73"/>
        <v>0</v>
      </c>
      <c r="H719" s="462"/>
      <c r="I719" s="415">
        <f t="shared" si="74"/>
        <v>0</v>
      </c>
      <c r="J719" s="462"/>
      <c r="K719" s="419">
        <f t="shared" si="75"/>
        <v>0</v>
      </c>
      <c r="L719" s="463"/>
      <c r="M719" s="464"/>
      <c r="N719" s="417">
        <f t="shared" si="76"/>
        <v>0</v>
      </c>
      <c r="O719" s="790"/>
      <c r="P719" s="460"/>
      <c r="Q719" s="689">
        <f t="shared" si="72"/>
        <v>0</v>
      </c>
      <c r="R719" s="418">
        <f t="shared" si="77"/>
        <v>0</v>
      </c>
      <c r="S719" s="57"/>
      <c r="T719" s="57"/>
      <c r="U719" s="57"/>
      <c r="V719" s="530"/>
    </row>
    <row r="720" spans="1:22" ht="12.75" customHeight="1" x14ac:dyDescent="0.2">
      <c r="A720" s="353"/>
      <c r="B720" s="502"/>
      <c r="C720" s="500"/>
      <c r="D720" s="657"/>
      <c r="E720" s="57"/>
      <c r="F720" s="460"/>
      <c r="G720" s="414">
        <f t="shared" si="73"/>
        <v>0</v>
      </c>
      <c r="H720" s="462"/>
      <c r="I720" s="415">
        <f t="shared" si="74"/>
        <v>0</v>
      </c>
      <c r="J720" s="462"/>
      <c r="K720" s="419">
        <f t="shared" si="75"/>
        <v>0</v>
      </c>
      <c r="L720" s="463"/>
      <c r="M720" s="464"/>
      <c r="N720" s="417">
        <f t="shared" si="76"/>
        <v>0</v>
      </c>
      <c r="O720" s="790"/>
      <c r="P720" s="460"/>
      <c r="Q720" s="689">
        <f t="shared" si="72"/>
        <v>0</v>
      </c>
      <c r="R720" s="418">
        <f t="shared" si="77"/>
        <v>0</v>
      </c>
      <c r="S720" s="57"/>
      <c r="T720" s="57"/>
      <c r="U720" s="57"/>
      <c r="V720" s="530"/>
    </row>
    <row r="721" spans="1:22" ht="12.75" customHeight="1" x14ac:dyDescent="0.2">
      <c r="A721" s="353"/>
      <c r="B721" s="502"/>
      <c r="C721" s="500"/>
      <c r="D721" s="657"/>
      <c r="E721" s="57"/>
      <c r="F721" s="460"/>
      <c r="G721" s="414">
        <f t="shared" si="73"/>
        <v>0</v>
      </c>
      <c r="H721" s="462"/>
      <c r="I721" s="415">
        <f t="shared" si="74"/>
        <v>0</v>
      </c>
      <c r="J721" s="462"/>
      <c r="K721" s="419">
        <f t="shared" si="75"/>
        <v>0</v>
      </c>
      <c r="L721" s="463"/>
      <c r="M721" s="464"/>
      <c r="N721" s="417">
        <f t="shared" si="76"/>
        <v>0</v>
      </c>
      <c r="O721" s="790"/>
      <c r="P721" s="460"/>
      <c r="Q721" s="689">
        <f t="shared" si="72"/>
        <v>0</v>
      </c>
      <c r="R721" s="418">
        <f t="shared" si="77"/>
        <v>0</v>
      </c>
      <c r="S721" s="57"/>
      <c r="T721" s="57"/>
      <c r="U721" s="57"/>
      <c r="V721" s="530"/>
    </row>
    <row r="722" spans="1:22" ht="12.75" customHeight="1" x14ac:dyDescent="0.2">
      <c r="A722" s="353"/>
      <c r="B722" s="502"/>
      <c r="C722" s="500"/>
      <c r="D722" s="657"/>
      <c r="E722" s="57"/>
      <c r="F722" s="460"/>
      <c r="G722" s="414">
        <f t="shared" si="73"/>
        <v>0</v>
      </c>
      <c r="H722" s="462"/>
      <c r="I722" s="415">
        <f t="shared" si="74"/>
        <v>0</v>
      </c>
      <c r="J722" s="462"/>
      <c r="K722" s="419">
        <f t="shared" si="75"/>
        <v>0</v>
      </c>
      <c r="L722" s="463"/>
      <c r="M722" s="464"/>
      <c r="N722" s="417">
        <f t="shared" si="76"/>
        <v>0</v>
      </c>
      <c r="O722" s="790"/>
      <c r="P722" s="460"/>
      <c r="Q722" s="689">
        <f t="shared" si="72"/>
        <v>0</v>
      </c>
      <c r="R722" s="418">
        <f t="shared" si="77"/>
        <v>0</v>
      </c>
      <c r="S722" s="901"/>
      <c r="T722" s="57"/>
      <c r="U722" s="57"/>
      <c r="V722" s="530"/>
    </row>
    <row r="723" spans="1:22" ht="12.75" customHeight="1" x14ac:dyDescent="0.2">
      <c r="A723" s="353"/>
      <c r="B723" s="502"/>
      <c r="C723" s="500"/>
      <c r="D723" s="657"/>
      <c r="E723" s="57"/>
      <c r="F723" s="460"/>
      <c r="G723" s="414">
        <f t="shared" si="73"/>
        <v>0</v>
      </c>
      <c r="H723" s="462"/>
      <c r="I723" s="415">
        <f t="shared" si="74"/>
        <v>0</v>
      </c>
      <c r="J723" s="462"/>
      <c r="K723" s="419">
        <f t="shared" si="75"/>
        <v>0</v>
      </c>
      <c r="L723" s="463"/>
      <c r="M723" s="464"/>
      <c r="N723" s="417">
        <f t="shared" si="76"/>
        <v>0</v>
      </c>
      <c r="O723" s="790"/>
      <c r="P723" s="460"/>
      <c r="Q723" s="689">
        <f t="shared" si="72"/>
        <v>0</v>
      </c>
      <c r="R723" s="418">
        <f t="shared" si="77"/>
        <v>0</v>
      </c>
      <c r="S723" s="902"/>
      <c r="T723" s="57"/>
      <c r="U723" s="57"/>
      <c r="V723" s="530"/>
    </row>
    <row r="724" spans="1:22" ht="12.75" customHeight="1" x14ac:dyDescent="0.2">
      <c r="A724" s="353"/>
      <c r="B724" s="502"/>
      <c r="C724" s="500"/>
      <c r="D724" s="657"/>
      <c r="E724" s="57"/>
      <c r="F724" s="460"/>
      <c r="G724" s="414">
        <f t="shared" si="73"/>
        <v>0</v>
      </c>
      <c r="H724" s="462"/>
      <c r="I724" s="415">
        <f t="shared" si="74"/>
        <v>0</v>
      </c>
      <c r="J724" s="462"/>
      <c r="K724" s="419">
        <f t="shared" si="75"/>
        <v>0</v>
      </c>
      <c r="L724" s="463"/>
      <c r="M724" s="464"/>
      <c r="N724" s="417">
        <f t="shared" si="76"/>
        <v>0</v>
      </c>
      <c r="O724" s="790"/>
      <c r="P724" s="460"/>
      <c r="Q724" s="689">
        <f t="shared" si="72"/>
        <v>0</v>
      </c>
      <c r="R724" s="418">
        <f t="shared" si="77"/>
        <v>0</v>
      </c>
      <c r="S724" s="901"/>
      <c r="T724" s="57"/>
      <c r="U724" s="57"/>
      <c r="V724" s="530"/>
    </row>
    <row r="725" spans="1:22" ht="12.75" customHeight="1" x14ac:dyDescent="0.2">
      <c r="A725" s="869"/>
      <c r="B725" s="502"/>
      <c r="C725" s="500"/>
      <c r="D725" s="657"/>
      <c r="E725" s="57"/>
      <c r="F725" s="460"/>
      <c r="G725" s="414">
        <f t="shared" si="73"/>
        <v>0</v>
      </c>
      <c r="H725" s="462"/>
      <c r="I725" s="415">
        <f t="shared" si="74"/>
        <v>0</v>
      </c>
      <c r="J725" s="462"/>
      <c r="K725" s="419">
        <f t="shared" si="75"/>
        <v>0</v>
      </c>
      <c r="L725" s="463"/>
      <c r="M725" s="464"/>
      <c r="N725" s="417">
        <f t="shared" si="76"/>
        <v>0</v>
      </c>
      <c r="O725" s="790"/>
      <c r="P725" s="460"/>
      <c r="Q725" s="689">
        <f t="shared" si="72"/>
        <v>0</v>
      </c>
      <c r="R725" s="418">
        <f t="shared" si="77"/>
        <v>0</v>
      </c>
      <c r="S725" s="901"/>
      <c r="T725" s="57"/>
      <c r="U725" s="57"/>
      <c r="V725" s="635"/>
    </row>
    <row r="726" spans="1:22" ht="12.75" customHeight="1" x14ac:dyDescent="0.2">
      <c r="A726" s="353"/>
      <c r="B726" s="502"/>
      <c r="C726" s="500"/>
      <c r="D726" s="657"/>
      <c r="E726" s="57"/>
      <c r="F726" s="460"/>
      <c r="G726" s="414">
        <f t="shared" si="73"/>
        <v>0</v>
      </c>
      <c r="H726" s="462"/>
      <c r="I726" s="415">
        <f t="shared" si="74"/>
        <v>0</v>
      </c>
      <c r="J726" s="462"/>
      <c r="K726" s="419">
        <f t="shared" si="75"/>
        <v>0</v>
      </c>
      <c r="L726" s="463"/>
      <c r="M726" s="464"/>
      <c r="N726" s="417">
        <f t="shared" si="76"/>
        <v>0</v>
      </c>
      <c r="O726" s="790"/>
      <c r="P726" s="460"/>
      <c r="Q726" s="689">
        <f t="shared" si="72"/>
        <v>0</v>
      </c>
      <c r="R726" s="418">
        <f t="shared" si="77"/>
        <v>0</v>
      </c>
      <c r="S726" s="901"/>
      <c r="T726" s="57"/>
      <c r="U726" s="57"/>
      <c r="V726" s="530"/>
    </row>
    <row r="727" spans="1:22" ht="12.75" customHeight="1" x14ac:dyDescent="0.2">
      <c r="A727" s="869"/>
      <c r="B727" s="502"/>
      <c r="C727" s="500"/>
      <c r="D727" s="657"/>
      <c r="E727" s="57"/>
      <c r="F727" s="460"/>
      <c r="G727" s="414">
        <f t="shared" si="73"/>
        <v>0</v>
      </c>
      <c r="H727" s="462"/>
      <c r="I727" s="415">
        <f t="shared" si="74"/>
        <v>0</v>
      </c>
      <c r="J727" s="462"/>
      <c r="K727" s="419">
        <f t="shared" si="75"/>
        <v>0</v>
      </c>
      <c r="L727" s="463"/>
      <c r="M727" s="464"/>
      <c r="N727" s="417">
        <f t="shared" si="76"/>
        <v>0</v>
      </c>
      <c r="O727" s="790"/>
      <c r="P727" s="460"/>
      <c r="Q727" s="689">
        <f t="shared" si="72"/>
        <v>0</v>
      </c>
      <c r="R727" s="418">
        <f t="shared" si="77"/>
        <v>0</v>
      </c>
      <c r="S727" s="57"/>
      <c r="T727" s="57"/>
      <c r="U727" s="57"/>
      <c r="V727" s="635"/>
    </row>
    <row r="728" spans="1:22" ht="12.75" customHeight="1" x14ac:dyDescent="0.2">
      <c r="A728" s="353"/>
      <c r="B728" s="502"/>
      <c r="C728" s="500"/>
      <c r="D728" s="657"/>
      <c r="E728" s="57"/>
      <c r="F728" s="460"/>
      <c r="G728" s="414">
        <f t="shared" si="73"/>
        <v>0</v>
      </c>
      <c r="H728" s="462"/>
      <c r="I728" s="415">
        <f t="shared" si="74"/>
        <v>0</v>
      </c>
      <c r="J728" s="462"/>
      <c r="K728" s="419">
        <f t="shared" si="75"/>
        <v>0</v>
      </c>
      <c r="L728" s="463"/>
      <c r="M728" s="464"/>
      <c r="N728" s="417">
        <f t="shared" si="76"/>
        <v>0</v>
      </c>
      <c r="O728" s="790"/>
      <c r="P728" s="460"/>
      <c r="Q728" s="689">
        <f t="shared" si="72"/>
        <v>0</v>
      </c>
      <c r="R728" s="418">
        <f t="shared" si="77"/>
        <v>0</v>
      </c>
      <c r="S728" s="57"/>
      <c r="T728" s="57"/>
      <c r="U728" s="57"/>
      <c r="V728" s="530"/>
    </row>
    <row r="729" spans="1:22" ht="12.75" customHeight="1" x14ac:dyDescent="0.2">
      <c r="A729" s="353"/>
      <c r="B729" s="502"/>
      <c r="C729" s="500"/>
      <c r="D729" s="657"/>
      <c r="E729" s="57"/>
      <c r="F729" s="460"/>
      <c r="G729" s="414">
        <f t="shared" si="73"/>
        <v>0</v>
      </c>
      <c r="H729" s="462"/>
      <c r="I729" s="415">
        <f t="shared" si="74"/>
        <v>0</v>
      </c>
      <c r="J729" s="462"/>
      <c r="K729" s="419">
        <f t="shared" si="75"/>
        <v>0</v>
      </c>
      <c r="L729" s="463"/>
      <c r="M729" s="464"/>
      <c r="N729" s="417">
        <f t="shared" si="76"/>
        <v>0</v>
      </c>
      <c r="O729" s="790"/>
      <c r="P729" s="460"/>
      <c r="Q729" s="689">
        <f t="shared" si="72"/>
        <v>0</v>
      </c>
      <c r="R729" s="418">
        <f t="shared" si="77"/>
        <v>0</v>
      </c>
      <c r="S729" s="57"/>
      <c r="T729" s="57"/>
      <c r="U729" s="57"/>
      <c r="V729" s="530"/>
    </row>
    <row r="730" spans="1:22" ht="12.75" customHeight="1" x14ac:dyDescent="0.2">
      <c r="A730" s="353"/>
      <c r="B730" s="502"/>
      <c r="C730" s="500"/>
      <c r="D730" s="657"/>
      <c r="E730" s="57"/>
      <c r="F730" s="460"/>
      <c r="G730" s="414">
        <f t="shared" si="73"/>
        <v>0</v>
      </c>
      <c r="H730" s="462"/>
      <c r="I730" s="415">
        <f t="shared" si="74"/>
        <v>0</v>
      </c>
      <c r="J730" s="462"/>
      <c r="K730" s="419">
        <f t="shared" si="75"/>
        <v>0</v>
      </c>
      <c r="L730" s="463"/>
      <c r="M730" s="464"/>
      <c r="N730" s="417">
        <f t="shared" si="76"/>
        <v>0</v>
      </c>
      <c r="O730" s="790"/>
      <c r="P730" s="460"/>
      <c r="Q730" s="689">
        <f t="shared" si="72"/>
        <v>0</v>
      </c>
      <c r="R730" s="418">
        <f t="shared" si="77"/>
        <v>0</v>
      </c>
      <c r="S730" s="57"/>
      <c r="T730" s="57"/>
      <c r="U730" s="57"/>
      <c r="V730" s="869"/>
    </row>
    <row r="731" spans="1:22" ht="12.75" customHeight="1" x14ac:dyDescent="0.2">
      <c r="A731" s="353"/>
      <c r="B731" s="502"/>
      <c r="C731" s="500"/>
      <c r="D731" s="657"/>
      <c r="E731" s="57"/>
      <c r="F731" s="460"/>
      <c r="G731" s="414">
        <f t="shared" si="73"/>
        <v>0</v>
      </c>
      <c r="H731" s="462"/>
      <c r="I731" s="415">
        <f t="shared" si="74"/>
        <v>0</v>
      </c>
      <c r="J731" s="462"/>
      <c r="K731" s="419">
        <f t="shared" si="75"/>
        <v>0</v>
      </c>
      <c r="L731" s="463"/>
      <c r="M731" s="464"/>
      <c r="N731" s="417">
        <f t="shared" si="76"/>
        <v>0</v>
      </c>
      <c r="O731" s="790"/>
      <c r="P731" s="460"/>
      <c r="Q731" s="689">
        <f t="shared" si="72"/>
        <v>0</v>
      </c>
      <c r="R731" s="418">
        <f t="shared" si="77"/>
        <v>0</v>
      </c>
      <c r="S731" s="57"/>
      <c r="T731" s="57"/>
      <c r="U731" s="57"/>
      <c r="V731" s="530"/>
    </row>
    <row r="732" spans="1:22" ht="12.75" customHeight="1" x14ac:dyDescent="0.2">
      <c r="A732" s="353"/>
      <c r="B732" s="502"/>
      <c r="C732" s="500"/>
      <c r="D732" s="657"/>
      <c r="E732" s="57"/>
      <c r="F732" s="460"/>
      <c r="G732" s="414">
        <f t="shared" si="73"/>
        <v>0</v>
      </c>
      <c r="H732" s="462"/>
      <c r="I732" s="415">
        <f t="shared" si="74"/>
        <v>0</v>
      </c>
      <c r="J732" s="462"/>
      <c r="K732" s="419">
        <f t="shared" si="75"/>
        <v>0</v>
      </c>
      <c r="L732" s="463"/>
      <c r="M732" s="464"/>
      <c r="N732" s="417">
        <f t="shared" si="76"/>
        <v>0</v>
      </c>
      <c r="O732" s="790"/>
      <c r="P732" s="460"/>
      <c r="Q732" s="689">
        <f t="shared" si="72"/>
        <v>0</v>
      </c>
      <c r="R732" s="418">
        <f t="shared" si="77"/>
        <v>0</v>
      </c>
      <c r="S732" s="901"/>
      <c r="T732" s="57"/>
      <c r="U732" s="57"/>
      <c r="V732" s="530"/>
    </row>
    <row r="733" spans="1:22" ht="12.75" customHeight="1" x14ac:dyDescent="0.2">
      <c r="A733" s="353"/>
      <c r="B733" s="502"/>
      <c r="C733" s="500"/>
      <c r="D733" s="657"/>
      <c r="E733" s="57"/>
      <c r="F733" s="460"/>
      <c r="G733" s="414">
        <f t="shared" si="73"/>
        <v>0</v>
      </c>
      <c r="H733" s="462"/>
      <c r="I733" s="415">
        <f t="shared" si="74"/>
        <v>0</v>
      </c>
      <c r="J733" s="462"/>
      <c r="K733" s="419">
        <f t="shared" si="75"/>
        <v>0</v>
      </c>
      <c r="L733" s="463"/>
      <c r="M733" s="464"/>
      <c r="N733" s="417">
        <f t="shared" si="76"/>
        <v>0</v>
      </c>
      <c r="O733" s="790"/>
      <c r="P733" s="460"/>
      <c r="Q733" s="689">
        <f t="shared" si="72"/>
        <v>0</v>
      </c>
      <c r="R733" s="418">
        <f t="shared" si="77"/>
        <v>0</v>
      </c>
      <c r="S733" s="901"/>
      <c r="T733" s="57"/>
      <c r="U733" s="57"/>
      <c r="V733" s="530"/>
    </row>
    <row r="734" spans="1:22" ht="12.75" customHeight="1" x14ac:dyDescent="0.2">
      <c r="A734" s="353"/>
      <c r="B734" s="502"/>
      <c r="C734" s="500"/>
      <c r="D734" s="657"/>
      <c r="E734" s="57"/>
      <c r="F734" s="460"/>
      <c r="G734" s="414">
        <f t="shared" si="73"/>
        <v>0</v>
      </c>
      <c r="H734" s="462"/>
      <c r="I734" s="415">
        <f t="shared" si="74"/>
        <v>0</v>
      </c>
      <c r="J734" s="462"/>
      <c r="K734" s="419">
        <f t="shared" si="75"/>
        <v>0</v>
      </c>
      <c r="L734" s="463"/>
      <c r="M734" s="464"/>
      <c r="N734" s="417">
        <f t="shared" si="76"/>
        <v>0</v>
      </c>
      <c r="O734" s="790"/>
      <c r="P734" s="460"/>
      <c r="Q734" s="689">
        <f t="shared" si="72"/>
        <v>0</v>
      </c>
      <c r="R734" s="418">
        <f t="shared" si="77"/>
        <v>0</v>
      </c>
      <c r="S734" s="900"/>
      <c r="T734" s="57"/>
      <c r="U734" s="57"/>
      <c r="V734" s="530"/>
    </row>
    <row r="735" spans="1:22" ht="12.75" customHeight="1" x14ac:dyDescent="0.2">
      <c r="A735" s="353"/>
      <c r="B735" s="502"/>
      <c r="C735" s="500"/>
      <c r="D735" s="657"/>
      <c r="E735" s="57"/>
      <c r="F735" s="460"/>
      <c r="G735" s="414">
        <f t="shared" si="73"/>
        <v>0</v>
      </c>
      <c r="H735" s="462"/>
      <c r="I735" s="415">
        <f t="shared" si="74"/>
        <v>0</v>
      </c>
      <c r="J735" s="462"/>
      <c r="K735" s="419">
        <f t="shared" si="75"/>
        <v>0</v>
      </c>
      <c r="L735" s="463"/>
      <c r="M735" s="464"/>
      <c r="N735" s="417">
        <f t="shared" si="76"/>
        <v>0</v>
      </c>
      <c r="O735" s="790"/>
      <c r="P735" s="460"/>
      <c r="Q735" s="689">
        <f t="shared" si="72"/>
        <v>0</v>
      </c>
      <c r="R735" s="418">
        <f t="shared" si="77"/>
        <v>0</v>
      </c>
      <c r="S735" s="901"/>
      <c r="T735" s="57"/>
      <c r="U735" s="57"/>
      <c r="V735" s="530"/>
    </row>
    <row r="736" spans="1:22" ht="12.75" customHeight="1" x14ac:dyDescent="0.2">
      <c r="A736" s="353"/>
      <c r="B736" s="502"/>
      <c r="C736" s="500"/>
      <c r="D736" s="657"/>
      <c r="E736" s="57"/>
      <c r="F736" s="460"/>
      <c r="G736" s="414">
        <f t="shared" si="73"/>
        <v>0</v>
      </c>
      <c r="H736" s="462"/>
      <c r="I736" s="415">
        <f t="shared" si="74"/>
        <v>0</v>
      </c>
      <c r="J736" s="462"/>
      <c r="K736" s="419">
        <f t="shared" si="75"/>
        <v>0</v>
      </c>
      <c r="L736" s="463"/>
      <c r="M736" s="464"/>
      <c r="N736" s="417">
        <f t="shared" si="76"/>
        <v>0</v>
      </c>
      <c r="O736" s="790"/>
      <c r="P736" s="460"/>
      <c r="Q736" s="689">
        <f t="shared" si="72"/>
        <v>0</v>
      </c>
      <c r="R736" s="418">
        <f t="shared" si="77"/>
        <v>0</v>
      </c>
      <c r="S736" s="901"/>
      <c r="T736" s="57"/>
      <c r="U736" s="57"/>
      <c r="V736" s="530"/>
    </row>
    <row r="737" spans="1:22" ht="12.75" customHeight="1" x14ac:dyDescent="0.2">
      <c r="A737" s="353"/>
      <c r="B737" s="502"/>
      <c r="C737" s="500"/>
      <c r="D737" s="657"/>
      <c r="E737" s="57"/>
      <c r="F737" s="460"/>
      <c r="G737" s="414">
        <f t="shared" si="73"/>
        <v>0</v>
      </c>
      <c r="H737" s="462"/>
      <c r="I737" s="415">
        <f t="shared" si="74"/>
        <v>0</v>
      </c>
      <c r="J737" s="462"/>
      <c r="K737" s="419">
        <f t="shared" si="75"/>
        <v>0</v>
      </c>
      <c r="L737" s="463"/>
      <c r="M737" s="464"/>
      <c r="N737" s="417">
        <f t="shared" si="76"/>
        <v>0</v>
      </c>
      <c r="O737" s="790"/>
      <c r="P737" s="460"/>
      <c r="Q737" s="689">
        <f t="shared" si="72"/>
        <v>0</v>
      </c>
      <c r="R737" s="418">
        <f t="shared" si="77"/>
        <v>0</v>
      </c>
      <c r="S737" s="886"/>
      <c r="T737" s="57"/>
      <c r="U737" s="57"/>
      <c r="V737" s="869"/>
    </row>
    <row r="738" spans="1:22" ht="12.75" customHeight="1" x14ac:dyDescent="0.2">
      <c r="A738" s="353"/>
      <c r="B738" s="502"/>
      <c r="C738" s="500"/>
      <c r="D738" s="657"/>
      <c r="E738" s="57"/>
      <c r="F738" s="460"/>
      <c r="G738" s="414">
        <f t="shared" si="73"/>
        <v>0</v>
      </c>
      <c r="H738" s="462"/>
      <c r="I738" s="415">
        <f t="shared" si="74"/>
        <v>0</v>
      </c>
      <c r="J738" s="462"/>
      <c r="K738" s="419">
        <f t="shared" si="75"/>
        <v>0</v>
      </c>
      <c r="L738" s="463"/>
      <c r="M738" s="464"/>
      <c r="N738" s="417">
        <f t="shared" si="76"/>
        <v>0</v>
      </c>
      <c r="O738" s="790"/>
      <c r="P738" s="460"/>
      <c r="Q738" s="689">
        <f t="shared" si="72"/>
        <v>0</v>
      </c>
      <c r="R738" s="418">
        <f t="shared" si="77"/>
        <v>0</v>
      </c>
      <c r="S738" s="901"/>
      <c r="T738" s="57"/>
      <c r="U738" s="57"/>
      <c r="V738" s="530"/>
    </row>
    <row r="739" spans="1:22" ht="12.75" customHeight="1" x14ac:dyDescent="0.2">
      <c r="A739" s="353"/>
      <c r="B739" s="502"/>
      <c r="C739" s="500"/>
      <c r="D739" s="657"/>
      <c r="E739" s="57"/>
      <c r="F739" s="460"/>
      <c r="G739" s="414">
        <f t="shared" si="73"/>
        <v>0</v>
      </c>
      <c r="H739" s="462"/>
      <c r="I739" s="415">
        <f t="shared" si="74"/>
        <v>0</v>
      </c>
      <c r="J739" s="462"/>
      <c r="K739" s="419">
        <f t="shared" si="75"/>
        <v>0</v>
      </c>
      <c r="L739" s="463"/>
      <c r="M739" s="464"/>
      <c r="N739" s="417">
        <f t="shared" si="76"/>
        <v>0</v>
      </c>
      <c r="O739" s="790"/>
      <c r="P739" s="460"/>
      <c r="Q739" s="689">
        <f t="shared" si="72"/>
        <v>0</v>
      </c>
      <c r="R739" s="418">
        <f t="shared" si="77"/>
        <v>0</v>
      </c>
      <c r="S739" s="901"/>
      <c r="T739" s="57"/>
      <c r="U739" s="57"/>
      <c r="V739" s="869"/>
    </row>
    <row r="740" spans="1:22" ht="12.75" customHeight="1" x14ac:dyDescent="0.2">
      <c r="A740" s="353"/>
      <c r="B740" s="502"/>
      <c r="C740" s="500"/>
      <c r="D740" s="657"/>
      <c r="E740" s="57"/>
      <c r="F740" s="460"/>
      <c r="G740" s="414">
        <f t="shared" si="73"/>
        <v>0</v>
      </c>
      <c r="H740" s="462"/>
      <c r="I740" s="415">
        <f t="shared" si="74"/>
        <v>0</v>
      </c>
      <c r="J740" s="462"/>
      <c r="K740" s="419">
        <f t="shared" si="75"/>
        <v>0</v>
      </c>
      <c r="L740" s="463"/>
      <c r="M740" s="464"/>
      <c r="N740" s="417">
        <f t="shared" si="76"/>
        <v>0</v>
      </c>
      <c r="O740" s="790"/>
      <c r="P740" s="460"/>
      <c r="Q740" s="689">
        <f t="shared" si="72"/>
        <v>0</v>
      </c>
      <c r="R740" s="418">
        <f t="shared" si="77"/>
        <v>0</v>
      </c>
      <c r="S740" s="57"/>
      <c r="T740" s="57"/>
      <c r="U740" s="57"/>
      <c r="V740" s="869"/>
    </row>
    <row r="741" spans="1:22" ht="12.75" customHeight="1" x14ac:dyDescent="0.2">
      <c r="A741" s="353"/>
      <c r="B741" s="502"/>
      <c r="C741" s="500"/>
      <c r="D741" s="657"/>
      <c r="E741" s="57"/>
      <c r="F741" s="460"/>
      <c r="G741" s="414">
        <f t="shared" si="73"/>
        <v>0</v>
      </c>
      <c r="H741" s="462"/>
      <c r="I741" s="415">
        <f t="shared" si="74"/>
        <v>0</v>
      </c>
      <c r="J741" s="462"/>
      <c r="K741" s="419">
        <f t="shared" si="75"/>
        <v>0</v>
      </c>
      <c r="L741" s="463"/>
      <c r="M741" s="464"/>
      <c r="N741" s="417">
        <f t="shared" si="76"/>
        <v>0</v>
      </c>
      <c r="O741" s="790"/>
      <c r="P741" s="460"/>
      <c r="Q741" s="689">
        <f t="shared" si="72"/>
        <v>0</v>
      </c>
      <c r="R741" s="418">
        <f t="shared" si="77"/>
        <v>0</v>
      </c>
      <c r="S741" s="901"/>
      <c r="T741" s="57"/>
      <c r="U741" s="57"/>
      <c r="V741" s="530"/>
    </row>
    <row r="742" spans="1:22" ht="12.75" customHeight="1" x14ac:dyDescent="0.2">
      <c r="A742" s="353"/>
      <c r="B742" s="502"/>
      <c r="C742" s="500"/>
      <c r="D742" s="657"/>
      <c r="E742" s="57"/>
      <c r="F742" s="460"/>
      <c r="G742" s="414">
        <f t="shared" si="73"/>
        <v>0</v>
      </c>
      <c r="H742" s="462"/>
      <c r="I742" s="415">
        <f t="shared" si="74"/>
        <v>0</v>
      </c>
      <c r="J742" s="462"/>
      <c r="K742" s="419">
        <f t="shared" si="75"/>
        <v>0</v>
      </c>
      <c r="L742" s="463"/>
      <c r="M742" s="464"/>
      <c r="N742" s="417">
        <f t="shared" si="76"/>
        <v>0</v>
      </c>
      <c r="O742" s="790"/>
      <c r="P742" s="460"/>
      <c r="Q742" s="689">
        <f t="shared" si="72"/>
        <v>0</v>
      </c>
      <c r="R742" s="418">
        <f t="shared" si="77"/>
        <v>0</v>
      </c>
      <c r="S742" s="901"/>
      <c r="T742" s="57"/>
      <c r="U742" s="57"/>
      <c r="V742" s="530"/>
    </row>
    <row r="743" spans="1:22" ht="12.75" customHeight="1" x14ac:dyDescent="0.2">
      <c r="A743" s="353"/>
      <c r="B743" s="502"/>
      <c r="C743" s="500"/>
      <c r="D743" s="657"/>
      <c r="E743" s="57"/>
      <c r="F743" s="460"/>
      <c r="G743" s="414">
        <f t="shared" si="73"/>
        <v>0</v>
      </c>
      <c r="H743" s="462"/>
      <c r="I743" s="415">
        <f t="shared" si="74"/>
        <v>0</v>
      </c>
      <c r="J743" s="462"/>
      <c r="K743" s="419">
        <f t="shared" si="75"/>
        <v>0</v>
      </c>
      <c r="L743" s="463"/>
      <c r="M743" s="464"/>
      <c r="N743" s="417">
        <f t="shared" si="76"/>
        <v>0</v>
      </c>
      <c r="O743" s="790"/>
      <c r="P743" s="460"/>
      <c r="Q743" s="689">
        <f t="shared" si="72"/>
        <v>0</v>
      </c>
      <c r="R743" s="418">
        <f t="shared" si="77"/>
        <v>0</v>
      </c>
      <c r="S743" s="900"/>
      <c r="T743" s="57"/>
      <c r="U743" s="57"/>
      <c r="V743" s="530"/>
    </row>
    <row r="744" spans="1:22" ht="12.75" customHeight="1" x14ac:dyDescent="0.2">
      <c r="A744" s="353"/>
      <c r="B744" s="502"/>
      <c r="C744" s="500"/>
      <c r="D744" s="657"/>
      <c r="E744" s="57"/>
      <c r="F744" s="460"/>
      <c r="G744" s="414">
        <f t="shared" si="73"/>
        <v>0</v>
      </c>
      <c r="H744" s="462"/>
      <c r="I744" s="415">
        <f t="shared" si="74"/>
        <v>0</v>
      </c>
      <c r="J744" s="462"/>
      <c r="K744" s="419">
        <f t="shared" si="75"/>
        <v>0</v>
      </c>
      <c r="L744" s="463"/>
      <c r="M744" s="464"/>
      <c r="N744" s="417">
        <f t="shared" si="76"/>
        <v>0</v>
      </c>
      <c r="O744" s="790"/>
      <c r="P744" s="460"/>
      <c r="Q744" s="689">
        <f t="shared" si="72"/>
        <v>0</v>
      </c>
      <c r="R744" s="418">
        <f t="shared" si="77"/>
        <v>0</v>
      </c>
      <c r="S744" s="901"/>
      <c r="T744" s="57"/>
      <c r="U744" s="57"/>
      <c r="V744" s="530"/>
    </row>
    <row r="745" spans="1:22" ht="12.75" customHeight="1" x14ac:dyDescent="0.2">
      <c r="A745" s="353"/>
      <c r="B745" s="502"/>
      <c r="C745" s="500"/>
      <c r="D745" s="657"/>
      <c r="E745" s="57"/>
      <c r="F745" s="460"/>
      <c r="G745" s="414">
        <f t="shared" si="73"/>
        <v>0</v>
      </c>
      <c r="H745" s="462"/>
      <c r="I745" s="415">
        <f t="shared" si="74"/>
        <v>0</v>
      </c>
      <c r="J745" s="462"/>
      <c r="K745" s="419">
        <f t="shared" si="75"/>
        <v>0</v>
      </c>
      <c r="L745" s="463"/>
      <c r="M745" s="464"/>
      <c r="N745" s="417">
        <f t="shared" si="76"/>
        <v>0</v>
      </c>
      <c r="O745" s="790"/>
      <c r="P745" s="460"/>
      <c r="Q745" s="689">
        <f t="shared" si="72"/>
        <v>0</v>
      </c>
      <c r="R745" s="418">
        <f t="shared" si="77"/>
        <v>0</v>
      </c>
      <c r="S745" s="901"/>
      <c r="T745" s="57"/>
      <c r="U745" s="57"/>
      <c r="V745" s="530"/>
    </row>
    <row r="746" spans="1:22" ht="12.75" customHeight="1" x14ac:dyDescent="0.2">
      <c r="A746" s="353"/>
      <c r="B746" s="502"/>
      <c r="C746" s="500"/>
      <c r="D746" s="657"/>
      <c r="E746" s="57"/>
      <c r="F746" s="460"/>
      <c r="G746" s="414">
        <f t="shared" si="73"/>
        <v>0</v>
      </c>
      <c r="H746" s="462"/>
      <c r="I746" s="415">
        <f t="shared" si="74"/>
        <v>0</v>
      </c>
      <c r="J746" s="462"/>
      <c r="K746" s="419">
        <f t="shared" si="75"/>
        <v>0</v>
      </c>
      <c r="L746" s="463"/>
      <c r="M746" s="464"/>
      <c r="N746" s="417">
        <f t="shared" si="76"/>
        <v>0</v>
      </c>
      <c r="O746" s="790"/>
      <c r="P746" s="460"/>
      <c r="Q746" s="689">
        <f t="shared" si="72"/>
        <v>0</v>
      </c>
      <c r="R746" s="418">
        <f t="shared" si="77"/>
        <v>0</v>
      </c>
      <c r="S746" s="57"/>
      <c r="T746" s="57"/>
      <c r="U746" s="57"/>
      <c r="V746" s="530"/>
    </row>
    <row r="747" spans="1:22" ht="12.75" customHeight="1" x14ac:dyDescent="0.2">
      <c r="A747" s="353"/>
      <c r="B747" s="502"/>
      <c r="C747" s="500"/>
      <c r="D747" s="657"/>
      <c r="E747" s="57"/>
      <c r="F747" s="460"/>
      <c r="G747" s="414">
        <f t="shared" si="73"/>
        <v>0</v>
      </c>
      <c r="H747" s="462"/>
      <c r="I747" s="415">
        <f t="shared" si="74"/>
        <v>0</v>
      </c>
      <c r="J747" s="462"/>
      <c r="K747" s="419">
        <f t="shared" si="75"/>
        <v>0</v>
      </c>
      <c r="L747" s="463"/>
      <c r="M747" s="464"/>
      <c r="N747" s="417">
        <f t="shared" si="76"/>
        <v>0</v>
      </c>
      <c r="O747" s="790"/>
      <c r="P747" s="460"/>
      <c r="Q747" s="689">
        <f t="shared" si="72"/>
        <v>0</v>
      </c>
      <c r="R747" s="418">
        <f t="shared" si="77"/>
        <v>0</v>
      </c>
      <c r="S747" s="901"/>
      <c r="T747" s="57"/>
      <c r="U747" s="57"/>
      <c r="V747" s="530"/>
    </row>
    <row r="748" spans="1:22" ht="12.75" customHeight="1" x14ac:dyDescent="0.2">
      <c r="A748" s="353"/>
      <c r="B748" s="502"/>
      <c r="C748" s="500"/>
      <c r="D748" s="657"/>
      <c r="E748" s="57"/>
      <c r="F748" s="460"/>
      <c r="G748" s="414">
        <f t="shared" si="73"/>
        <v>0</v>
      </c>
      <c r="H748" s="462"/>
      <c r="I748" s="415">
        <f t="shared" si="74"/>
        <v>0</v>
      </c>
      <c r="J748" s="462"/>
      <c r="K748" s="419">
        <f t="shared" si="75"/>
        <v>0</v>
      </c>
      <c r="L748" s="463"/>
      <c r="M748" s="464"/>
      <c r="N748" s="417">
        <f t="shared" si="76"/>
        <v>0</v>
      </c>
      <c r="O748" s="790"/>
      <c r="P748" s="460"/>
      <c r="Q748" s="689">
        <f t="shared" si="72"/>
        <v>0</v>
      </c>
      <c r="R748" s="418">
        <f t="shared" si="77"/>
        <v>0</v>
      </c>
      <c r="S748" s="901"/>
      <c r="T748" s="57"/>
      <c r="U748" s="57"/>
      <c r="V748" s="530"/>
    </row>
    <row r="749" spans="1:22" ht="12.75" customHeight="1" x14ac:dyDescent="0.2">
      <c r="A749" s="353"/>
      <c r="B749" s="502"/>
      <c r="C749" s="500"/>
      <c r="D749" s="657"/>
      <c r="E749" s="57"/>
      <c r="F749" s="460"/>
      <c r="G749" s="414">
        <f t="shared" si="73"/>
        <v>0</v>
      </c>
      <c r="H749" s="462"/>
      <c r="I749" s="415">
        <f t="shared" si="74"/>
        <v>0</v>
      </c>
      <c r="J749" s="462"/>
      <c r="K749" s="419">
        <f t="shared" si="75"/>
        <v>0</v>
      </c>
      <c r="L749" s="463"/>
      <c r="M749" s="464"/>
      <c r="N749" s="417">
        <f t="shared" si="76"/>
        <v>0</v>
      </c>
      <c r="O749" s="790"/>
      <c r="P749" s="460"/>
      <c r="Q749" s="689">
        <f t="shared" si="72"/>
        <v>0</v>
      </c>
      <c r="R749" s="418">
        <f t="shared" si="77"/>
        <v>0</v>
      </c>
      <c r="S749" s="886"/>
      <c r="T749" s="57"/>
      <c r="U749" s="57"/>
      <c r="V749" s="869"/>
    </row>
    <row r="750" spans="1:22" ht="12.75" customHeight="1" x14ac:dyDescent="0.2">
      <c r="A750" s="353"/>
      <c r="B750" s="502"/>
      <c r="C750" s="500"/>
      <c r="D750" s="657"/>
      <c r="E750" s="57"/>
      <c r="F750" s="460"/>
      <c r="G750" s="414">
        <f t="shared" si="73"/>
        <v>0</v>
      </c>
      <c r="H750" s="462"/>
      <c r="I750" s="415">
        <f t="shared" si="74"/>
        <v>0</v>
      </c>
      <c r="J750" s="462"/>
      <c r="K750" s="419">
        <f t="shared" si="75"/>
        <v>0</v>
      </c>
      <c r="L750" s="463"/>
      <c r="M750" s="464"/>
      <c r="N750" s="417">
        <f t="shared" si="76"/>
        <v>0</v>
      </c>
      <c r="O750" s="790"/>
      <c r="P750" s="460"/>
      <c r="Q750" s="689">
        <f t="shared" si="72"/>
        <v>0</v>
      </c>
      <c r="R750" s="418">
        <f t="shared" si="77"/>
        <v>0</v>
      </c>
      <c r="S750" s="901"/>
      <c r="T750" s="57"/>
      <c r="U750" s="57"/>
      <c r="V750" s="530"/>
    </row>
    <row r="751" spans="1:22" ht="12.75" customHeight="1" x14ac:dyDescent="0.2">
      <c r="A751" s="353"/>
      <c r="B751" s="502"/>
      <c r="C751" s="500"/>
      <c r="D751" s="657"/>
      <c r="E751" s="57"/>
      <c r="F751" s="460"/>
      <c r="G751" s="414">
        <f t="shared" si="73"/>
        <v>0</v>
      </c>
      <c r="H751" s="462"/>
      <c r="I751" s="415">
        <f t="shared" si="74"/>
        <v>0</v>
      </c>
      <c r="J751" s="462"/>
      <c r="K751" s="419">
        <f t="shared" si="75"/>
        <v>0</v>
      </c>
      <c r="L751" s="463"/>
      <c r="M751" s="464"/>
      <c r="N751" s="417">
        <f t="shared" si="76"/>
        <v>0</v>
      </c>
      <c r="O751" s="790"/>
      <c r="P751" s="460"/>
      <c r="Q751" s="689">
        <f t="shared" si="72"/>
        <v>0</v>
      </c>
      <c r="R751" s="418">
        <f t="shared" si="77"/>
        <v>0</v>
      </c>
      <c r="S751" s="57"/>
      <c r="T751" s="57"/>
      <c r="U751" s="57"/>
      <c r="V751" s="530"/>
    </row>
    <row r="752" spans="1:22" ht="12.75" customHeight="1" x14ac:dyDescent="0.2">
      <c r="A752" s="353"/>
      <c r="B752" s="502"/>
      <c r="C752" s="500"/>
      <c r="D752" s="657"/>
      <c r="E752" s="57"/>
      <c r="F752" s="460"/>
      <c r="G752" s="414">
        <f t="shared" si="73"/>
        <v>0</v>
      </c>
      <c r="H752" s="462"/>
      <c r="I752" s="415">
        <f t="shared" si="74"/>
        <v>0</v>
      </c>
      <c r="J752" s="462"/>
      <c r="K752" s="419">
        <f t="shared" si="75"/>
        <v>0</v>
      </c>
      <c r="L752" s="463"/>
      <c r="M752" s="464"/>
      <c r="N752" s="417">
        <f t="shared" si="76"/>
        <v>0</v>
      </c>
      <c r="O752" s="790"/>
      <c r="P752" s="460"/>
      <c r="Q752" s="689">
        <f t="shared" si="72"/>
        <v>0</v>
      </c>
      <c r="R752" s="418">
        <f t="shared" si="77"/>
        <v>0</v>
      </c>
      <c r="S752" s="57"/>
      <c r="T752" s="57"/>
      <c r="U752" s="57"/>
      <c r="V752" s="530"/>
    </row>
    <row r="753" spans="1:22" ht="12.75" customHeight="1" x14ac:dyDescent="0.2">
      <c r="A753" s="353"/>
      <c r="B753" s="502"/>
      <c r="C753" s="500"/>
      <c r="D753" s="657"/>
      <c r="E753" s="57"/>
      <c r="F753" s="460"/>
      <c r="G753" s="414">
        <f t="shared" si="73"/>
        <v>0</v>
      </c>
      <c r="H753" s="462"/>
      <c r="I753" s="415">
        <f t="shared" si="74"/>
        <v>0</v>
      </c>
      <c r="J753" s="462"/>
      <c r="K753" s="419">
        <f t="shared" si="75"/>
        <v>0</v>
      </c>
      <c r="L753" s="463"/>
      <c r="M753" s="464"/>
      <c r="N753" s="417">
        <f t="shared" si="76"/>
        <v>0</v>
      </c>
      <c r="O753" s="790"/>
      <c r="P753" s="460"/>
      <c r="Q753" s="689">
        <f t="shared" si="72"/>
        <v>0</v>
      </c>
      <c r="R753" s="418">
        <f t="shared" si="77"/>
        <v>0</v>
      </c>
      <c r="S753" s="57"/>
      <c r="T753" s="57"/>
      <c r="U753" s="57"/>
      <c r="V753" s="530"/>
    </row>
    <row r="754" spans="1:22" ht="12.75" customHeight="1" x14ac:dyDescent="0.2">
      <c r="A754" s="353"/>
      <c r="B754" s="502"/>
      <c r="C754" s="500"/>
      <c r="D754" s="657"/>
      <c r="E754" s="57"/>
      <c r="F754" s="460"/>
      <c r="G754" s="414">
        <f t="shared" si="73"/>
        <v>0</v>
      </c>
      <c r="H754" s="462"/>
      <c r="I754" s="415">
        <f t="shared" si="74"/>
        <v>0</v>
      </c>
      <c r="J754" s="462"/>
      <c r="K754" s="419">
        <f t="shared" si="75"/>
        <v>0</v>
      </c>
      <c r="L754" s="463"/>
      <c r="M754" s="464"/>
      <c r="N754" s="417">
        <f t="shared" si="76"/>
        <v>0</v>
      </c>
      <c r="O754" s="790"/>
      <c r="P754" s="460"/>
      <c r="Q754" s="689">
        <f t="shared" si="72"/>
        <v>0</v>
      </c>
      <c r="R754" s="418">
        <f t="shared" si="77"/>
        <v>0</v>
      </c>
      <c r="S754" s="886"/>
      <c r="T754" s="57"/>
      <c r="U754" s="57"/>
      <c r="V754" s="530"/>
    </row>
    <row r="755" spans="1:22" ht="12.75" customHeight="1" x14ac:dyDescent="0.2">
      <c r="A755" s="353"/>
      <c r="B755" s="502"/>
      <c r="C755" s="500"/>
      <c r="D755" s="657"/>
      <c r="E755" s="57"/>
      <c r="F755" s="460"/>
      <c r="G755" s="414">
        <f t="shared" si="73"/>
        <v>0</v>
      </c>
      <c r="H755" s="462"/>
      <c r="I755" s="415">
        <f t="shared" si="74"/>
        <v>0</v>
      </c>
      <c r="J755" s="462"/>
      <c r="K755" s="419">
        <f t="shared" si="75"/>
        <v>0</v>
      </c>
      <c r="L755" s="463"/>
      <c r="M755" s="464"/>
      <c r="N755" s="417">
        <f t="shared" si="76"/>
        <v>0</v>
      </c>
      <c r="O755" s="790"/>
      <c r="P755" s="460"/>
      <c r="Q755" s="689">
        <f t="shared" si="72"/>
        <v>0</v>
      </c>
      <c r="R755" s="418">
        <f t="shared" si="77"/>
        <v>0</v>
      </c>
      <c r="S755" s="57"/>
      <c r="T755" s="57"/>
      <c r="U755" s="57"/>
      <c r="V755" s="530"/>
    </row>
    <row r="756" spans="1:22" ht="12.75" customHeight="1" x14ac:dyDescent="0.2">
      <c r="A756" s="353"/>
      <c r="B756" s="502"/>
      <c r="C756" s="500"/>
      <c r="D756" s="657"/>
      <c r="E756" s="57"/>
      <c r="F756" s="460"/>
      <c r="G756" s="414">
        <f t="shared" si="73"/>
        <v>0</v>
      </c>
      <c r="H756" s="462"/>
      <c r="I756" s="415">
        <f t="shared" si="74"/>
        <v>0</v>
      </c>
      <c r="J756" s="462"/>
      <c r="K756" s="419">
        <f t="shared" si="75"/>
        <v>0</v>
      </c>
      <c r="L756" s="463"/>
      <c r="M756" s="464"/>
      <c r="N756" s="417">
        <f t="shared" si="76"/>
        <v>0</v>
      </c>
      <c r="O756" s="790"/>
      <c r="P756" s="460"/>
      <c r="Q756" s="689">
        <f t="shared" si="72"/>
        <v>0</v>
      </c>
      <c r="R756" s="418">
        <f t="shared" si="77"/>
        <v>0</v>
      </c>
      <c r="S756" s="57"/>
      <c r="T756" s="57"/>
      <c r="U756" s="57"/>
      <c r="V756" s="530"/>
    </row>
    <row r="757" spans="1:22" ht="13.5" customHeight="1" thickBot="1" x14ac:dyDescent="0.25">
      <c r="A757" s="506"/>
      <c r="B757" s="502"/>
      <c r="C757" s="507"/>
      <c r="D757" s="657"/>
      <c r="E757" s="508"/>
      <c r="F757" s="509"/>
      <c r="G757" s="414">
        <f t="shared" si="73"/>
        <v>0</v>
      </c>
      <c r="H757" s="462"/>
      <c r="I757" s="415">
        <f t="shared" si="74"/>
        <v>0</v>
      </c>
      <c r="J757" s="462"/>
      <c r="K757" s="419">
        <f t="shared" si="75"/>
        <v>0</v>
      </c>
      <c r="L757" s="463"/>
      <c r="M757" s="464"/>
      <c r="N757" s="417">
        <f t="shared" si="76"/>
        <v>0</v>
      </c>
      <c r="O757" s="790"/>
      <c r="P757" s="460"/>
      <c r="Q757" s="689">
        <f t="shared" si="72"/>
        <v>0</v>
      </c>
      <c r="R757" s="418">
        <f t="shared" si="77"/>
        <v>0</v>
      </c>
      <c r="S757" s="57"/>
      <c r="T757" s="510"/>
      <c r="U757" s="510"/>
      <c r="V757" s="548"/>
    </row>
    <row r="758" spans="1:22" ht="16.5" thickBot="1" x14ac:dyDescent="0.3">
      <c r="A758" s="511" t="s">
        <v>61</v>
      </c>
      <c r="B758" s="512"/>
      <c r="C758" s="513"/>
      <c r="D758" s="514"/>
      <c r="E758" s="514">
        <f>SUBTOTAL(109,E3:E757)</f>
        <v>236</v>
      </c>
      <c r="F758" s="515"/>
      <c r="G758" s="516">
        <f>SUBTOTAL(109,G3:G757)</f>
        <v>790</v>
      </c>
      <c r="H758" s="515"/>
      <c r="I758" s="517">
        <f>SUM(I3:I757)</f>
        <v>916</v>
      </c>
      <c r="J758" s="515"/>
      <c r="K758" s="516">
        <f>SUM(K3:K757)</f>
        <v>892.4</v>
      </c>
      <c r="L758" s="518">
        <f>SUM(L3:L757)</f>
        <v>3</v>
      </c>
      <c r="M758" s="537">
        <f>SUM(M3:M757)</f>
        <v>25</v>
      </c>
      <c r="N758" s="519">
        <f>SUBTOTAL(109,N3:N757)</f>
        <v>40</v>
      </c>
      <c r="O758" s="691">
        <f>SUM(O3:O757)</f>
        <v>1</v>
      </c>
      <c r="P758" s="692">
        <f>SUM(P3:P757)</f>
        <v>5</v>
      </c>
      <c r="Q758" s="690">
        <f>SUBTOTAL(109,Q3:Q757)</f>
        <v>5</v>
      </c>
      <c r="R758" s="520">
        <f>SUBTOTAL(109,R3:R757)</f>
        <v>937.4</v>
      </c>
      <c r="S758" s="514"/>
      <c r="T758" s="514"/>
      <c r="U758" s="514"/>
      <c r="V758" s="514"/>
    </row>
    <row r="759" spans="1:22" x14ac:dyDescent="0.2">
      <c r="T759" s="9"/>
      <c r="U759" s="9"/>
      <c r="V759" s="710"/>
    </row>
    <row r="760" spans="1:22" x14ac:dyDescent="0.2">
      <c r="D760" s="8" t="s">
        <v>167</v>
      </c>
      <c r="T760" s="9"/>
      <c r="U760" s="9"/>
      <c r="V760" s="710"/>
    </row>
    <row r="761" spans="1:22" x14ac:dyDescent="0.2">
      <c r="G761" s="236"/>
      <c r="T761" s="9"/>
      <c r="U761" s="9"/>
      <c r="V761" s="710"/>
    </row>
    <row r="763" spans="1:22" x14ac:dyDescent="0.2">
      <c r="G763" s="656"/>
    </row>
    <row r="767" spans="1:22" x14ac:dyDescent="0.2">
      <c r="N767" s="8" t="s">
        <v>116</v>
      </c>
      <c r="Q767" s="8" t="s">
        <v>116</v>
      </c>
      <c r="V767" s="165"/>
    </row>
    <row r="770" spans="5:22" x14ac:dyDescent="0.2">
      <c r="E770" t="s">
        <v>116</v>
      </c>
      <c r="V770"/>
    </row>
    <row r="771" spans="5:22" x14ac:dyDescent="0.2">
      <c r="G771" t="s">
        <v>166</v>
      </c>
      <c r="V771"/>
    </row>
    <row r="779" spans="5:22" x14ac:dyDescent="0.2">
      <c r="K779" s="9"/>
    </row>
  </sheetData>
  <mergeCells count="3">
    <mergeCell ref="C1:K1"/>
    <mergeCell ref="L1:N1"/>
    <mergeCell ref="O1:Q1"/>
  </mergeCells>
  <conditionalFormatting sqref="S757">
    <cfRule type="cellIs" dxfId="3079" priority="65417" operator="equal">
      <formula>"A RECEBER"</formula>
    </cfRule>
  </conditionalFormatting>
  <conditionalFormatting sqref="S757">
    <cfRule type="cellIs" dxfId="3078" priority="65415" operator="equal">
      <formula>"QUITADO"</formula>
    </cfRule>
    <cfRule type="cellIs" dxfId="3077" priority="65416" operator="equal">
      <formula>"A RECEBER"</formula>
    </cfRule>
  </conditionalFormatting>
  <conditionalFormatting sqref="S757">
    <cfRule type="cellIs" dxfId="3076" priority="65408" operator="equal">
      <formula>"QUITADO"</formula>
    </cfRule>
    <cfRule type="cellIs" dxfId="3075" priority="65410" operator="equal">
      <formula>"A RECEBER"</formula>
    </cfRule>
  </conditionalFormatting>
  <conditionalFormatting sqref="S757">
    <cfRule type="cellIs" dxfId="3074" priority="65407" operator="equal">
      <formula>"LIQUIDADO"</formula>
    </cfRule>
  </conditionalFormatting>
  <conditionalFormatting sqref="S12">
    <cfRule type="cellIs" dxfId="3073" priority="12119" operator="equal">
      <formula>"A RECEBER"</formula>
    </cfRule>
  </conditionalFormatting>
  <conditionalFormatting sqref="S12">
    <cfRule type="cellIs" dxfId="3072" priority="12117" operator="equal">
      <formula>"QUITADO"</formula>
    </cfRule>
    <cfRule type="cellIs" dxfId="3071" priority="12118" operator="equal">
      <formula>"A RECEBER"</formula>
    </cfRule>
  </conditionalFormatting>
  <conditionalFormatting sqref="S12">
    <cfRule type="cellIs" dxfId="3070" priority="12116" operator="equal">
      <formula>"LIQUIDADO"</formula>
    </cfRule>
  </conditionalFormatting>
  <conditionalFormatting sqref="S42">
    <cfRule type="cellIs" dxfId="3069" priority="9420" operator="equal">
      <formula>"A RECEBER"</formula>
    </cfRule>
  </conditionalFormatting>
  <conditionalFormatting sqref="S42">
    <cfRule type="cellIs" dxfId="3068" priority="9418" operator="equal">
      <formula>"QUITADO"</formula>
    </cfRule>
    <cfRule type="cellIs" dxfId="3067" priority="9419" operator="equal">
      <formula>"A RECEBER"</formula>
    </cfRule>
  </conditionalFormatting>
  <conditionalFormatting sqref="S42">
    <cfRule type="cellIs" dxfId="3066" priority="9417" operator="equal">
      <formula>"LIQUIDADO"</formula>
    </cfRule>
  </conditionalFormatting>
  <conditionalFormatting sqref="S17">
    <cfRule type="cellIs" dxfId="3065" priority="9344" operator="equal">
      <formula>"QUITADO"</formula>
    </cfRule>
    <cfRule type="cellIs" dxfId="3064" priority="9345" operator="equal">
      <formula>"A RECEBER"</formula>
    </cfRule>
  </conditionalFormatting>
  <conditionalFormatting sqref="S17">
    <cfRule type="cellIs" dxfId="3063" priority="9343" operator="equal">
      <formula>"LIQUIDADO"</formula>
    </cfRule>
  </conditionalFormatting>
  <conditionalFormatting sqref="S9">
    <cfRule type="cellIs" dxfId="3062" priority="9299" operator="equal">
      <formula>"A RECEBER"</formula>
    </cfRule>
  </conditionalFormatting>
  <conditionalFormatting sqref="S9">
    <cfRule type="cellIs" dxfId="3061" priority="9297" operator="equal">
      <formula>"QUITADO"</formula>
    </cfRule>
    <cfRule type="cellIs" dxfId="3060" priority="9298" operator="equal">
      <formula>"A RECEBER"</formula>
    </cfRule>
  </conditionalFormatting>
  <conditionalFormatting sqref="S9">
    <cfRule type="cellIs" dxfId="3059" priority="9296" operator="equal">
      <formula>"LIQUIDADO"</formula>
    </cfRule>
  </conditionalFormatting>
  <conditionalFormatting sqref="S56">
    <cfRule type="cellIs" dxfId="3058" priority="9279" operator="equal">
      <formula>"A RECEBER"</formula>
    </cfRule>
  </conditionalFormatting>
  <conditionalFormatting sqref="S56">
    <cfRule type="cellIs" dxfId="3057" priority="9277" operator="equal">
      <formula>"QUITADO"</formula>
    </cfRule>
    <cfRule type="cellIs" dxfId="3056" priority="9278" operator="equal">
      <formula>"A RECEBER"</formula>
    </cfRule>
  </conditionalFormatting>
  <conditionalFormatting sqref="S56">
    <cfRule type="cellIs" dxfId="3055" priority="9276" operator="equal">
      <formula>"LIQUIDADO"</formula>
    </cfRule>
  </conditionalFormatting>
  <conditionalFormatting sqref="S37">
    <cfRule type="cellIs" dxfId="3054" priority="9263" operator="equal">
      <formula>"A RECEBER"</formula>
    </cfRule>
  </conditionalFormatting>
  <conditionalFormatting sqref="S37">
    <cfRule type="cellIs" dxfId="3053" priority="9261" operator="equal">
      <formula>"QUITADO"</formula>
    </cfRule>
    <cfRule type="cellIs" dxfId="3052" priority="9262" operator="equal">
      <formula>"A RECEBER"</formula>
    </cfRule>
  </conditionalFormatting>
  <conditionalFormatting sqref="S37">
    <cfRule type="cellIs" dxfId="3051" priority="9260" operator="equal">
      <formula>"LIQUIDADO"</formula>
    </cfRule>
  </conditionalFormatting>
  <conditionalFormatting sqref="S39">
    <cfRule type="cellIs" dxfId="3050" priority="9204" operator="equal">
      <formula>"A RECEBER"</formula>
    </cfRule>
  </conditionalFormatting>
  <conditionalFormatting sqref="S39">
    <cfRule type="cellIs" dxfId="3049" priority="9202" operator="equal">
      <formula>"QUITADO"</formula>
    </cfRule>
    <cfRule type="cellIs" dxfId="3048" priority="9203" operator="equal">
      <formula>"A RECEBER"</formula>
    </cfRule>
  </conditionalFormatting>
  <conditionalFormatting sqref="S39">
    <cfRule type="cellIs" dxfId="3047" priority="9201" operator="equal">
      <formula>"LIQUIDADO"</formula>
    </cfRule>
  </conditionalFormatting>
  <conditionalFormatting sqref="S564">
    <cfRule type="cellIs" dxfId="3046" priority="7343" operator="equal">
      <formula>"A RECEBER"</formula>
    </cfRule>
  </conditionalFormatting>
  <conditionalFormatting sqref="S564">
    <cfRule type="cellIs" dxfId="3045" priority="7341" operator="equal">
      <formula>"QUITADO"</formula>
    </cfRule>
    <cfRule type="cellIs" dxfId="3044" priority="7342" operator="equal">
      <formula>"A RECEBER"</formula>
    </cfRule>
  </conditionalFormatting>
  <conditionalFormatting sqref="S564">
    <cfRule type="cellIs" dxfId="3043" priority="7340" operator="equal">
      <formula>"LIQUIDADO"</formula>
    </cfRule>
  </conditionalFormatting>
  <conditionalFormatting sqref="S58">
    <cfRule type="cellIs" dxfId="3042" priority="6160" operator="equal">
      <formula>"A RECEBER"</formula>
    </cfRule>
  </conditionalFormatting>
  <conditionalFormatting sqref="S58">
    <cfRule type="cellIs" dxfId="3041" priority="6158" operator="equal">
      <formula>"QUITADO"</formula>
    </cfRule>
    <cfRule type="cellIs" dxfId="3040" priority="6159" operator="equal">
      <formula>"A RECEBER"</formula>
    </cfRule>
  </conditionalFormatting>
  <conditionalFormatting sqref="S58">
    <cfRule type="cellIs" dxfId="3039" priority="6157" operator="equal">
      <formula>"LIQUIDADO"</formula>
    </cfRule>
  </conditionalFormatting>
  <conditionalFormatting sqref="S27">
    <cfRule type="cellIs" dxfId="3038" priority="6132" operator="equal">
      <formula>"A RECEBER"</formula>
    </cfRule>
  </conditionalFormatting>
  <conditionalFormatting sqref="S27">
    <cfRule type="cellIs" dxfId="3037" priority="6130" operator="equal">
      <formula>"QUITADO"</formula>
    </cfRule>
    <cfRule type="cellIs" dxfId="3036" priority="6131" operator="equal">
      <formula>"A RECEBER"</formula>
    </cfRule>
  </conditionalFormatting>
  <conditionalFormatting sqref="S27">
    <cfRule type="cellIs" dxfId="3035" priority="6129" operator="equal">
      <formula>"LIQUIDADO"</formula>
    </cfRule>
  </conditionalFormatting>
  <conditionalFormatting sqref="S90">
    <cfRule type="cellIs" dxfId="3034" priority="6083" operator="equal">
      <formula>"A RECEBER"</formula>
    </cfRule>
  </conditionalFormatting>
  <conditionalFormatting sqref="S90">
    <cfRule type="cellIs" dxfId="3033" priority="6081" operator="equal">
      <formula>"QUITADO"</formula>
    </cfRule>
    <cfRule type="cellIs" dxfId="3032" priority="6082" operator="equal">
      <formula>"A RECEBER"</formula>
    </cfRule>
  </conditionalFormatting>
  <conditionalFormatting sqref="S90">
    <cfRule type="cellIs" dxfId="3031" priority="6080" operator="equal">
      <formula>"LIQUIDADO"</formula>
    </cfRule>
  </conditionalFormatting>
  <conditionalFormatting sqref="S98">
    <cfRule type="cellIs" dxfId="3030" priority="6031" operator="equal">
      <formula>"A RECEBER"</formula>
    </cfRule>
  </conditionalFormatting>
  <conditionalFormatting sqref="S98">
    <cfRule type="cellIs" dxfId="3029" priority="6029" operator="equal">
      <formula>"QUITADO"</formula>
    </cfRule>
    <cfRule type="cellIs" dxfId="3028" priority="6030" operator="equal">
      <formula>"A RECEBER"</formula>
    </cfRule>
  </conditionalFormatting>
  <conditionalFormatting sqref="S98">
    <cfRule type="cellIs" dxfId="3027" priority="6028" operator="equal">
      <formula>"LIQUIDADO"</formula>
    </cfRule>
  </conditionalFormatting>
  <conditionalFormatting sqref="S40">
    <cfRule type="cellIs" dxfId="3026" priority="6007" operator="equal">
      <formula>"A RECEBER"</formula>
    </cfRule>
  </conditionalFormatting>
  <conditionalFormatting sqref="S40">
    <cfRule type="cellIs" dxfId="3025" priority="6005" operator="equal">
      <formula>"QUITADO"</formula>
    </cfRule>
    <cfRule type="cellIs" dxfId="3024" priority="6006" operator="equal">
      <formula>"A RECEBER"</formula>
    </cfRule>
  </conditionalFormatting>
  <conditionalFormatting sqref="S40">
    <cfRule type="cellIs" dxfId="3023" priority="6004" operator="equal">
      <formula>"LIQUIDADO"</formula>
    </cfRule>
  </conditionalFormatting>
  <conditionalFormatting sqref="S41">
    <cfRule type="cellIs" dxfId="3022" priority="6003" operator="equal">
      <formula>"A RECEBER"</formula>
    </cfRule>
  </conditionalFormatting>
  <conditionalFormatting sqref="S41">
    <cfRule type="cellIs" dxfId="3021" priority="6001" operator="equal">
      <formula>"QUITADO"</formula>
    </cfRule>
    <cfRule type="cellIs" dxfId="3020" priority="6002" operator="equal">
      <formula>"A RECEBER"</formula>
    </cfRule>
  </conditionalFormatting>
  <conditionalFormatting sqref="S41">
    <cfRule type="cellIs" dxfId="3019" priority="6000" operator="equal">
      <formula>"LIQUIDADO"</formula>
    </cfRule>
  </conditionalFormatting>
  <conditionalFormatting sqref="S72">
    <cfRule type="cellIs" dxfId="3018" priority="5918" operator="equal">
      <formula>"A RECEBER"</formula>
    </cfRule>
  </conditionalFormatting>
  <conditionalFormatting sqref="S72">
    <cfRule type="cellIs" dxfId="3017" priority="5916" operator="equal">
      <formula>"QUITADO"</formula>
    </cfRule>
    <cfRule type="cellIs" dxfId="3016" priority="5917" operator="equal">
      <formula>"A RECEBER"</formula>
    </cfRule>
  </conditionalFormatting>
  <conditionalFormatting sqref="S72">
    <cfRule type="cellIs" dxfId="3015" priority="5915" operator="equal">
      <formula>"LIQUIDADO"</formula>
    </cfRule>
  </conditionalFormatting>
  <conditionalFormatting sqref="S184">
    <cfRule type="cellIs" dxfId="3014" priority="5850" operator="equal">
      <formula>"A RECEBER"</formula>
    </cfRule>
  </conditionalFormatting>
  <conditionalFormatting sqref="S184">
    <cfRule type="cellIs" dxfId="3013" priority="5848" operator="equal">
      <formula>"QUITADO"</formula>
    </cfRule>
    <cfRule type="cellIs" dxfId="3012" priority="5849" operator="equal">
      <formula>"A RECEBER"</formula>
    </cfRule>
  </conditionalFormatting>
  <conditionalFormatting sqref="S184">
    <cfRule type="cellIs" dxfId="3011" priority="5847" operator="equal">
      <formula>"LIQUIDADO"</formula>
    </cfRule>
  </conditionalFormatting>
  <conditionalFormatting sqref="S222">
    <cfRule type="cellIs" dxfId="3010" priority="5818" operator="equal">
      <formula>"A RECEBER"</formula>
    </cfRule>
  </conditionalFormatting>
  <conditionalFormatting sqref="S222">
    <cfRule type="cellIs" dxfId="3009" priority="5816" operator="equal">
      <formula>"QUITADO"</formula>
    </cfRule>
    <cfRule type="cellIs" dxfId="3008" priority="5817" operator="equal">
      <formula>"A RECEBER"</formula>
    </cfRule>
  </conditionalFormatting>
  <conditionalFormatting sqref="S222">
    <cfRule type="cellIs" dxfId="3007" priority="5815" operator="equal">
      <formula>"LIQUIDADO"</formula>
    </cfRule>
  </conditionalFormatting>
  <conditionalFormatting sqref="S150">
    <cfRule type="cellIs" dxfId="3006" priority="5788" operator="equal">
      <formula>"QUITADO"</formula>
    </cfRule>
    <cfRule type="cellIs" dxfId="3005" priority="5789" operator="equal">
      <formula>"A RECEBER"</formula>
    </cfRule>
  </conditionalFormatting>
  <conditionalFormatting sqref="S150">
    <cfRule type="cellIs" dxfId="3004" priority="5787" operator="equal">
      <formula>"LIQUIDADO"</formula>
    </cfRule>
  </conditionalFormatting>
  <conditionalFormatting sqref="S225">
    <cfRule type="cellIs" dxfId="3003" priority="5641" operator="equal">
      <formula>"A RECEBER"</formula>
    </cfRule>
  </conditionalFormatting>
  <conditionalFormatting sqref="S225">
    <cfRule type="cellIs" dxfId="3002" priority="5639" operator="equal">
      <formula>"QUITADO"</formula>
    </cfRule>
    <cfRule type="cellIs" dxfId="3001" priority="5640" operator="equal">
      <formula>"A RECEBER"</formula>
    </cfRule>
  </conditionalFormatting>
  <conditionalFormatting sqref="S225">
    <cfRule type="cellIs" dxfId="3000" priority="5638" operator="equal">
      <formula>"LIQUIDADO"</formula>
    </cfRule>
  </conditionalFormatting>
  <conditionalFormatting sqref="S185">
    <cfRule type="cellIs" dxfId="2999" priority="5621" operator="equal">
      <formula>"A RECEBER"</formula>
    </cfRule>
  </conditionalFormatting>
  <conditionalFormatting sqref="S185">
    <cfRule type="cellIs" dxfId="2998" priority="5619" operator="equal">
      <formula>"QUITADO"</formula>
    </cfRule>
    <cfRule type="cellIs" dxfId="2997" priority="5620" operator="equal">
      <formula>"A RECEBER"</formula>
    </cfRule>
  </conditionalFormatting>
  <conditionalFormatting sqref="S185">
    <cfRule type="cellIs" dxfId="2996" priority="5618" operator="equal">
      <formula>"LIQUIDADO"</formula>
    </cfRule>
  </conditionalFormatting>
  <conditionalFormatting sqref="S172">
    <cfRule type="cellIs" dxfId="2995" priority="5597" operator="equal">
      <formula>"A RECEBER"</formula>
    </cfRule>
  </conditionalFormatting>
  <conditionalFormatting sqref="S172">
    <cfRule type="cellIs" dxfId="2994" priority="5595" operator="equal">
      <formula>"QUITADO"</formula>
    </cfRule>
    <cfRule type="cellIs" dxfId="2993" priority="5596" operator="equal">
      <formula>"A RECEBER"</formula>
    </cfRule>
  </conditionalFormatting>
  <conditionalFormatting sqref="S172">
    <cfRule type="cellIs" dxfId="2992" priority="5594" operator="equal">
      <formula>"LIQUIDADO"</formula>
    </cfRule>
  </conditionalFormatting>
  <conditionalFormatting sqref="S131">
    <cfRule type="cellIs" dxfId="2991" priority="5545" operator="equal">
      <formula>"A RECEBER"</formula>
    </cfRule>
  </conditionalFormatting>
  <conditionalFormatting sqref="S131">
    <cfRule type="cellIs" dxfId="2990" priority="5543" operator="equal">
      <formula>"QUITADO"</formula>
    </cfRule>
    <cfRule type="cellIs" dxfId="2989" priority="5544" operator="equal">
      <formula>"A RECEBER"</formula>
    </cfRule>
  </conditionalFormatting>
  <conditionalFormatting sqref="S131">
    <cfRule type="cellIs" dxfId="2988" priority="5542" operator="equal">
      <formula>"LIQUIDADO"</formula>
    </cfRule>
  </conditionalFormatting>
  <conditionalFormatting sqref="S143">
    <cfRule type="cellIs" dxfId="2987" priority="5503" operator="equal">
      <formula>"A RECEBER"</formula>
    </cfRule>
  </conditionalFormatting>
  <conditionalFormatting sqref="S143">
    <cfRule type="cellIs" dxfId="2986" priority="5501" operator="equal">
      <formula>"QUITADO"</formula>
    </cfRule>
    <cfRule type="cellIs" dxfId="2985" priority="5502" operator="equal">
      <formula>"A RECEBER"</formula>
    </cfRule>
  </conditionalFormatting>
  <conditionalFormatting sqref="S143">
    <cfRule type="cellIs" dxfId="2984" priority="5500" operator="equal">
      <formula>"LIQUIDADO"</formula>
    </cfRule>
  </conditionalFormatting>
  <conditionalFormatting sqref="S186">
    <cfRule type="cellIs" dxfId="2983" priority="5464" operator="equal">
      <formula>"A RECEBER"</formula>
    </cfRule>
  </conditionalFormatting>
  <conditionalFormatting sqref="S186">
    <cfRule type="cellIs" dxfId="2982" priority="5462" operator="equal">
      <formula>"QUITADO"</formula>
    </cfRule>
    <cfRule type="cellIs" dxfId="2981" priority="5463" operator="equal">
      <formula>"A RECEBER"</formula>
    </cfRule>
  </conditionalFormatting>
  <conditionalFormatting sqref="S186">
    <cfRule type="cellIs" dxfId="2980" priority="5461" operator="equal">
      <formula>"LIQUIDADO"</formula>
    </cfRule>
  </conditionalFormatting>
  <conditionalFormatting sqref="S207">
    <cfRule type="cellIs" dxfId="2979" priority="5455" operator="equal">
      <formula>"QUITADO"</formula>
    </cfRule>
    <cfRule type="cellIs" dxfId="2978" priority="5456" operator="equal">
      <formula>"A RECEBER"</formula>
    </cfRule>
  </conditionalFormatting>
  <conditionalFormatting sqref="S207">
    <cfRule type="cellIs" dxfId="2977" priority="5454" operator="equal">
      <formula>"LIQUIDADO"</formula>
    </cfRule>
  </conditionalFormatting>
  <conditionalFormatting sqref="S247">
    <cfRule type="cellIs" dxfId="2976" priority="5433" operator="equal">
      <formula>"A RECEBER"</formula>
    </cfRule>
  </conditionalFormatting>
  <conditionalFormatting sqref="S247">
    <cfRule type="cellIs" dxfId="2975" priority="5431" operator="equal">
      <formula>"QUITADO"</formula>
    </cfRule>
    <cfRule type="cellIs" dxfId="2974" priority="5432" operator="equal">
      <formula>"A RECEBER"</formula>
    </cfRule>
  </conditionalFormatting>
  <conditionalFormatting sqref="S247">
    <cfRule type="cellIs" dxfId="2973" priority="5429" operator="equal">
      <formula>"QUITADO"</formula>
    </cfRule>
    <cfRule type="cellIs" dxfId="2972" priority="5430" operator="equal">
      <formula>"A RECEBER"</formula>
    </cfRule>
  </conditionalFormatting>
  <conditionalFormatting sqref="S247">
    <cfRule type="cellIs" dxfId="2971" priority="5428" operator="equal">
      <formula>"LIQUIDADO"</formula>
    </cfRule>
  </conditionalFormatting>
  <conditionalFormatting sqref="S265">
    <cfRule type="cellIs" dxfId="2970" priority="5399" operator="equal">
      <formula>"A RECEBER"</formula>
    </cfRule>
  </conditionalFormatting>
  <conditionalFormatting sqref="S265">
    <cfRule type="cellIs" dxfId="2969" priority="5397" operator="equal">
      <formula>"QUITADO"</formula>
    </cfRule>
    <cfRule type="cellIs" dxfId="2968" priority="5398" operator="equal">
      <formula>"A RECEBER"</formula>
    </cfRule>
  </conditionalFormatting>
  <conditionalFormatting sqref="S265">
    <cfRule type="cellIs" dxfId="2967" priority="5396" operator="equal">
      <formula>"LIQUIDADO"</formula>
    </cfRule>
  </conditionalFormatting>
  <conditionalFormatting sqref="S285">
    <cfRule type="cellIs" dxfId="2966" priority="5368" operator="equal">
      <formula>"QUITADO"</formula>
    </cfRule>
    <cfRule type="cellIs" dxfId="2965" priority="5369" operator="equal">
      <formula>"A RECEBER"</formula>
    </cfRule>
  </conditionalFormatting>
  <conditionalFormatting sqref="S285">
    <cfRule type="cellIs" dxfId="2964" priority="5367" operator="equal">
      <formula>"LIQUIDADO"</formula>
    </cfRule>
  </conditionalFormatting>
  <conditionalFormatting sqref="S304">
    <cfRule type="cellIs" dxfId="2963" priority="5326" operator="equal">
      <formula>"A RECEBER"</formula>
    </cfRule>
  </conditionalFormatting>
  <conditionalFormatting sqref="S304">
    <cfRule type="cellIs" dxfId="2962" priority="5324" operator="equal">
      <formula>"QUITADO"</formula>
    </cfRule>
    <cfRule type="cellIs" dxfId="2961" priority="5325" operator="equal">
      <formula>"A RECEBER"</formula>
    </cfRule>
  </conditionalFormatting>
  <conditionalFormatting sqref="S304">
    <cfRule type="cellIs" dxfId="2960" priority="5323" operator="equal">
      <formula>"LIQUIDADO"</formula>
    </cfRule>
  </conditionalFormatting>
  <conditionalFormatting sqref="S244">
    <cfRule type="cellIs" dxfId="2959" priority="5322" operator="equal">
      <formula>"A RECEBER"</formula>
    </cfRule>
  </conditionalFormatting>
  <conditionalFormatting sqref="S244">
    <cfRule type="cellIs" dxfId="2958" priority="5320" operator="equal">
      <formula>"QUITADO"</formula>
    </cfRule>
    <cfRule type="cellIs" dxfId="2957" priority="5321" operator="equal">
      <formula>"A RECEBER"</formula>
    </cfRule>
  </conditionalFormatting>
  <conditionalFormatting sqref="S244">
    <cfRule type="cellIs" dxfId="2956" priority="5319" operator="equal">
      <formula>"LIQUIDADO"</formula>
    </cfRule>
  </conditionalFormatting>
  <conditionalFormatting sqref="S292">
    <cfRule type="cellIs" dxfId="2955" priority="5203" operator="equal">
      <formula>"A RECEBER"</formula>
    </cfRule>
  </conditionalFormatting>
  <conditionalFormatting sqref="S292">
    <cfRule type="cellIs" dxfId="2954" priority="5201" operator="equal">
      <formula>"QUITADO"</formula>
    </cfRule>
    <cfRule type="cellIs" dxfId="2953" priority="5202" operator="equal">
      <formula>"A RECEBER"</formula>
    </cfRule>
  </conditionalFormatting>
  <conditionalFormatting sqref="S292">
    <cfRule type="cellIs" dxfId="2952" priority="5200" operator="equal">
      <formula>"LIQUIDADO"</formula>
    </cfRule>
  </conditionalFormatting>
  <conditionalFormatting sqref="S308">
    <cfRule type="cellIs" dxfId="2951" priority="5174" operator="equal">
      <formula>"QUITADO"</formula>
    </cfRule>
    <cfRule type="cellIs" dxfId="2950" priority="5175" operator="equal">
      <formula>"A RECEBER"</formula>
    </cfRule>
  </conditionalFormatting>
  <conditionalFormatting sqref="S308">
    <cfRule type="cellIs" dxfId="2949" priority="5173" operator="equal">
      <formula>"LIQUIDADO"</formula>
    </cfRule>
  </conditionalFormatting>
  <conditionalFormatting sqref="S286">
    <cfRule type="cellIs" dxfId="2948" priority="5172" operator="equal">
      <formula>"A RECEBER"</formula>
    </cfRule>
  </conditionalFormatting>
  <conditionalFormatting sqref="S286">
    <cfRule type="cellIs" dxfId="2947" priority="5170" operator="equal">
      <formula>"QUITADO"</formula>
    </cfRule>
    <cfRule type="cellIs" dxfId="2946" priority="5171" operator="equal">
      <formula>"A RECEBER"</formula>
    </cfRule>
  </conditionalFormatting>
  <conditionalFormatting sqref="S286">
    <cfRule type="cellIs" dxfId="2945" priority="5169" operator="equal">
      <formula>"LIQUIDADO"</formula>
    </cfRule>
  </conditionalFormatting>
  <conditionalFormatting sqref="S298">
    <cfRule type="cellIs" dxfId="2944" priority="5151" operator="equal">
      <formula>"LIQUIDADO"</formula>
    </cfRule>
  </conditionalFormatting>
  <conditionalFormatting sqref="S298">
    <cfRule type="cellIs" dxfId="2943" priority="5154" operator="equal">
      <formula>"A RECEBER"</formula>
    </cfRule>
  </conditionalFormatting>
  <conditionalFormatting sqref="S298">
    <cfRule type="cellIs" dxfId="2942" priority="5152" operator="equal">
      <formula>"QUITADO"</formula>
    </cfRule>
    <cfRule type="cellIs" dxfId="2941" priority="5153" operator="equal">
      <formula>"A RECEBER"</formula>
    </cfRule>
  </conditionalFormatting>
  <conditionalFormatting sqref="S343">
    <cfRule type="cellIs" dxfId="2940" priority="4999" operator="equal">
      <formula>"QUITADO"</formula>
    </cfRule>
    <cfRule type="cellIs" dxfId="2939" priority="5000" operator="equal">
      <formula>"A RECEBER"</formula>
    </cfRule>
  </conditionalFormatting>
  <conditionalFormatting sqref="S343">
    <cfRule type="cellIs" dxfId="2938" priority="4998" operator="equal">
      <formula>"LIQUIDADO"</formula>
    </cfRule>
  </conditionalFormatting>
  <conditionalFormatting sqref="S314">
    <cfRule type="cellIs" dxfId="2937" priority="4941" operator="equal">
      <formula>"A RECEBER"</formula>
    </cfRule>
  </conditionalFormatting>
  <conditionalFormatting sqref="S314">
    <cfRule type="cellIs" dxfId="2936" priority="4939" operator="equal">
      <formula>"QUITADO"</formula>
    </cfRule>
    <cfRule type="cellIs" dxfId="2935" priority="4940" operator="equal">
      <formula>"A RECEBER"</formula>
    </cfRule>
  </conditionalFormatting>
  <conditionalFormatting sqref="S314">
    <cfRule type="cellIs" dxfId="2934" priority="4938" operator="equal">
      <formula>"LIQUIDADO"</formula>
    </cfRule>
  </conditionalFormatting>
  <conditionalFormatting sqref="S344">
    <cfRule type="cellIs" dxfId="2933" priority="4885" operator="equal">
      <formula>"A RECEBER"</formula>
    </cfRule>
  </conditionalFormatting>
  <conditionalFormatting sqref="S344">
    <cfRule type="cellIs" dxfId="2932" priority="4883" operator="equal">
      <formula>"QUITADO"</formula>
    </cfRule>
    <cfRule type="cellIs" dxfId="2931" priority="4884" operator="equal">
      <formula>"A RECEBER"</formula>
    </cfRule>
  </conditionalFormatting>
  <conditionalFormatting sqref="S344">
    <cfRule type="cellIs" dxfId="2930" priority="4882" operator="equal">
      <formula>"LIQUIDADO"</formula>
    </cfRule>
  </conditionalFormatting>
  <conditionalFormatting sqref="S315">
    <cfRule type="cellIs" dxfId="2929" priority="4861" operator="equal">
      <formula>"A RECEBER"</formula>
    </cfRule>
  </conditionalFormatting>
  <conditionalFormatting sqref="S315">
    <cfRule type="cellIs" dxfId="2928" priority="4859" operator="equal">
      <formula>"QUITADO"</formula>
    </cfRule>
    <cfRule type="cellIs" dxfId="2927" priority="4860" operator="equal">
      <formula>"A RECEBER"</formula>
    </cfRule>
  </conditionalFormatting>
  <conditionalFormatting sqref="S315">
    <cfRule type="cellIs" dxfId="2926" priority="4858" operator="equal">
      <formula>"LIQUIDADO"</formula>
    </cfRule>
  </conditionalFormatting>
  <conditionalFormatting sqref="S475">
    <cfRule type="cellIs" dxfId="2925" priority="4633" operator="equal">
      <formula>"A RECEBER"</formula>
    </cfRule>
  </conditionalFormatting>
  <conditionalFormatting sqref="S475">
    <cfRule type="cellIs" dxfId="2924" priority="4631" operator="equal">
      <formula>"QUITADO"</formula>
    </cfRule>
    <cfRule type="cellIs" dxfId="2923" priority="4632" operator="equal">
      <formula>"A RECEBER"</formula>
    </cfRule>
  </conditionalFormatting>
  <conditionalFormatting sqref="S475">
    <cfRule type="cellIs" dxfId="2922" priority="4630" operator="equal">
      <formula>"LIQUIDADO"</formula>
    </cfRule>
  </conditionalFormatting>
  <conditionalFormatting sqref="S487">
    <cfRule type="cellIs" dxfId="2921" priority="4597" operator="equal">
      <formula>"A RECEBER"</formula>
    </cfRule>
  </conditionalFormatting>
  <conditionalFormatting sqref="S487">
    <cfRule type="cellIs" dxfId="2920" priority="4595" operator="equal">
      <formula>"QUITADO"</formula>
    </cfRule>
    <cfRule type="cellIs" dxfId="2919" priority="4596" operator="equal">
      <formula>"A RECEBER"</formula>
    </cfRule>
  </conditionalFormatting>
  <conditionalFormatting sqref="S487">
    <cfRule type="cellIs" dxfId="2918" priority="4594" operator="equal">
      <formula>"LIQUIDADO"</formula>
    </cfRule>
  </conditionalFormatting>
  <conditionalFormatting sqref="S439">
    <cfRule type="cellIs" dxfId="2917" priority="4508" operator="equal">
      <formula>"A RECEBER"</formula>
    </cfRule>
  </conditionalFormatting>
  <conditionalFormatting sqref="S439">
    <cfRule type="cellIs" dxfId="2916" priority="4506" operator="equal">
      <formula>"QUITADO"</formula>
    </cfRule>
    <cfRule type="cellIs" dxfId="2915" priority="4507" operator="equal">
      <formula>"A RECEBER"</formula>
    </cfRule>
  </conditionalFormatting>
  <conditionalFormatting sqref="S439">
    <cfRule type="cellIs" dxfId="2914" priority="4505" operator="equal">
      <formula>"LIQUIDADO"</formula>
    </cfRule>
  </conditionalFormatting>
  <conditionalFormatting sqref="S453">
    <cfRule type="cellIs" dxfId="2913" priority="4438" operator="equal">
      <formula>"A RECEBER"</formula>
    </cfRule>
  </conditionalFormatting>
  <conditionalFormatting sqref="S453">
    <cfRule type="cellIs" dxfId="2912" priority="4436" operator="equal">
      <formula>"QUITADO"</formula>
    </cfRule>
    <cfRule type="cellIs" dxfId="2911" priority="4437" operator="equal">
      <formula>"A RECEBER"</formula>
    </cfRule>
  </conditionalFormatting>
  <conditionalFormatting sqref="S453">
    <cfRule type="cellIs" dxfId="2910" priority="4435" operator="equal">
      <formula>"LIQUIDADO"</formula>
    </cfRule>
  </conditionalFormatting>
  <conditionalFormatting sqref="S455">
    <cfRule type="cellIs" dxfId="2909" priority="4422" operator="equal">
      <formula>"A RECEBER"</formula>
    </cfRule>
  </conditionalFormatting>
  <conditionalFormatting sqref="S455">
    <cfRule type="cellIs" dxfId="2908" priority="4420" operator="equal">
      <formula>"QUITADO"</formula>
    </cfRule>
    <cfRule type="cellIs" dxfId="2907" priority="4421" operator="equal">
      <formula>"A RECEBER"</formula>
    </cfRule>
  </conditionalFormatting>
  <conditionalFormatting sqref="S455">
    <cfRule type="cellIs" dxfId="2906" priority="4419" operator="equal">
      <formula>"LIQUIDADO"</formula>
    </cfRule>
  </conditionalFormatting>
  <conditionalFormatting sqref="S504">
    <cfRule type="cellIs" dxfId="2905" priority="4366" operator="equal">
      <formula>"A RECEBER"</formula>
    </cfRule>
  </conditionalFormatting>
  <conditionalFormatting sqref="S504">
    <cfRule type="cellIs" dxfId="2904" priority="4364" operator="equal">
      <formula>"QUITADO"</formula>
    </cfRule>
    <cfRule type="cellIs" dxfId="2903" priority="4365" operator="equal">
      <formula>"A RECEBER"</formula>
    </cfRule>
  </conditionalFormatting>
  <conditionalFormatting sqref="S504">
    <cfRule type="cellIs" dxfId="2902" priority="4363" operator="equal">
      <formula>"LIQUIDADO"</formula>
    </cfRule>
  </conditionalFormatting>
  <conditionalFormatting sqref="S598">
    <cfRule type="cellIs" dxfId="2901" priority="4295" operator="equal">
      <formula>"A RECEBER"</formula>
    </cfRule>
  </conditionalFormatting>
  <conditionalFormatting sqref="S598">
    <cfRule type="cellIs" dxfId="2900" priority="4293" operator="equal">
      <formula>"QUITADO"</formula>
    </cfRule>
    <cfRule type="cellIs" dxfId="2899" priority="4294" operator="equal">
      <formula>"A RECEBER"</formula>
    </cfRule>
  </conditionalFormatting>
  <conditionalFormatting sqref="S598">
    <cfRule type="cellIs" dxfId="2898" priority="4292" operator="equal">
      <formula>"LIQUIDADO"</formula>
    </cfRule>
  </conditionalFormatting>
  <conditionalFormatting sqref="S522">
    <cfRule type="cellIs" dxfId="2897" priority="4151" operator="equal">
      <formula>"A RECEBER"</formula>
    </cfRule>
  </conditionalFormatting>
  <conditionalFormatting sqref="S522">
    <cfRule type="cellIs" dxfId="2896" priority="4149" operator="equal">
      <formula>"QUITADO"</formula>
    </cfRule>
    <cfRule type="cellIs" dxfId="2895" priority="4150" operator="equal">
      <formula>"A RECEBER"</formula>
    </cfRule>
  </conditionalFormatting>
  <conditionalFormatting sqref="S522">
    <cfRule type="cellIs" dxfId="2894" priority="4148" operator="equal">
      <formula>"LIQUIDADO"</formula>
    </cfRule>
  </conditionalFormatting>
  <conditionalFormatting sqref="S507">
    <cfRule type="cellIs" dxfId="2893" priority="4071" operator="equal">
      <formula>"A RECEBER"</formula>
    </cfRule>
  </conditionalFormatting>
  <conditionalFormatting sqref="S507">
    <cfRule type="cellIs" dxfId="2892" priority="4069" operator="equal">
      <formula>"QUITADO"</formula>
    </cfRule>
    <cfRule type="cellIs" dxfId="2891" priority="4070" operator="equal">
      <formula>"A RECEBER"</formula>
    </cfRule>
  </conditionalFormatting>
  <conditionalFormatting sqref="S507">
    <cfRule type="cellIs" dxfId="2890" priority="4068" operator="equal">
      <formula>"LIQUIDADO"</formula>
    </cfRule>
  </conditionalFormatting>
  <conditionalFormatting sqref="S529">
    <cfRule type="cellIs" dxfId="2889" priority="3968" operator="equal">
      <formula>"A RECEBER"</formula>
    </cfRule>
  </conditionalFormatting>
  <conditionalFormatting sqref="S529">
    <cfRule type="cellIs" dxfId="2888" priority="3966" operator="equal">
      <formula>"QUITADO"</formula>
    </cfRule>
    <cfRule type="cellIs" dxfId="2887" priority="3967" operator="equal">
      <formula>"A RECEBER"</formula>
    </cfRule>
  </conditionalFormatting>
  <conditionalFormatting sqref="S529">
    <cfRule type="cellIs" dxfId="2886" priority="3965" operator="equal">
      <formula>"LIQUIDADO"</formula>
    </cfRule>
  </conditionalFormatting>
  <conditionalFormatting sqref="S702">
    <cfRule type="cellIs" dxfId="2885" priority="3673" operator="equal">
      <formula>"A RECEBER"</formula>
    </cfRule>
  </conditionalFormatting>
  <conditionalFormatting sqref="S702">
    <cfRule type="cellIs" dxfId="2884" priority="3671" operator="equal">
      <formula>"QUITADO"</formula>
    </cfRule>
    <cfRule type="cellIs" dxfId="2883" priority="3672" operator="equal">
      <formula>"A RECEBER"</formula>
    </cfRule>
  </conditionalFormatting>
  <conditionalFormatting sqref="S702">
    <cfRule type="cellIs" dxfId="2882" priority="3670" operator="equal">
      <formula>"LIQUIDADO"</formula>
    </cfRule>
  </conditionalFormatting>
  <conditionalFormatting sqref="S682">
    <cfRule type="cellIs" dxfId="2881" priority="3494" operator="equal">
      <formula>"A RECEBER"</formula>
    </cfRule>
  </conditionalFormatting>
  <conditionalFormatting sqref="S682">
    <cfRule type="cellIs" dxfId="2880" priority="3492" operator="equal">
      <formula>"QUITADO"</formula>
    </cfRule>
    <cfRule type="cellIs" dxfId="2879" priority="3493" operator="equal">
      <formula>"A RECEBER"</formula>
    </cfRule>
  </conditionalFormatting>
  <conditionalFormatting sqref="S682">
    <cfRule type="cellIs" dxfId="2878" priority="3491" operator="equal">
      <formula>"LIQUIDADO"</formula>
    </cfRule>
  </conditionalFormatting>
  <conditionalFormatting sqref="S722">
    <cfRule type="cellIs" dxfId="2877" priority="3254" operator="equal">
      <formula>"A RECEBER"</formula>
    </cfRule>
  </conditionalFormatting>
  <conditionalFormatting sqref="S722">
    <cfRule type="cellIs" dxfId="2876" priority="3252" operator="equal">
      <formula>"QUITADO"</formula>
    </cfRule>
    <cfRule type="cellIs" dxfId="2875" priority="3253" operator="equal">
      <formula>"A RECEBER"</formula>
    </cfRule>
  </conditionalFormatting>
  <conditionalFormatting sqref="S722">
    <cfRule type="cellIs" dxfId="2874" priority="3251" operator="equal">
      <formula>"LIQUIDADO"</formula>
    </cfRule>
  </conditionalFormatting>
  <conditionalFormatting sqref="S13">
    <cfRule type="cellIs" dxfId="2873" priority="3122" operator="equal">
      <formula>"A RECEBER"</formula>
    </cfRule>
  </conditionalFormatting>
  <conditionalFormatting sqref="S13">
    <cfRule type="cellIs" dxfId="2872" priority="3120" operator="equal">
      <formula>"QUITADO"</formula>
    </cfRule>
    <cfRule type="cellIs" dxfId="2871" priority="3121" operator="equal">
      <formula>"A RECEBER"</formula>
    </cfRule>
  </conditionalFormatting>
  <conditionalFormatting sqref="S13">
    <cfRule type="cellIs" dxfId="2870" priority="3119" operator="equal">
      <formula>"LIQUIDADO"</formula>
    </cfRule>
  </conditionalFormatting>
  <conditionalFormatting sqref="S50">
    <cfRule type="cellIs" dxfId="2869" priority="3110" operator="equal">
      <formula>"A RECEBER"</formula>
    </cfRule>
  </conditionalFormatting>
  <conditionalFormatting sqref="S50">
    <cfRule type="cellIs" dxfId="2868" priority="3108" operator="equal">
      <formula>"QUITADO"</formula>
    </cfRule>
    <cfRule type="cellIs" dxfId="2867" priority="3109" operator="equal">
      <formula>"A RECEBER"</formula>
    </cfRule>
  </conditionalFormatting>
  <conditionalFormatting sqref="S50">
    <cfRule type="cellIs" dxfId="2866" priority="3107" operator="equal">
      <formula>"LIQUIDADO"</formula>
    </cfRule>
  </conditionalFormatting>
  <conditionalFormatting sqref="S73">
    <cfRule type="cellIs" dxfId="2865" priority="3102" operator="equal">
      <formula>"A RECEBER"</formula>
    </cfRule>
  </conditionalFormatting>
  <conditionalFormatting sqref="S73">
    <cfRule type="cellIs" dxfId="2864" priority="3100" operator="equal">
      <formula>"QUITADO"</formula>
    </cfRule>
    <cfRule type="cellIs" dxfId="2863" priority="3101" operator="equal">
      <formula>"A RECEBER"</formula>
    </cfRule>
  </conditionalFormatting>
  <conditionalFormatting sqref="S73">
    <cfRule type="cellIs" dxfId="2862" priority="3099" operator="equal">
      <formula>"LIQUIDADO"</formula>
    </cfRule>
  </conditionalFormatting>
  <conditionalFormatting sqref="S74">
    <cfRule type="cellIs" dxfId="2861" priority="3098" operator="equal">
      <formula>"A RECEBER"</formula>
    </cfRule>
  </conditionalFormatting>
  <conditionalFormatting sqref="S74">
    <cfRule type="cellIs" dxfId="2860" priority="3096" operator="equal">
      <formula>"QUITADO"</formula>
    </cfRule>
    <cfRule type="cellIs" dxfId="2859" priority="3097" operator="equal">
      <formula>"A RECEBER"</formula>
    </cfRule>
  </conditionalFormatting>
  <conditionalFormatting sqref="S74">
    <cfRule type="cellIs" dxfId="2858" priority="3095" operator="equal">
      <formula>"LIQUIDADO"</formula>
    </cfRule>
  </conditionalFormatting>
  <conditionalFormatting sqref="S53">
    <cfRule type="cellIs" dxfId="2857" priority="3078" operator="equal">
      <formula>"A RECEBER"</formula>
    </cfRule>
  </conditionalFormatting>
  <conditionalFormatting sqref="S53">
    <cfRule type="cellIs" dxfId="2856" priority="3076" operator="equal">
      <formula>"QUITADO"</formula>
    </cfRule>
    <cfRule type="cellIs" dxfId="2855" priority="3077" operator="equal">
      <formula>"A RECEBER"</formula>
    </cfRule>
  </conditionalFormatting>
  <conditionalFormatting sqref="S53">
    <cfRule type="cellIs" dxfId="2854" priority="3075" operator="equal">
      <formula>"LIQUIDADO"</formula>
    </cfRule>
  </conditionalFormatting>
  <conditionalFormatting sqref="S5">
    <cfRule type="cellIs" dxfId="2853" priority="3074" operator="equal">
      <formula>"A RECEBER"</formula>
    </cfRule>
  </conditionalFormatting>
  <conditionalFormatting sqref="S5">
    <cfRule type="cellIs" dxfId="2852" priority="3072" operator="equal">
      <formula>"QUITADO"</formula>
    </cfRule>
    <cfRule type="cellIs" dxfId="2851" priority="3073" operator="equal">
      <formula>"A RECEBER"</formula>
    </cfRule>
  </conditionalFormatting>
  <conditionalFormatting sqref="S5">
    <cfRule type="cellIs" dxfId="2850" priority="3071" operator="equal">
      <formula>"LIQUIDADO"</formula>
    </cfRule>
  </conditionalFormatting>
  <conditionalFormatting sqref="S35">
    <cfRule type="cellIs" dxfId="2849" priority="3054" operator="equal">
      <formula>"A RECEBER"</formula>
    </cfRule>
  </conditionalFormatting>
  <conditionalFormatting sqref="S35">
    <cfRule type="cellIs" dxfId="2848" priority="3052" operator="equal">
      <formula>"QUITADO"</formula>
    </cfRule>
    <cfRule type="cellIs" dxfId="2847" priority="3053" operator="equal">
      <formula>"A RECEBER"</formula>
    </cfRule>
  </conditionalFormatting>
  <conditionalFormatting sqref="S35">
    <cfRule type="cellIs" dxfId="2846" priority="3051" operator="equal">
      <formula>"LIQUIDADO"</formula>
    </cfRule>
  </conditionalFormatting>
  <conditionalFormatting sqref="S11">
    <cfRule type="cellIs" dxfId="2845" priority="3038" operator="equal">
      <formula>"A RECEBER"</formula>
    </cfRule>
  </conditionalFormatting>
  <conditionalFormatting sqref="S11">
    <cfRule type="cellIs" dxfId="2844" priority="3036" operator="equal">
      <formula>"QUITADO"</formula>
    </cfRule>
    <cfRule type="cellIs" dxfId="2843" priority="3037" operator="equal">
      <formula>"A RECEBER"</formula>
    </cfRule>
  </conditionalFormatting>
  <conditionalFormatting sqref="S11">
    <cfRule type="cellIs" dxfId="2842" priority="3035" operator="equal">
      <formula>"LIQUIDADO"</formula>
    </cfRule>
  </conditionalFormatting>
  <conditionalFormatting sqref="S60">
    <cfRule type="cellIs" dxfId="2841" priority="3030" operator="equal">
      <formula>"A RECEBER"</formula>
    </cfRule>
  </conditionalFormatting>
  <conditionalFormatting sqref="S60">
    <cfRule type="cellIs" dxfId="2840" priority="3028" operator="equal">
      <formula>"QUITADO"</formula>
    </cfRule>
    <cfRule type="cellIs" dxfId="2839" priority="3029" operator="equal">
      <formula>"A RECEBER"</formula>
    </cfRule>
  </conditionalFormatting>
  <conditionalFormatting sqref="S60">
    <cfRule type="cellIs" dxfId="2838" priority="3027" operator="equal">
      <formula>"LIQUIDADO"</formula>
    </cfRule>
  </conditionalFormatting>
  <conditionalFormatting sqref="S19 S22:S23">
    <cfRule type="cellIs" dxfId="2837" priority="3020" operator="equal">
      <formula>"A RECEBER"</formula>
    </cfRule>
  </conditionalFormatting>
  <conditionalFormatting sqref="S19 S22:S23">
    <cfRule type="cellIs" dxfId="2836" priority="3018" operator="equal">
      <formula>"QUITADO"</formula>
    </cfRule>
    <cfRule type="cellIs" dxfId="2835" priority="3019" operator="equal">
      <formula>"A RECEBER"</formula>
    </cfRule>
  </conditionalFormatting>
  <conditionalFormatting sqref="S19 S22:S23">
    <cfRule type="cellIs" dxfId="2834" priority="3017" operator="equal">
      <formula>"LIQUIDADO"</formula>
    </cfRule>
  </conditionalFormatting>
  <conditionalFormatting sqref="S47">
    <cfRule type="cellIs" dxfId="2833" priority="3000" operator="equal">
      <formula>"A RECEBER"</formula>
    </cfRule>
  </conditionalFormatting>
  <conditionalFormatting sqref="S47">
    <cfRule type="cellIs" dxfId="2832" priority="2998" operator="equal">
      <formula>"QUITADO"</formula>
    </cfRule>
    <cfRule type="cellIs" dxfId="2831" priority="2999" operator="equal">
      <formula>"A RECEBER"</formula>
    </cfRule>
  </conditionalFormatting>
  <conditionalFormatting sqref="S47">
    <cfRule type="cellIs" dxfId="2830" priority="2997" operator="equal">
      <formula>"LIQUIDADO"</formula>
    </cfRule>
  </conditionalFormatting>
  <conditionalFormatting sqref="S71">
    <cfRule type="cellIs" dxfId="2829" priority="2966" operator="equal">
      <formula>"A RECEBER"</formula>
    </cfRule>
  </conditionalFormatting>
  <conditionalFormatting sqref="S71">
    <cfRule type="cellIs" dxfId="2828" priority="2964" operator="equal">
      <formula>"QUITADO"</formula>
    </cfRule>
    <cfRule type="cellIs" dxfId="2827" priority="2965" operator="equal">
      <formula>"A RECEBER"</formula>
    </cfRule>
  </conditionalFormatting>
  <conditionalFormatting sqref="S71">
    <cfRule type="cellIs" dxfId="2826" priority="2963" operator="equal">
      <formula>"LIQUIDADO"</formula>
    </cfRule>
  </conditionalFormatting>
  <conditionalFormatting sqref="S102">
    <cfRule type="cellIs" dxfId="2825" priority="2946" operator="equal">
      <formula>"A RECEBER"</formula>
    </cfRule>
  </conditionalFormatting>
  <conditionalFormatting sqref="S102">
    <cfRule type="cellIs" dxfId="2824" priority="2944" operator="equal">
      <formula>"QUITADO"</formula>
    </cfRule>
    <cfRule type="cellIs" dxfId="2823" priority="2945" operator="equal">
      <formula>"A RECEBER"</formula>
    </cfRule>
  </conditionalFormatting>
  <conditionalFormatting sqref="S102">
    <cfRule type="cellIs" dxfId="2822" priority="2943" operator="equal">
      <formula>"LIQUIDADO"</formula>
    </cfRule>
  </conditionalFormatting>
  <conditionalFormatting sqref="S109">
    <cfRule type="cellIs" dxfId="2821" priority="2942" operator="equal">
      <formula>"A RECEBER"</formula>
    </cfRule>
  </conditionalFormatting>
  <conditionalFormatting sqref="S109">
    <cfRule type="cellIs" dxfId="2820" priority="2940" operator="equal">
      <formula>"QUITADO"</formula>
    </cfRule>
    <cfRule type="cellIs" dxfId="2819" priority="2941" operator="equal">
      <formula>"A RECEBER"</formula>
    </cfRule>
  </conditionalFormatting>
  <conditionalFormatting sqref="S109">
    <cfRule type="cellIs" dxfId="2818" priority="2939" operator="equal">
      <formula>"LIQUIDADO"</formula>
    </cfRule>
  </conditionalFormatting>
  <conditionalFormatting sqref="S142">
    <cfRule type="cellIs" dxfId="2817" priority="2916" operator="equal">
      <formula>"A RECEBER"</formula>
    </cfRule>
  </conditionalFormatting>
  <conditionalFormatting sqref="S142">
    <cfRule type="cellIs" dxfId="2816" priority="2914" operator="equal">
      <formula>"QUITADO"</formula>
    </cfRule>
    <cfRule type="cellIs" dxfId="2815" priority="2915" operator="equal">
      <formula>"A RECEBER"</formula>
    </cfRule>
  </conditionalFormatting>
  <conditionalFormatting sqref="S142">
    <cfRule type="cellIs" dxfId="2814" priority="2913" operator="equal">
      <formula>"LIQUIDADO"</formula>
    </cfRule>
  </conditionalFormatting>
  <conditionalFormatting sqref="S133">
    <cfRule type="cellIs" dxfId="2813" priority="2900" operator="equal">
      <formula>"A RECEBER"</formula>
    </cfRule>
  </conditionalFormatting>
  <conditionalFormatting sqref="S133">
    <cfRule type="cellIs" dxfId="2812" priority="2898" operator="equal">
      <formula>"QUITADO"</formula>
    </cfRule>
    <cfRule type="cellIs" dxfId="2811" priority="2899" operator="equal">
      <formula>"A RECEBER"</formula>
    </cfRule>
  </conditionalFormatting>
  <conditionalFormatting sqref="S133">
    <cfRule type="cellIs" dxfId="2810" priority="2897" operator="equal">
      <formula>"LIQUIDADO"</formula>
    </cfRule>
  </conditionalFormatting>
  <conditionalFormatting sqref="S147">
    <cfRule type="cellIs" dxfId="2809" priority="2896" operator="equal">
      <formula>"A RECEBER"</formula>
    </cfRule>
  </conditionalFormatting>
  <conditionalFormatting sqref="S147">
    <cfRule type="cellIs" dxfId="2808" priority="2894" operator="equal">
      <formula>"QUITADO"</formula>
    </cfRule>
    <cfRule type="cellIs" dxfId="2807" priority="2895" operator="equal">
      <formula>"A RECEBER"</formula>
    </cfRule>
  </conditionalFormatting>
  <conditionalFormatting sqref="S147">
    <cfRule type="cellIs" dxfId="2806" priority="2893" operator="equal">
      <formula>"LIQUIDADO"</formula>
    </cfRule>
  </conditionalFormatting>
  <conditionalFormatting sqref="S148">
    <cfRule type="cellIs" dxfId="2805" priority="2892" operator="equal">
      <formula>"A RECEBER"</formula>
    </cfRule>
  </conditionalFormatting>
  <conditionalFormatting sqref="S148">
    <cfRule type="cellIs" dxfId="2804" priority="2890" operator="equal">
      <formula>"QUITADO"</formula>
    </cfRule>
    <cfRule type="cellIs" dxfId="2803" priority="2891" operator="equal">
      <formula>"A RECEBER"</formula>
    </cfRule>
  </conditionalFormatting>
  <conditionalFormatting sqref="S148">
    <cfRule type="cellIs" dxfId="2802" priority="2889" operator="equal">
      <formula>"LIQUIDADO"</formula>
    </cfRule>
  </conditionalFormatting>
  <conditionalFormatting sqref="S153">
    <cfRule type="cellIs" dxfId="2801" priority="2883" operator="equal">
      <formula>"QUITADO"</formula>
    </cfRule>
    <cfRule type="cellIs" dxfId="2800" priority="2884" operator="equal">
      <formula>"A RECEBER"</formula>
    </cfRule>
  </conditionalFormatting>
  <conditionalFormatting sqref="S153">
    <cfRule type="cellIs" dxfId="2799" priority="2882" operator="equal">
      <formula>"LIQUIDADO"</formula>
    </cfRule>
  </conditionalFormatting>
  <conditionalFormatting sqref="S156">
    <cfRule type="cellIs" dxfId="2798" priority="2881" operator="equal">
      <formula>"A RECEBER"</formula>
    </cfRule>
  </conditionalFormatting>
  <conditionalFormatting sqref="S156">
    <cfRule type="cellIs" dxfId="2797" priority="2879" operator="equal">
      <formula>"QUITADO"</formula>
    </cfRule>
    <cfRule type="cellIs" dxfId="2796" priority="2880" operator="equal">
      <formula>"A RECEBER"</formula>
    </cfRule>
  </conditionalFormatting>
  <conditionalFormatting sqref="S156">
    <cfRule type="cellIs" dxfId="2795" priority="2877" operator="equal">
      <formula>"QUITADO"</formula>
    </cfRule>
    <cfRule type="cellIs" dxfId="2794" priority="2878" operator="equal">
      <formula>"A RECEBER"</formula>
    </cfRule>
  </conditionalFormatting>
  <conditionalFormatting sqref="S156">
    <cfRule type="cellIs" dxfId="2793" priority="2876" operator="equal">
      <formula>"LIQUIDADO"</formula>
    </cfRule>
  </conditionalFormatting>
  <conditionalFormatting sqref="S158">
    <cfRule type="cellIs" dxfId="2792" priority="2871" operator="equal">
      <formula>"A RECEBER"</formula>
    </cfRule>
  </conditionalFormatting>
  <conditionalFormatting sqref="S158">
    <cfRule type="cellIs" dxfId="2791" priority="2869" operator="equal">
      <formula>"QUITADO"</formula>
    </cfRule>
    <cfRule type="cellIs" dxfId="2790" priority="2870" operator="equal">
      <formula>"A RECEBER"</formula>
    </cfRule>
  </conditionalFormatting>
  <conditionalFormatting sqref="S158">
    <cfRule type="cellIs" dxfId="2789" priority="2868" operator="equal">
      <formula>"LIQUIDADO"</formula>
    </cfRule>
  </conditionalFormatting>
  <conditionalFormatting sqref="S165">
    <cfRule type="cellIs" dxfId="2788" priority="2867" operator="equal">
      <formula>"A RECEBER"</formula>
    </cfRule>
  </conditionalFormatting>
  <conditionalFormatting sqref="S165">
    <cfRule type="cellIs" dxfId="2787" priority="2865" operator="equal">
      <formula>"QUITADO"</formula>
    </cfRule>
    <cfRule type="cellIs" dxfId="2786" priority="2866" operator="equal">
      <formula>"A RECEBER"</formula>
    </cfRule>
  </conditionalFormatting>
  <conditionalFormatting sqref="S165">
    <cfRule type="cellIs" dxfId="2785" priority="2864" operator="equal">
      <formula>"LIQUIDADO"</formula>
    </cfRule>
  </conditionalFormatting>
  <conditionalFormatting sqref="S169">
    <cfRule type="cellIs" dxfId="2784" priority="2863" operator="equal">
      <formula>"A RECEBER"</formula>
    </cfRule>
  </conditionalFormatting>
  <conditionalFormatting sqref="S169">
    <cfRule type="cellIs" dxfId="2783" priority="2861" operator="equal">
      <formula>"QUITADO"</formula>
    </cfRule>
    <cfRule type="cellIs" dxfId="2782" priority="2862" operator="equal">
      <formula>"A RECEBER"</formula>
    </cfRule>
  </conditionalFormatting>
  <conditionalFormatting sqref="S169">
    <cfRule type="cellIs" dxfId="2781" priority="2860" operator="equal">
      <formula>"LIQUIDADO"</formula>
    </cfRule>
  </conditionalFormatting>
  <conditionalFormatting sqref="S141">
    <cfRule type="cellIs" dxfId="2780" priority="2851" operator="equal">
      <formula>"A RECEBER"</formula>
    </cfRule>
  </conditionalFormatting>
  <conditionalFormatting sqref="S141">
    <cfRule type="cellIs" dxfId="2779" priority="2849" operator="equal">
      <formula>"QUITADO"</formula>
    </cfRule>
    <cfRule type="cellIs" dxfId="2778" priority="2850" operator="equal">
      <formula>"A RECEBER"</formula>
    </cfRule>
  </conditionalFormatting>
  <conditionalFormatting sqref="S141">
    <cfRule type="cellIs" dxfId="2777" priority="2848" operator="equal">
      <formula>"LIQUIDADO"</formula>
    </cfRule>
  </conditionalFormatting>
  <conditionalFormatting sqref="S89">
    <cfRule type="cellIs" dxfId="2776" priority="2847" operator="equal">
      <formula>"A RECEBER"</formula>
    </cfRule>
  </conditionalFormatting>
  <conditionalFormatting sqref="S89">
    <cfRule type="cellIs" dxfId="2775" priority="2845" operator="equal">
      <formula>"QUITADO"</formula>
    </cfRule>
    <cfRule type="cellIs" dxfId="2774" priority="2846" operator="equal">
      <formula>"A RECEBER"</formula>
    </cfRule>
  </conditionalFormatting>
  <conditionalFormatting sqref="S89">
    <cfRule type="cellIs" dxfId="2773" priority="2844" operator="equal">
      <formula>"LIQUIDADO"</formula>
    </cfRule>
  </conditionalFormatting>
  <conditionalFormatting sqref="S146">
    <cfRule type="cellIs" dxfId="2772" priority="2839" operator="equal">
      <formula>"A RECEBER"</formula>
    </cfRule>
  </conditionalFormatting>
  <conditionalFormatting sqref="S146">
    <cfRule type="cellIs" dxfId="2771" priority="2837" operator="equal">
      <formula>"QUITADO"</formula>
    </cfRule>
    <cfRule type="cellIs" dxfId="2770" priority="2838" operator="equal">
      <formula>"A RECEBER"</formula>
    </cfRule>
  </conditionalFormatting>
  <conditionalFormatting sqref="S146">
    <cfRule type="cellIs" dxfId="2769" priority="2836" operator="equal">
      <formula>"LIQUIDADO"</formula>
    </cfRule>
  </conditionalFormatting>
  <conditionalFormatting sqref="S174">
    <cfRule type="cellIs" dxfId="2768" priority="2811" operator="equal">
      <formula>"A RECEBER"</formula>
    </cfRule>
  </conditionalFormatting>
  <conditionalFormatting sqref="S174">
    <cfRule type="cellIs" dxfId="2767" priority="2809" operator="equal">
      <formula>"QUITADO"</formula>
    </cfRule>
    <cfRule type="cellIs" dxfId="2766" priority="2810" operator="equal">
      <formula>"A RECEBER"</formula>
    </cfRule>
  </conditionalFormatting>
  <conditionalFormatting sqref="S174">
    <cfRule type="cellIs" dxfId="2765" priority="2808" operator="equal">
      <formula>"LIQUIDADO"</formula>
    </cfRule>
  </conditionalFormatting>
  <conditionalFormatting sqref="S159">
    <cfRule type="cellIs" dxfId="2764" priority="2821" operator="equal">
      <formula>"A RECEBER"</formula>
    </cfRule>
  </conditionalFormatting>
  <conditionalFormatting sqref="S159">
    <cfRule type="cellIs" dxfId="2763" priority="2819" operator="equal">
      <formula>"QUITADO"</formula>
    </cfRule>
    <cfRule type="cellIs" dxfId="2762" priority="2820" operator="equal">
      <formula>"A RECEBER"</formula>
    </cfRule>
  </conditionalFormatting>
  <conditionalFormatting sqref="S159">
    <cfRule type="cellIs" dxfId="2761" priority="2817" operator="equal">
      <formula>"QUITADO"</formula>
    </cfRule>
    <cfRule type="cellIs" dxfId="2760" priority="2818" operator="equal">
      <formula>"A RECEBER"</formula>
    </cfRule>
  </conditionalFormatting>
  <conditionalFormatting sqref="S159">
    <cfRule type="cellIs" dxfId="2759" priority="2816" operator="equal">
      <formula>"LIQUIDADO"</formula>
    </cfRule>
  </conditionalFormatting>
  <conditionalFormatting sqref="S171">
    <cfRule type="cellIs" dxfId="2758" priority="2815" operator="equal">
      <formula>"A RECEBER"</formula>
    </cfRule>
  </conditionalFormatting>
  <conditionalFormatting sqref="S171">
    <cfRule type="cellIs" dxfId="2757" priority="2813" operator="equal">
      <formula>"QUITADO"</formula>
    </cfRule>
    <cfRule type="cellIs" dxfId="2756" priority="2814" operator="equal">
      <formula>"A RECEBER"</formula>
    </cfRule>
  </conditionalFormatting>
  <conditionalFormatting sqref="S171">
    <cfRule type="cellIs" dxfId="2755" priority="2812" operator="equal">
      <formula>"LIQUIDADO"</formula>
    </cfRule>
  </conditionalFormatting>
  <conditionalFormatting sqref="S103">
    <cfRule type="cellIs" dxfId="2754" priority="2803" operator="equal">
      <formula>"A RECEBER"</formula>
    </cfRule>
  </conditionalFormatting>
  <conditionalFormatting sqref="S103">
    <cfRule type="cellIs" dxfId="2753" priority="2801" operator="equal">
      <formula>"QUITADO"</formula>
    </cfRule>
    <cfRule type="cellIs" dxfId="2752" priority="2802" operator="equal">
      <formula>"A RECEBER"</formula>
    </cfRule>
  </conditionalFormatting>
  <conditionalFormatting sqref="S103">
    <cfRule type="cellIs" dxfId="2751" priority="2800" operator="equal">
      <formula>"LIQUIDADO"</formula>
    </cfRule>
  </conditionalFormatting>
  <conditionalFormatting sqref="S135">
    <cfRule type="cellIs" dxfId="2750" priority="2783" operator="equal">
      <formula>"A RECEBER"</formula>
    </cfRule>
  </conditionalFormatting>
  <conditionalFormatting sqref="S135">
    <cfRule type="cellIs" dxfId="2749" priority="2781" operator="equal">
      <formula>"QUITADO"</formula>
    </cfRule>
    <cfRule type="cellIs" dxfId="2748" priority="2782" operator="equal">
      <formula>"A RECEBER"</formula>
    </cfRule>
  </conditionalFormatting>
  <conditionalFormatting sqref="S135">
    <cfRule type="cellIs" dxfId="2747" priority="2780" operator="equal">
      <formula>"LIQUIDADO"</formula>
    </cfRule>
  </conditionalFormatting>
  <conditionalFormatting sqref="S173">
    <cfRule type="cellIs" dxfId="2746" priority="2795" operator="equal">
      <formula>"A RECEBER"</formula>
    </cfRule>
  </conditionalFormatting>
  <conditionalFormatting sqref="S173">
    <cfRule type="cellIs" dxfId="2745" priority="2793" operator="equal">
      <formula>"QUITADO"</formula>
    </cfRule>
    <cfRule type="cellIs" dxfId="2744" priority="2794" operator="equal">
      <formula>"A RECEBER"</formula>
    </cfRule>
  </conditionalFormatting>
  <conditionalFormatting sqref="S173">
    <cfRule type="cellIs" dxfId="2743" priority="2792" operator="equal">
      <formula>"LIQUIDADO"</formula>
    </cfRule>
  </conditionalFormatting>
  <conditionalFormatting sqref="S166">
    <cfRule type="cellIs" dxfId="2742" priority="2779" operator="equal">
      <formula>"A RECEBER"</formula>
    </cfRule>
  </conditionalFormatting>
  <conditionalFormatting sqref="S166">
    <cfRule type="cellIs" dxfId="2741" priority="2777" operator="equal">
      <formula>"QUITADO"</formula>
    </cfRule>
    <cfRule type="cellIs" dxfId="2740" priority="2778" operator="equal">
      <formula>"A RECEBER"</formula>
    </cfRule>
  </conditionalFormatting>
  <conditionalFormatting sqref="S166">
    <cfRule type="cellIs" dxfId="2739" priority="2776" operator="equal">
      <formula>"LIQUIDADO"</formula>
    </cfRule>
  </conditionalFormatting>
  <conditionalFormatting sqref="S175">
    <cfRule type="cellIs" dxfId="2738" priority="2775" operator="equal">
      <formula>"A RECEBER"</formula>
    </cfRule>
  </conditionalFormatting>
  <conditionalFormatting sqref="S175">
    <cfRule type="cellIs" dxfId="2737" priority="2773" operator="equal">
      <formula>"QUITADO"</formula>
    </cfRule>
    <cfRule type="cellIs" dxfId="2736" priority="2774" operator="equal">
      <formula>"A RECEBER"</formula>
    </cfRule>
  </conditionalFormatting>
  <conditionalFormatting sqref="S175">
    <cfRule type="cellIs" dxfId="2735" priority="2772" operator="equal">
      <formula>"LIQUIDADO"</formula>
    </cfRule>
  </conditionalFormatting>
  <conditionalFormatting sqref="S167">
    <cfRule type="cellIs" dxfId="2734" priority="2763" operator="equal">
      <formula>"A RECEBER"</formula>
    </cfRule>
  </conditionalFormatting>
  <conditionalFormatting sqref="S167">
    <cfRule type="cellIs" dxfId="2733" priority="2761" operator="equal">
      <formula>"QUITADO"</formula>
    </cfRule>
    <cfRule type="cellIs" dxfId="2732" priority="2762" operator="equal">
      <formula>"A RECEBER"</formula>
    </cfRule>
  </conditionalFormatting>
  <conditionalFormatting sqref="S167">
    <cfRule type="cellIs" dxfId="2731" priority="2760" operator="equal">
      <formula>"LIQUIDADO"</formula>
    </cfRule>
  </conditionalFormatting>
  <conditionalFormatting sqref="S176">
    <cfRule type="cellIs" dxfId="2730" priority="2759" operator="equal">
      <formula>"A RECEBER"</formula>
    </cfRule>
  </conditionalFormatting>
  <conditionalFormatting sqref="S176">
    <cfRule type="cellIs" dxfId="2729" priority="2757" operator="equal">
      <formula>"QUITADO"</formula>
    </cfRule>
    <cfRule type="cellIs" dxfId="2728" priority="2758" operator="equal">
      <formula>"A RECEBER"</formula>
    </cfRule>
  </conditionalFormatting>
  <conditionalFormatting sqref="S176">
    <cfRule type="cellIs" dxfId="2727" priority="2756" operator="equal">
      <formula>"LIQUIDADO"</formula>
    </cfRule>
  </conditionalFormatting>
  <conditionalFormatting sqref="S78">
    <cfRule type="cellIs" dxfId="2726" priority="2755" operator="equal">
      <formula>"A RECEBER"</formula>
    </cfRule>
  </conditionalFormatting>
  <conditionalFormatting sqref="S78">
    <cfRule type="cellIs" dxfId="2725" priority="2753" operator="equal">
      <formula>"QUITADO"</formula>
    </cfRule>
    <cfRule type="cellIs" dxfId="2724" priority="2754" operator="equal">
      <formula>"A RECEBER"</formula>
    </cfRule>
  </conditionalFormatting>
  <conditionalFormatting sqref="S78">
    <cfRule type="cellIs" dxfId="2723" priority="2752" operator="equal">
      <formula>"LIQUIDADO"</formula>
    </cfRule>
  </conditionalFormatting>
  <conditionalFormatting sqref="S168">
    <cfRule type="cellIs" dxfId="2722" priority="2747" operator="equal">
      <formula>"A RECEBER"</formula>
    </cfRule>
  </conditionalFormatting>
  <conditionalFormatting sqref="S168">
    <cfRule type="cellIs" dxfId="2721" priority="2745" operator="equal">
      <formula>"QUITADO"</formula>
    </cfRule>
    <cfRule type="cellIs" dxfId="2720" priority="2746" operator="equal">
      <formula>"A RECEBER"</formula>
    </cfRule>
  </conditionalFormatting>
  <conditionalFormatting sqref="S168">
    <cfRule type="cellIs" dxfId="2719" priority="2744" operator="equal">
      <formula>"LIQUIDADO"</formula>
    </cfRule>
  </conditionalFormatting>
  <conditionalFormatting sqref="S152">
    <cfRule type="cellIs" dxfId="2718" priority="2735" operator="equal">
      <formula>"A RECEBER"</formula>
    </cfRule>
  </conditionalFormatting>
  <conditionalFormatting sqref="S152">
    <cfRule type="cellIs" dxfId="2717" priority="2733" operator="equal">
      <formula>"QUITADO"</formula>
    </cfRule>
    <cfRule type="cellIs" dxfId="2716" priority="2734" operator="equal">
      <formula>"A RECEBER"</formula>
    </cfRule>
  </conditionalFormatting>
  <conditionalFormatting sqref="S152">
    <cfRule type="cellIs" dxfId="2715" priority="2732" operator="equal">
      <formula>"LIQUIDADO"</formula>
    </cfRule>
  </conditionalFormatting>
  <conditionalFormatting sqref="S95">
    <cfRule type="cellIs" dxfId="2714" priority="2715" operator="equal">
      <formula>"A RECEBER"</formula>
    </cfRule>
  </conditionalFormatting>
  <conditionalFormatting sqref="S95">
    <cfRule type="cellIs" dxfId="2713" priority="2713" operator="equal">
      <formula>"QUITADO"</formula>
    </cfRule>
    <cfRule type="cellIs" dxfId="2712" priority="2714" operator="equal">
      <formula>"A RECEBER"</formula>
    </cfRule>
  </conditionalFormatting>
  <conditionalFormatting sqref="S95">
    <cfRule type="cellIs" dxfId="2711" priority="2712" operator="equal">
      <formula>"LIQUIDADO"</formula>
    </cfRule>
  </conditionalFormatting>
  <conditionalFormatting sqref="S93">
    <cfRule type="cellIs" dxfId="2710" priority="2723" operator="equal">
      <formula>"A RECEBER"</formula>
    </cfRule>
  </conditionalFormatting>
  <conditionalFormatting sqref="S93">
    <cfRule type="cellIs" dxfId="2709" priority="2721" operator="equal">
      <formula>"QUITADO"</formula>
    </cfRule>
    <cfRule type="cellIs" dxfId="2708" priority="2722" operator="equal">
      <formula>"A RECEBER"</formula>
    </cfRule>
  </conditionalFormatting>
  <conditionalFormatting sqref="S93">
    <cfRule type="cellIs" dxfId="2707" priority="2720" operator="equal">
      <formula>"LIQUIDADO"</formula>
    </cfRule>
  </conditionalFormatting>
  <conditionalFormatting sqref="S120">
    <cfRule type="cellIs" dxfId="2706" priority="2695" operator="equal">
      <formula>"A RECEBER"</formula>
    </cfRule>
  </conditionalFormatting>
  <conditionalFormatting sqref="S120">
    <cfRule type="cellIs" dxfId="2705" priority="2693" operator="equal">
      <formula>"QUITADO"</formula>
    </cfRule>
    <cfRule type="cellIs" dxfId="2704" priority="2694" operator="equal">
      <formula>"A RECEBER"</formula>
    </cfRule>
  </conditionalFormatting>
  <conditionalFormatting sqref="S120">
    <cfRule type="cellIs" dxfId="2703" priority="2692" operator="equal">
      <formula>"LIQUIDADO"</formula>
    </cfRule>
  </conditionalFormatting>
  <conditionalFormatting sqref="S139">
    <cfRule type="cellIs" dxfId="2702" priority="2691" operator="equal">
      <formula>"A RECEBER"</formula>
    </cfRule>
  </conditionalFormatting>
  <conditionalFormatting sqref="S139">
    <cfRule type="cellIs" dxfId="2701" priority="2689" operator="equal">
      <formula>"QUITADO"</formula>
    </cfRule>
    <cfRule type="cellIs" dxfId="2700" priority="2690" operator="equal">
      <formula>"A RECEBER"</formula>
    </cfRule>
  </conditionalFormatting>
  <conditionalFormatting sqref="S139">
    <cfRule type="cellIs" dxfId="2699" priority="2688" operator="equal">
      <formula>"LIQUIDADO"</formula>
    </cfRule>
  </conditionalFormatting>
  <conditionalFormatting sqref="S154">
    <cfRule type="cellIs" dxfId="2698" priority="2679" operator="equal">
      <formula>"A RECEBER"</formula>
    </cfRule>
  </conditionalFormatting>
  <conditionalFormatting sqref="S154">
    <cfRule type="cellIs" dxfId="2697" priority="2677" operator="equal">
      <formula>"QUITADO"</formula>
    </cfRule>
    <cfRule type="cellIs" dxfId="2696" priority="2678" operator="equal">
      <formula>"A RECEBER"</formula>
    </cfRule>
  </conditionalFormatting>
  <conditionalFormatting sqref="S154">
    <cfRule type="cellIs" dxfId="2695" priority="2676" operator="equal">
      <formula>"LIQUIDADO"</formula>
    </cfRule>
  </conditionalFormatting>
  <conditionalFormatting sqref="S151">
    <cfRule type="cellIs" dxfId="2694" priority="2683" operator="equal">
      <formula>"A RECEBER"</formula>
    </cfRule>
  </conditionalFormatting>
  <conditionalFormatting sqref="S151">
    <cfRule type="cellIs" dxfId="2693" priority="2681" operator="equal">
      <formula>"QUITADO"</formula>
    </cfRule>
    <cfRule type="cellIs" dxfId="2692" priority="2682" operator="equal">
      <formula>"A RECEBER"</formula>
    </cfRule>
  </conditionalFormatting>
  <conditionalFormatting sqref="S151">
    <cfRule type="cellIs" dxfId="2691" priority="2680" operator="equal">
      <formula>"LIQUIDADO"</formula>
    </cfRule>
  </conditionalFormatting>
  <conditionalFormatting sqref="S162">
    <cfRule type="cellIs" dxfId="2690" priority="2671" operator="equal">
      <formula>"A RECEBER"</formula>
    </cfRule>
  </conditionalFormatting>
  <conditionalFormatting sqref="S162">
    <cfRule type="cellIs" dxfId="2689" priority="2669" operator="equal">
      <formula>"QUITADO"</formula>
    </cfRule>
    <cfRule type="cellIs" dxfId="2688" priority="2670" operator="equal">
      <formula>"A RECEBER"</formula>
    </cfRule>
  </conditionalFormatting>
  <conditionalFormatting sqref="S162">
    <cfRule type="cellIs" dxfId="2687" priority="2668" operator="equal">
      <formula>"LIQUIDADO"</formula>
    </cfRule>
  </conditionalFormatting>
  <conditionalFormatting sqref="S163">
    <cfRule type="cellIs" dxfId="2686" priority="2667" operator="equal">
      <formula>"A RECEBER"</formula>
    </cfRule>
  </conditionalFormatting>
  <conditionalFormatting sqref="S163">
    <cfRule type="cellIs" dxfId="2685" priority="2665" operator="equal">
      <formula>"QUITADO"</formula>
    </cfRule>
    <cfRule type="cellIs" dxfId="2684" priority="2666" operator="equal">
      <formula>"A RECEBER"</formula>
    </cfRule>
  </conditionalFormatting>
  <conditionalFormatting sqref="S163">
    <cfRule type="cellIs" dxfId="2683" priority="2664" operator="equal">
      <formula>"LIQUIDADO"</formula>
    </cfRule>
  </conditionalFormatting>
  <conditionalFormatting sqref="S164">
    <cfRule type="cellIs" dxfId="2682" priority="2663" operator="equal">
      <formula>"A RECEBER"</formula>
    </cfRule>
  </conditionalFormatting>
  <conditionalFormatting sqref="S164">
    <cfRule type="cellIs" dxfId="2681" priority="2661" operator="equal">
      <formula>"QUITADO"</formula>
    </cfRule>
    <cfRule type="cellIs" dxfId="2680" priority="2662" operator="equal">
      <formula>"A RECEBER"</formula>
    </cfRule>
  </conditionalFormatting>
  <conditionalFormatting sqref="S164">
    <cfRule type="cellIs" dxfId="2679" priority="2660" operator="equal">
      <formula>"LIQUIDADO"</formula>
    </cfRule>
  </conditionalFormatting>
  <conditionalFormatting sqref="S179">
    <cfRule type="cellIs" dxfId="2678" priority="2634" operator="equal">
      <formula>"LIQUIDADO"</formula>
    </cfRule>
  </conditionalFormatting>
  <conditionalFormatting sqref="S85">
    <cfRule type="cellIs" dxfId="2677" priority="2653" operator="equal">
      <formula>"A RECEBER"</formula>
    </cfRule>
  </conditionalFormatting>
  <conditionalFormatting sqref="S85">
    <cfRule type="cellIs" dxfId="2676" priority="2651" operator="equal">
      <formula>"QUITADO"</formula>
    </cfRule>
    <cfRule type="cellIs" dxfId="2675" priority="2652" operator="equal">
      <formula>"A RECEBER"</formula>
    </cfRule>
  </conditionalFormatting>
  <conditionalFormatting sqref="S85">
    <cfRule type="cellIs" dxfId="2674" priority="2650" operator="equal">
      <formula>"LIQUIDADO"</formula>
    </cfRule>
  </conditionalFormatting>
  <conditionalFormatting sqref="S155">
    <cfRule type="cellIs" dxfId="2673" priority="2649" operator="equal">
      <formula>"A RECEBER"</formula>
    </cfRule>
  </conditionalFormatting>
  <conditionalFormatting sqref="S155">
    <cfRule type="cellIs" dxfId="2672" priority="2647" operator="equal">
      <formula>"QUITADO"</formula>
    </cfRule>
    <cfRule type="cellIs" dxfId="2671" priority="2648" operator="equal">
      <formula>"A RECEBER"</formula>
    </cfRule>
  </conditionalFormatting>
  <conditionalFormatting sqref="S155">
    <cfRule type="cellIs" dxfId="2670" priority="2646" operator="equal">
      <formula>"LIQUIDADO"</formula>
    </cfRule>
  </conditionalFormatting>
  <conditionalFormatting sqref="S86">
    <cfRule type="cellIs" dxfId="2669" priority="2645" operator="equal">
      <formula>"A RECEBER"</formula>
    </cfRule>
  </conditionalFormatting>
  <conditionalFormatting sqref="S86">
    <cfRule type="cellIs" dxfId="2668" priority="2643" operator="equal">
      <formula>"QUITADO"</formula>
    </cfRule>
    <cfRule type="cellIs" dxfId="2667" priority="2644" operator="equal">
      <formula>"A RECEBER"</formula>
    </cfRule>
  </conditionalFormatting>
  <conditionalFormatting sqref="S86">
    <cfRule type="cellIs" dxfId="2666" priority="2642" operator="equal">
      <formula>"LIQUIDADO"</formula>
    </cfRule>
  </conditionalFormatting>
  <conditionalFormatting sqref="S179">
    <cfRule type="cellIs" dxfId="2665" priority="2637" operator="equal">
      <formula>"A RECEBER"</formula>
    </cfRule>
  </conditionalFormatting>
  <conditionalFormatting sqref="S179">
    <cfRule type="cellIs" dxfId="2664" priority="2635" operator="equal">
      <formula>"QUITADO"</formula>
    </cfRule>
    <cfRule type="cellIs" dxfId="2663" priority="2636" operator="equal">
      <formula>"A RECEBER"</formula>
    </cfRule>
  </conditionalFormatting>
  <conditionalFormatting sqref="S178">
    <cfRule type="cellIs" dxfId="2662" priority="2625" operator="equal">
      <formula>"QUITADO"</formula>
    </cfRule>
    <cfRule type="cellIs" dxfId="2661" priority="2626" operator="equal">
      <formula>"A RECEBER"</formula>
    </cfRule>
  </conditionalFormatting>
  <conditionalFormatting sqref="S178">
    <cfRule type="cellIs" dxfId="2660" priority="2624" operator="equal">
      <formula>"LIQUIDADO"</formula>
    </cfRule>
  </conditionalFormatting>
  <conditionalFormatting sqref="S138">
    <cfRule type="cellIs" dxfId="2659" priority="2615" operator="equal">
      <formula>"A RECEBER"</formula>
    </cfRule>
  </conditionalFormatting>
  <conditionalFormatting sqref="S138">
    <cfRule type="cellIs" dxfId="2658" priority="2613" operator="equal">
      <formula>"QUITADO"</formula>
    </cfRule>
    <cfRule type="cellIs" dxfId="2657" priority="2614" operator="equal">
      <formula>"A RECEBER"</formula>
    </cfRule>
  </conditionalFormatting>
  <conditionalFormatting sqref="S138">
    <cfRule type="cellIs" dxfId="2656" priority="2612" operator="equal">
      <formula>"LIQUIDADO"</formula>
    </cfRule>
  </conditionalFormatting>
  <conditionalFormatting sqref="S144">
    <cfRule type="cellIs" dxfId="2655" priority="2611" operator="equal">
      <formula>"A RECEBER"</formula>
    </cfRule>
  </conditionalFormatting>
  <conditionalFormatting sqref="S144">
    <cfRule type="cellIs" dxfId="2654" priority="2609" operator="equal">
      <formula>"QUITADO"</formula>
    </cfRule>
    <cfRule type="cellIs" dxfId="2653" priority="2610" operator="equal">
      <formula>"A RECEBER"</formula>
    </cfRule>
  </conditionalFormatting>
  <conditionalFormatting sqref="S144">
    <cfRule type="cellIs" dxfId="2652" priority="2608" operator="equal">
      <formula>"LIQUIDADO"</formula>
    </cfRule>
  </conditionalFormatting>
  <conditionalFormatting sqref="S180">
    <cfRule type="cellIs" dxfId="2651" priority="2603" operator="equal">
      <formula>"A RECEBER"</formula>
    </cfRule>
  </conditionalFormatting>
  <conditionalFormatting sqref="S180">
    <cfRule type="cellIs" dxfId="2650" priority="2601" operator="equal">
      <formula>"QUITADO"</formula>
    </cfRule>
    <cfRule type="cellIs" dxfId="2649" priority="2602" operator="equal">
      <formula>"A RECEBER"</formula>
    </cfRule>
  </conditionalFormatting>
  <conditionalFormatting sqref="S180">
    <cfRule type="cellIs" dxfId="2648" priority="2599" operator="equal">
      <formula>"QUITADO"</formula>
    </cfRule>
    <cfRule type="cellIs" dxfId="2647" priority="2600" operator="equal">
      <formula>"A RECEBER"</formula>
    </cfRule>
  </conditionalFormatting>
  <conditionalFormatting sqref="S180">
    <cfRule type="cellIs" dxfId="2646" priority="2598" operator="equal">
      <formula>"LIQUIDADO"</formula>
    </cfRule>
  </conditionalFormatting>
  <conditionalFormatting sqref="S183">
    <cfRule type="cellIs" dxfId="2645" priority="2589" operator="equal">
      <formula>"A RECEBER"</formula>
    </cfRule>
  </conditionalFormatting>
  <conditionalFormatting sqref="S183">
    <cfRule type="cellIs" dxfId="2644" priority="2587" operator="equal">
      <formula>"QUITADO"</formula>
    </cfRule>
    <cfRule type="cellIs" dxfId="2643" priority="2588" operator="equal">
      <formula>"A RECEBER"</formula>
    </cfRule>
  </conditionalFormatting>
  <conditionalFormatting sqref="S183">
    <cfRule type="cellIs" dxfId="2642" priority="2586" operator="equal">
      <formula>"LIQUIDADO"</formula>
    </cfRule>
  </conditionalFormatting>
  <conditionalFormatting sqref="S203">
    <cfRule type="cellIs" dxfId="2641" priority="2585" operator="equal">
      <formula>"A RECEBER"</formula>
    </cfRule>
  </conditionalFormatting>
  <conditionalFormatting sqref="S203">
    <cfRule type="cellIs" dxfId="2640" priority="2583" operator="equal">
      <formula>"QUITADO"</formula>
    </cfRule>
    <cfRule type="cellIs" dxfId="2639" priority="2584" operator="equal">
      <formula>"A RECEBER"</formula>
    </cfRule>
  </conditionalFormatting>
  <conditionalFormatting sqref="S203">
    <cfRule type="cellIs" dxfId="2638" priority="2582" operator="equal">
      <formula>"LIQUIDADO"</formula>
    </cfRule>
  </conditionalFormatting>
  <conditionalFormatting sqref="S204">
    <cfRule type="cellIs" dxfId="2637" priority="2581" operator="equal">
      <formula>"A RECEBER"</formula>
    </cfRule>
  </conditionalFormatting>
  <conditionalFormatting sqref="S204">
    <cfRule type="cellIs" dxfId="2636" priority="2579" operator="equal">
      <formula>"QUITADO"</formula>
    </cfRule>
    <cfRule type="cellIs" dxfId="2635" priority="2580" operator="equal">
      <formula>"A RECEBER"</formula>
    </cfRule>
  </conditionalFormatting>
  <conditionalFormatting sqref="S204">
    <cfRule type="cellIs" dxfId="2634" priority="2578" operator="equal">
      <formula>"LIQUIDADO"</formula>
    </cfRule>
  </conditionalFormatting>
  <conditionalFormatting sqref="S202">
    <cfRule type="cellIs" dxfId="2633" priority="2577" operator="equal">
      <formula>"A RECEBER"</formula>
    </cfRule>
  </conditionalFormatting>
  <conditionalFormatting sqref="S202">
    <cfRule type="cellIs" dxfId="2632" priority="2575" operator="equal">
      <formula>"QUITADO"</formula>
    </cfRule>
    <cfRule type="cellIs" dxfId="2631" priority="2576" operator="equal">
      <formula>"A RECEBER"</formula>
    </cfRule>
  </conditionalFormatting>
  <conditionalFormatting sqref="S202">
    <cfRule type="cellIs" dxfId="2630" priority="2574" operator="equal">
      <formula>"LIQUIDADO"</formula>
    </cfRule>
  </conditionalFormatting>
  <conditionalFormatting sqref="S187">
    <cfRule type="cellIs" dxfId="2629" priority="2572" operator="equal">
      <formula>"QUITADO"</formula>
    </cfRule>
    <cfRule type="cellIs" dxfId="2628" priority="2573" operator="equal">
      <formula>"A RECEBER"</formula>
    </cfRule>
  </conditionalFormatting>
  <conditionalFormatting sqref="S187">
    <cfRule type="cellIs" dxfId="2627" priority="2571" operator="equal">
      <formula>"LIQUIDADO"</formula>
    </cfRule>
  </conditionalFormatting>
  <conditionalFormatting sqref="S188">
    <cfRule type="cellIs" dxfId="2626" priority="2570" operator="equal">
      <formula>"A RECEBER"</formula>
    </cfRule>
  </conditionalFormatting>
  <conditionalFormatting sqref="S188">
    <cfRule type="cellIs" dxfId="2625" priority="2568" operator="equal">
      <formula>"QUITADO"</formula>
    </cfRule>
    <cfRule type="cellIs" dxfId="2624" priority="2569" operator="equal">
      <formula>"A RECEBER"</formula>
    </cfRule>
  </conditionalFormatting>
  <conditionalFormatting sqref="S188">
    <cfRule type="cellIs" dxfId="2623" priority="2567" operator="equal">
      <formula>"LIQUIDADO"</formula>
    </cfRule>
  </conditionalFormatting>
  <conditionalFormatting sqref="S189">
    <cfRule type="cellIs" dxfId="2622" priority="2565" operator="equal">
      <formula>"QUITADO"</formula>
    </cfRule>
    <cfRule type="cellIs" dxfId="2621" priority="2566" operator="equal">
      <formula>"A RECEBER"</formula>
    </cfRule>
  </conditionalFormatting>
  <conditionalFormatting sqref="S189">
    <cfRule type="cellIs" dxfId="2620" priority="2564" operator="equal">
      <formula>"LIQUIDADO"</formula>
    </cfRule>
  </conditionalFormatting>
  <conditionalFormatting sqref="S190">
    <cfRule type="cellIs" dxfId="2619" priority="2563" operator="equal">
      <formula>"A RECEBER"</formula>
    </cfRule>
  </conditionalFormatting>
  <conditionalFormatting sqref="S190">
    <cfRule type="cellIs" dxfId="2618" priority="2561" operator="equal">
      <formula>"QUITADO"</formula>
    </cfRule>
    <cfRule type="cellIs" dxfId="2617" priority="2562" operator="equal">
      <formula>"A RECEBER"</formula>
    </cfRule>
  </conditionalFormatting>
  <conditionalFormatting sqref="S190">
    <cfRule type="cellIs" dxfId="2616" priority="2560" operator="equal">
      <formula>"LIQUIDADO"</formula>
    </cfRule>
  </conditionalFormatting>
  <conditionalFormatting sqref="S200">
    <cfRule type="cellIs" dxfId="2615" priority="2559" operator="equal">
      <formula>"A RECEBER"</formula>
    </cfRule>
  </conditionalFormatting>
  <conditionalFormatting sqref="S200">
    <cfRule type="cellIs" dxfId="2614" priority="2557" operator="equal">
      <formula>"QUITADO"</formula>
    </cfRule>
    <cfRule type="cellIs" dxfId="2613" priority="2558" operator="equal">
      <formula>"A RECEBER"</formula>
    </cfRule>
  </conditionalFormatting>
  <conditionalFormatting sqref="S200">
    <cfRule type="cellIs" dxfId="2612" priority="2555" operator="equal">
      <formula>"QUITADO"</formula>
    </cfRule>
    <cfRule type="cellIs" dxfId="2611" priority="2556" operator="equal">
      <formula>"A RECEBER"</formula>
    </cfRule>
  </conditionalFormatting>
  <conditionalFormatting sqref="S200">
    <cfRule type="cellIs" dxfId="2610" priority="2554" operator="equal">
      <formula>"LIQUIDADO"</formula>
    </cfRule>
  </conditionalFormatting>
  <conditionalFormatting sqref="S201">
    <cfRule type="cellIs" dxfId="2609" priority="2553" operator="equal">
      <formula>"A RECEBER"</formula>
    </cfRule>
  </conditionalFormatting>
  <conditionalFormatting sqref="S201">
    <cfRule type="cellIs" dxfId="2608" priority="2551" operator="equal">
      <formula>"QUITADO"</formula>
    </cfRule>
    <cfRule type="cellIs" dxfId="2607" priority="2552" operator="equal">
      <formula>"A RECEBER"</formula>
    </cfRule>
  </conditionalFormatting>
  <conditionalFormatting sqref="S201">
    <cfRule type="cellIs" dxfId="2606" priority="2550" operator="equal">
      <formula>"LIQUIDADO"</formula>
    </cfRule>
  </conditionalFormatting>
  <conditionalFormatting sqref="S205">
    <cfRule type="cellIs" dxfId="2605" priority="2549" operator="equal">
      <formula>"A RECEBER"</formula>
    </cfRule>
  </conditionalFormatting>
  <conditionalFormatting sqref="S205">
    <cfRule type="cellIs" dxfId="2604" priority="2547" operator="equal">
      <formula>"QUITADO"</formula>
    </cfRule>
    <cfRule type="cellIs" dxfId="2603" priority="2548" operator="equal">
      <formula>"A RECEBER"</formula>
    </cfRule>
  </conditionalFormatting>
  <conditionalFormatting sqref="S205">
    <cfRule type="cellIs" dxfId="2602" priority="2546" operator="equal">
      <formula>"LIQUIDADO"</formula>
    </cfRule>
  </conditionalFormatting>
  <conditionalFormatting sqref="S206">
    <cfRule type="cellIs" dxfId="2601" priority="2545" operator="equal">
      <formula>"A RECEBER"</formula>
    </cfRule>
  </conditionalFormatting>
  <conditionalFormatting sqref="S206">
    <cfRule type="cellIs" dxfId="2600" priority="2543" operator="equal">
      <formula>"QUITADO"</formula>
    </cfRule>
    <cfRule type="cellIs" dxfId="2599" priority="2544" operator="equal">
      <formula>"A RECEBER"</formula>
    </cfRule>
  </conditionalFormatting>
  <conditionalFormatting sqref="S206">
    <cfRule type="cellIs" dxfId="2598" priority="2542" operator="equal">
      <formula>"LIQUIDADO"</formula>
    </cfRule>
  </conditionalFormatting>
  <conditionalFormatting sqref="S195">
    <cfRule type="cellIs" dxfId="2597" priority="2541" operator="equal">
      <formula>"A RECEBER"</formula>
    </cfRule>
  </conditionalFormatting>
  <conditionalFormatting sqref="S195">
    <cfRule type="cellIs" dxfId="2596" priority="2539" operator="equal">
      <formula>"QUITADO"</formula>
    </cfRule>
    <cfRule type="cellIs" dxfId="2595" priority="2540" operator="equal">
      <formula>"A RECEBER"</formula>
    </cfRule>
  </conditionalFormatting>
  <conditionalFormatting sqref="S195">
    <cfRule type="cellIs" dxfId="2594" priority="2538" operator="equal">
      <formula>"LIQUIDADO"</formula>
    </cfRule>
  </conditionalFormatting>
  <conditionalFormatting sqref="S194">
    <cfRule type="cellIs" dxfId="2593" priority="2537" operator="equal">
      <formula>"A RECEBER"</formula>
    </cfRule>
  </conditionalFormatting>
  <conditionalFormatting sqref="S194">
    <cfRule type="cellIs" dxfId="2592" priority="2535" operator="equal">
      <formula>"QUITADO"</formula>
    </cfRule>
    <cfRule type="cellIs" dxfId="2591" priority="2536" operator="equal">
      <formula>"A RECEBER"</formula>
    </cfRule>
  </conditionalFormatting>
  <conditionalFormatting sqref="S194">
    <cfRule type="cellIs" dxfId="2590" priority="2534" operator="equal">
      <formula>"LIQUIDADO"</formula>
    </cfRule>
  </conditionalFormatting>
  <conditionalFormatting sqref="S191">
    <cfRule type="cellIs" dxfId="2589" priority="2533" operator="equal">
      <formula>"A RECEBER"</formula>
    </cfRule>
  </conditionalFormatting>
  <conditionalFormatting sqref="S191">
    <cfRule type="cellIs" dxfId="2588" priority="2531" operator="equal">
      <formula>"QUITADO"</formula>
    </cfRule>
    <cfRule type="cellIs" dxfId="2587" priority="2532" operator="equal">
      <formula>"A RECEBER"</formula>
    </cfRule>
  </conditionalFormatting>
  <conditionalFormatting sqref="S191">
    <cfRule type="cellIs" dxfId="2586" priority="2530" operator="equal">
      <formula>"LIQUIDADO"</formula>
    </cfRule>
  </conditionalFormatting>
  <conditionalFormatting sqref="S192">
    <cfRule type="cellIs" dxfId="2585" priority="2529" operator="equal">
      <formula>"A RECEBER"</formula>
    </cfRule>
  </conditionalFormatting>
  <conditionalFormatting sqref="S192">
    <cfRule type="cellIs" dxfId="2584" priority="2527" operator="equal">
      <formula>"QUITADO"</formula>
    </cfRule>
    <cfRule type="cellIs" dxfId="2583" priority="2528" operator="equal">
      <formula>"A RECEBER"</formula>
    </cfRule>
  </conditionalFormatting>
  <conditionalFormatting sqref="S192">
    <cfRule type="cellIs" dxfId="2582" priority="2526" operator="equal">
      <formula>"LIQUIDADO"</formula>
    </cfRule>
  </conditionalFormatting>
  <conditionalFormatting sqref="S193">
    <cfRule type="cellIs" dxfId="2581" priority="2525" operator="equal">
      <formula>"A RECEBER"</formula>
    </cfRule>
  </conditionalFormatting>
  <conditionalFormatting sqref="S193">
    <cfRule type="cellIs" dxfId="2580" priority="2523" operator="equal">
      <formula>"QUITADO"</formula>
    </cfRule>
    <cfRule type="cellIs" dxfId="2579" priority="2524" operator="equal">
      <formula>"A RECEBER"</formula>
    </cfRule>
  </conditionalFormatting>
  <conditionalFormatting sqref="S193">
    <cfRule type="cellIs" dxfId="2578" priority="2521" operator="equal">
      <formula>"QUITADO"</formula>
    </cfRule>
    <cfRule type="cellIs" dxfId="2577" priority="2522" operator="equal">
      <formula>"A RECEBER"</formula>
    </cfRule>
  </conditionalFormatting>
  <conditionalFormatting sqref="S193">
    <cfRule type="cellIs" dxfId="2576" priority="2520" operator="equal">
      <formula>"LIQUIDADO"</formula>
    </cfRule>
  </conditionalFormatting>
  <conditionalFormatting sqref="S196">
    <cfRule type="cellIs" dxfId="2575" priority="2519" operator="equal">
      <formula>"A RECEBER"</formula>
    </cfRule>
  </conditionalFormatting>
  <conditionalFormatting sqref="S196">
    <cfRule type="cellIs" dxfId="2574" priority="2517" operator="equal">
      <formula>"QUITADO"</formula>
    </cfRule>
    <cfRule type="cellIs" dxfId="2573" priority="2518" operator="equal">
      <formula>"A RECEBER"</formula>
    </cfRule>
  </conditionalFormatting>
  <conditionalFormatting sqref="S196">
    <cfRule type="cellIs" dxfId="2572" priority="2516" operator="equal">
      <formula>"LIQUIDADO"</formula>
    </cfRule>
  </conditionalFormatting>
  <conditionalFormatting sqref="S197">
    <cfRule type="cellIs" dxfId="2571" priority="2515" operator="equal">
      <formula>"A RECEBER"</formula>
    </cfRule>
  </conditionalFormatting>
  <conditionalFormatting sqref="S197">
    <cfRule type="cellIs" dxfId="2570" priority="2513" operator="equal">
      <formula>"QUITADO"</formula>
    </cfRule>
    <cfRule type="cellIs" dxfId="2569" priority="2514" operator="equal">
      <formula>"A RECEBER"</formula>
    </cfRule>
  </conditionalFormatting>
  <conditionalFormatting sqref="S197">
    <cfRule type="cellIs" dxfId="2568" priority="2512" operator="equal">
      <formula>"LIQUIDADO"</formula>
    </cfRule>
  </conditionalFormatting>
  <conditionalFormatting sqref="S198">
    <cfRule type="cellIs" dxfId="2567" priority="2511" operator="equal">
      <formula>"A RECEBER"</formula>
    </cfRule>
  </conditionalFormatting>
  <conditionalFormatting sqref="S198">
    <cfRule type="cellIs" dxfId="2566" priority="2509" operator="equal">
      <formula>"QUITADO"</formula>
    </cfRule>
    <cfRule type="cellIs" dxfId="2565" priority="2510" operator="equal">
      <formula>"A RECEBER"</formula>
    </cfRule>
  </conditionalFormatting>
  <conditionalFormatting sqref="S198">
    <cfRule type="cellIs" dxfId="2564" priority="2508" operator="equal">
      <formula>"LIQUIDADO"</formula>
    </cfRule>
  </conditionalFormatting>
  <conditionalFormatting sqref="S199">
    <cfRule type="cellIs" dxfId="2563" priority="2507" operator="equal">
      <formula>"A RECEBER"</formula>
    </cfRule>
  </conditionalFormatting>
  <conditionalFormatting sqref="S199">
    <cfRule type="cellIs" dxfId="2562" priority="2505" operator="equal">
      <formula>"QUITADO"</formula>
    </cfRule>
    <cfRule type="cellIs" dxfId="2561" priority="2506" operator="equal">
      <formula>"A RECEBER"</formula>
    </cfRule>
  </conditionalFormatting>
  <conditionalFormatting sqref="S199">
    <cfRule type="cellIs" dxfId="2560" priority="2504" operator="equal">
      <formula>"LIQUIDADO"</formula>
    </cfRule>
  </conditionalFormatting>
  <conditionalFormatting sqref="S213">
    <cfRule type="cellIs" dxfId="2559" priority="2503" operator="equal">
      <formula>"A RECEBER"</formula>
    </cfRule>
  </conditionalFormatting>
  <conditionalFormatting sqref="S213">
    <cfRule type="cellIs" dxfId="2558" priority="2501" operator="equal">
      <formula>"QUITADO"</formula>
    </cfRule>
    <cfRule type="cellIs" dxfId="2557" priority="2502" operator="equal">
      <formula>"A RECEBER"</formula>
    </cfRule>
  </conditionalFormatting>
  <conditionalFormatting sqref="S213">
    <cfRule type="cellIs" dxfId="2556" priority="2500" operator="equal">
      <formula>"LIQUIDADO"</formula>
    </cfRule>
  </conditionalFormatting>
  <conditionalFormatting sqref="S219">
    <cfRule type="cellIs" dxfId="2555" priority="2499" operator="equal">
      <formula>"A RECEBER"</formula>
    </cfRule>
  </conditionalFormatting>
  <conditionalFormatting sqref="S219">
    <cfRule type="cellIs" dxfId="2554" priority="2497" operator="equal">
      <formula>"QUITADO"</formula>
    </cfRule>
    <cfRule type="cellIs" dxfId="2553" priority="2498" operator="equal">
      <formula>"A RECEBER"</formula>
    </cfRule>
  </conditionalFormatting>
  <conditionalFormatting sqref="S219">
    <cfRule type="cellIs" dxfId="2552" priority="2496" operator="equal">
      <formula>"LIQUIDADO"</formula>
    </cfRule>
  </conditionalFormatting>
  <conditionalFormatting sqref="S227">
    <cfRule type="cellIs" dxfId="2551" priority="2495" operator="equal">
      <formula>"A RECEBER"</formula>
    </cfRule>
  </conditionalFormatting>
  <conditionalFormatting sqref="S227">
    <cfRule type="cellIs" dxfId="2550" priority="2493" operator="equal">
      <formula>"QUITADO"</formula>
    </cfRule>
    <cfRule type="cellIs" dxfId="2549" priority="2494" operator="equal">
      <formula>"A RECEBER"</formula>
    </cfRule>
  </conditionalFormatting>
  <conditionalFormatting sqref="S227">
    <cfRule type="cellIs" dxfId="2548" priority="2492" operator="equal">
      <formula>"LIQUIDADO"</formula>
    </cfRule>
  </conditionalFormatting>
  <conditionalFormatting sqref="S228">
    <cfRule type="cellIs" dxfId="2547" priority="2491" operator="equal">
      <formula>"A RECEBER"</formula>
    </cfRule>
  </conditionalFormatting>
  <conditionalFormatting sqref="S228">
    <cfRule type="cellIs" dxfId="2546" priority="2489" operator="equal">
      <formula>"QUITADO"</formula>
    </cfRule>
    <cfRule type="cellIs" dxfId="2545" priority="2490" operator="equal">
      <formula>"A RECEBER"</formula>
    </cfRule>
  </conditionalFormatting>
  <conditionalFormatting sqref="S228">
    <cfRule type="cellIs" dxfId="2544" priority="2488" operator="equal">
      <formula>"LIQUIDADO"</formula>
    </cfRule>
  </conditionalFormatting>
  <conditionalFormatting sqref="S230">
    <cfRule type="cellIs" dxfId="2543" priority="2487" operator="equal">
      <formula>"A RECEBER"</formula>
    </cfRule>
  </conditionalFormatting>
  <conditionalFormatting sqref="S230">
    <cfRule type="cellIs" dxfId="2542" priority="2485" operator="equal">
      <formula>"QUITADO"</formula>
    </cfRule>
    <cfRule type="cellIs" dxfId="2541" priority="2486" operator="equal">
      <formula>"A RECEBER"</formula>
    </cfRule>
  </conditionalFormatting>
  <conditionalFormatting sqref="S230">
    <cfRule type="cellIs" dxfId="2540" priority="2484" operator="equal">
      <formula>"LIQUIDADO"</formula>
    </cfRule>
  </conditionalFormatting>
  <conditionalFormatting sqref="S231">
    <cfRule type="cellIs" dxfId="2539" priority="2483" operator="equal">
      <formula>"A RECEBER"</formula>
    </cfRule>
  </conditionalFormatting>
  <conditionalFormatting sqref="S231">
    <cfRule type="cellIs" dxfId="2538" priority="2481" operator="equal">
      <formula>"QUITADO"</formula>
    </cfRule>
    <cfRule type="cellIs" dxfId="2537" priority="2482" operator="equal">
      <formula>"A RECEBER"</formula>
    </cfRule>
  </conditionalFormatting>
  <conditionalFormatting sqref="S231">
    <cfRule type="cellIs" dxfId="2536" priority="2480" operator="equal">
      <formula>"LIQUIDADO"</formula>
    </cfRule>
  </conditionalFormatting>
  <conditionalFormatting sqref="S208">
    <cfRule type="cellIs" dxfId="2535" priority="2479" operator="equal">
      <formula>"A RECEBER"</formula>
    </cfRule>
  </conditionalFormatting>
  <conditionalFormatting sqref="S208">
    <cfRule type="cellIs" dxfId="2534" priority="2477" operator="equal">
      <formula>"QUITADO"</formula>
    </cfRule>
    <cfRule type="cellIs" dxfId="2533" priority="2478" operator="equal">
      <formula>"A RECEBER"</formula>
    </cfRule>
  </conditionalFormatting>
  <conditionalFormatting sqref="S208">
    <cfRule type="cellIs" dxfId="2532" priority="2476" operator="equal">
      <formula>"LIQUIDADO"</formula>
    </cfRule>
  </conditionalFormatting>
  <conditionalFormatting sqref="S209">
    <cfRule type="cellIs" dxfId="2531" priority="2475" operator="equal">
      <formula>"A RECEBER"</formula>
    </cfRule>
  </conditionalFormatting>
  <conditionalFormatting sqref="S209">
    <cfRule type="cellIs" dxfId="2530" priority="2473" operator="equal">
      <formula>"QUITADO"</formula>
    </cfRule>
    <cfRule type="cellIs" dxfId="2529" priority="2474" operator="equal">
      <formula>"A RECEBER"</formula>
    </cfRule>
  </conditionalFormatting>
  <conditionalFormatting sqref="S209">
    <cfRule type="cellIs" dxfId="2528" priority="2472" operator="equal">
      <formula>"LIQUIDADO"</formula>
    </cfRule>
  </conditionalFormatting>
  <conditionalFormatting sqref="S210">
    <cfRule type="cellIs" dxfId="2527" priority="2471" operator="equal">
      <formula>"A RECEBER"</formula>
    </cfRule>
  </conditionalFormatting>
  <conditionalFormatting sqref="S210">
    <cfRule type="cellIs" dxfId="2526" priority="2469" operator="equal">
      <formula>"QUITADO"</formula>
    </cfRule>
    <cfRule type="cellIs" dxfId="2525" priority="2470" operator="equal">
      <formula>"A RECEBER"</formula>
    </cfRule>
  </conditionalFormatting>
  <conditionalFormatting sqref="S210">
    <cfRule type="cellIs" dxfId="2524" priority="2468" operator="equal">
      <formula>"LIQUIDADO"</formula>
    </cfRule>
  </conditionalFormatting>
  <conditionalFormatting sqref="S211">
    <cfRule type="cellIs" dxfId="2523" priority="2467" operator="equal">
      <formula>"A RECEBER"</formula>
    </cfRule>
  </conditionalFormatting>
  <conditionalFormatting sqref="S211">
    <cfRule type="cellIs" dxfId="2522" priority="2465" operator="equal">
      <formula>"QUITADO"</formula>
    </cfRule>
    <cfRule type="cellIs" dxfId="2521" priority="2466" operator="equal">
      <formula>"A RECEBER"</formula>
    </cfRule>
  </conditionalFormatting>
  <conditionalFormatting sqref="S211">
    <cfRule type="cellIs" dxfId="2520" priority="2464" operator="equal">
      <formula>"LIQUIDADO"</formula>
    </cfRule>
  </conditionalFormatting>
  <conditionalFormatting sqref="S212">
    <cfRule type="cellIs" dxfId="2519" priority="2463" operator="equal">
      <formula>"A RECEBER"</formula>
    </cfRule>
  </conditionalFormatting>
  <conditionalFormatting sqref="S212">
    <cfRule type="cellIs" dxfId="2518" priority="2461" operator="equal">
      <formula>"QUITADO"</formula>
    </cfRule>
    <cfRule type="cellIs" dxfId="2517" priority="2462" operator="equal">
      <formula>"A RECEBER"</formula>
    </cfRule>
  </conditionalFormatting>
  <conditionalFormatting sqref="S212">
    <cfRule type="cellIs" dxfId="2516" priority="2460" operator="equal">
      <formula>"LIQUIDADO"</formula>
    </cfRule>
  </conditionalFormatting>
  <conditionalFormatting sqref="S214">
    <cfRule type="cellIs" dxfId="2515" priority="2459" operator="equal">
      <formula>"A RECEBER"</formula>
    </cfRule>
  </conditionalFormatting>
  <conditionalFormatting sqref="S214">
    <cfRule type="cellIs" dxfId="2514" priority="2457" operator="equal">
      <formula>"QUITADO"</formula>
    </cfRule>
    <cfRule type="cellIs" dxfId="2513" priority="2458" operator="equal">
      <formula>"A RECEBER"</formula>
    </cfRule>
  </conditionalFormatting>
  <conditionalFormatting sqref="S214">
    <cfRule type="cellIs" dxfId="2512" priority="2456" operator="equal">
      <formula>"LIQUIDADO"</formula>
    </cfRule>
  </conditionalFormatting>
  <conditionalFormatting sqref="S215">
    <cfRule type="cellIs" dxfId="2511" priority="2455" operator="equal">
      <formula>"A RECEBER"</formula>
    </cfRule>
  </conditionalFormatting>
  <conditionalFormatting sqref="S215">
    <cfRule type="cellIs" dxfId="2510" priority="2453" operator="equal">
      <formula>"QUITADO"</formula>
    </cfRule>
    <cfRule type="cellIs" dxfId="2509" priority="2454" operator="equal">
      <formula>"A RECEBER"</formula>
    </cfRule>
  </conditionalFormatting>
  <conditionalFormatting sqref="S215">
    <cfRule type="cellIs" dxfId="2508" priority="2452" operator="equal">
      <formula>"LIQUIDADO"</formula>
    </cfRule>
  </conditionalFormatting>
  <conditionalFormatting sqref="S216">
    <cfRule type="cellIs" dxfId="2507" priority="2451" operator="equal">
      <formula>"A RECEBER"</formula>
    </cfRule>
  </conditionalFormatting>
  <conditionalFormatting sqref="S216">
    <cfRule type="cellIs" dxfId="2506" priority="2449" operator="equal">
      <formula>"QUITADO"</formula>
    </cfRule>
    <cfRule type="cellIs" dxfId="2505" priority="2450" operator="equal">
      <formula>"A RECEBER"</formula>
    </cfRule>
  </conditionalFormatting>
  <conditionalFormatting sqref="S216">
    <cfRule type="cellIs" dxfId="2504" priority="2448" operator="equal">
      <formula>"LIQUIDADO"</formula>
    </cfRule>
  </conditionalFormatting>
  <conditionalFormatting sqref="S217">
    <cfRule type="cellIs" dxfId="2503" priority="2446" operator="equal">
      <formula>"QUITADO"</formula>
    </cfRule>
    <cfRule type="cellIs" dxfId="2502" priority="2447" operator="equal">
      <formula>"A RECEBER"</formula>
    </cfRule>
  </conditionalFormatting>
  <conditionalFormatting sqref="S217">
    <cfRule type="cellIs" dxfId="2501" priority="2445" operator="equal">
      <formula>"LIQUIDADO"</formula>
    </cfRule>
  </conditionalFormatting>
  <conditionalFormatting sqref="S218">
    <cfRule type="cellIs" dxfId="2500" priority="2444" operator="equal">
      <formula>"A RECEBER"</formula>
    </cfRule>
  </conditionalFormatting>
  <conditionalFormatting sqref="S218">
    <cfRule type="cellIs" dxfId="2499" priority="2442" operator="equal">
      <formula>"QUITADO"</formula>
    </cfRule>
    <cfRule type="cellIs" dxfId="2498" priority="2443" operator="equal">
      <formula>"A RECEBER"</formula>
    </cfRule>
  </conditionalFormatting>
  <conditionalFormatting sqref="S218">
    <cfRule type="cellIs" dxfId="2497" priority="2441" operator="equal">
      <formula>"LIQUIDADO"</formula>
    </cfRule>
  </conditionalFormatting>
  <conditionalFormatting sqref="S220">
    <cfRule type="cellIs" dxfId="2496" priority="2440" operator="equal">
      <formula>"A RECEBER"</formula>
    </cfRule>
  </conditionalFormatting>
  <conditionalFormatting sqref="S220">
    <cfRule type="cellIs" dxfId="2495" priority="2438" operator="equal">
      <formula>"QUITADO"</formula>
    </cfRule>
    <cfRule type="cellIs" dxfId="2494" priority="2439" operator="equal">
      <formula>"A RECEBER"</formula>
    </cfRule>
  </conditionalFormatting>
  <conditionalFormatting sqref="S220">
    <cfRule type="cellIs" dxfId="2493" priority="2436" operator="equal">
      <formula>"QUITADO"</formula>
    </cfRule>
    <cfRule type="cellIs" dxfId="2492" priority="2437" operator="equal">
      <formula>"A RECEBER"</formula>
    </cfRule>
  </conditionalFormatting>
  <conditionalFormatting sqref="S220">
    <cfRule type="cellIs" dxfId="2491" priority="2435" operator="equal">
      <formula>"LIQUIDADO"</formula>
    </cfRule>
  </conditionalFormatting>
  <conditionalFormatting sqref="S221">
    <cfRule type="cellIs" dxfId="2490" priority="2434" operator="equal">
      <formula>"A RECEBER"</formula>
    </cfRule>
  </conditionalFormatting>
  <conditionalFormatting sqref="S221">
    <cfRule type="cellIs" dxfId="2489" priority="2432" operator="equal">
      <formula>"QUITADO"</formula>
    </cfRule>
    <cfRule type="cellIs" dxfId="2488" priority="2433" operator="equal">
      <formula>"A RECEBER"</formula>
    </cfRule>
  </conditionalFormatting>
  <conditionalFormatting sqref="S221">
    <cfRule type="cellIs" dxfId="2487" priority="2431" operator="equal">
      <formula>"LIQUIDADO"</formula>
    </cfRule>
  </conditionalFormatting>
  <conditionalFormatting sqref="S223">
    <cfRule type="cellIs" dxfId="2486" priority="2429" operator="equal">
      <formula>"QUITADO"</formula>
    </cfRule>
    <cfRule type="cellIs" dxfId="2485" priority="2430" operator="equal">
      <formula>"A RECEBER"</formula>
    </cfRule>
  </conditionalFormatting>
  <conditionalFormatting sqref="S223">
    <cfRule type="cellIs" dxfId="2484" priority="2428" operator="equal">
      <formula>"LIQUIDADO"</formula>
    </cfRule>
  </conditionalFormatting>
  <conditionalFormatting sqref="S224">
    <cfRule type="cellIs" dxfId="2483" priority="2427" operator="equal">
      <formula>"A RECEBER"</formula>
    </cfRule>
  </conditionalFormatting>
  <conditionalFormatting sqref="S224">
    <cfRule type="cellIs" dxfId="2482" priority="2425" operator="equal">
      <formula>"QUITADO"</formula>
    </cfRule>
    <cfRule type="cellIs" dxfId="2481" priority="2426" operator="equal">
      <formula>"A RECEBER"</formula>
    </cfRule>
  </conditionalFormatting>
  <conditionalFormatting sqref="S224">
    <cfRule type="cellIs" dxfId="2480" priority="2424" operator="equal">
      <formula>"LIQUIDADO"</formula>
    </cfRule>
  </conditionalFormatting>
  <conditionalFormatting sqref="S226">
    <cfRule type="cellIs" dxfId="2479" priority="2423" operator="equal">
      <formula>"A RECEBER"</formula>
    </cfRule>
  </conditionalFormatting>
  <conditionalFormatting sqref="S226">
    <cfRule type="cellIs" dxfId="2478" priority="2421" operator="equal">
      <formula>"QUITADO"</formula>
    </cfRule>
    <cfRule type="cellIs" dxfId="2477" priority="2422" operator="equal">
      <formula>"A RECEBER"</formula>
    </cfRule>
  </conditionalFormatting>
  <conditionalFormatting sqref="S226">
    <cfRule type="cellIs" dxfId="2476" priority="2420" operator="equal">
      <formula>"LIQUIDADO"</formula>
    </cfRule>
  </conditionalFormatting>
  <conditionalFormatting sqref="S229">
    <cfRule type="cellIs" dxfId="2475" priority="2419" operator="equal">
      <formula>"A RECEBER"</formula>
    </cfRule>
  </conditionalFormatting>
  <conditionalFormatting sqref="S229">
    <cfRule type="cellIs" dxfId="2474" priority="2417" operator="equal">
      <formula>"QUITADO"</formula>
    </cfRule>
    <cfRule type="cellIs" dxfId="2473" priority="2418" operator="equal">
      <formula>"A RECEBER"</formula>
    </cfRule>
  </conditionalFormatting>
  <conditionalFormatting sqref="S229">
    <cfRule type="cellIs" dxfId="2472" priority="2416" operator="equal">
      <formula>"LIQUIDADO"</formula>
    </cfRule>
  </conditionalFormatting>
  <conditionalFormatting sqref="S241">
    <cfRule type="cellIs" dxfId="2471" priority="2415" operator="equal">
      <formula>"A RECEBER"</formula>
    </cfRule>
  </conditionalFormatting>
  <conditionalFormatting sqref="S241">
    <cfRule type="cellIs" dxfId="2470" priority="2413" operator="equal">
      <formula>"QUITADO"</formula>
    </cfRule>
    <cfRule type="cellIs" dxfId="2469" priority="2414" operator="equal">
      <formula>"A RECEBER"</formula>
    </cfRule>
  </conditionalFormatting>
  <conditionalFormatting sqref="S241">
    <cfRule type="cellIs" dxfId="2468" priority="2411" operator="equal">
      <formula>"QUITADO"</formula>
    </cfRule>
    <cfRule type="cellIs" dxfId="2467" priority="2412" operator="equal">
      <formula>"A RECEBER"</formula>
    </cfRule>
  </conditionalFormatting>
  <conditionalFormatting sqref="S241">
    <cfRule type="cellIs" dxfId="2466" priority="2410" operator="equal">
      <formula>"LIQUIDADO"</formula>
    </cfRule>
  </conditionalFormatting>
  <conditionalFormatting sqref="S245">
    <cfRule type="cellIs" dxfId="2465" priority="2409" operator="equal">
      <formula>"A RECEBER"</formula>
    </cfRule>
  </conditionalFormatting>
  <conditionalFormatting sqref="S245">
    <cfRule type="cellIs" dxfId="2464" priority="2407" operator="equal">
      <formula>"QUITADO"</formula>
    </cfRule>
    <cfRule type="cellIs" dxfId="2463" priority="2408" operator="equal">
      <formula>"A RECEBER"</formula>
    </cfRule>
  </conditionalFormatting>
  <conditionalFormatting sqref="S245">
    <cfRule type="cellIs" dxfId="2462" priority="2406" operator="equal">
      <formula>"LIQUIDADO"</formula>
    </cfRule>
  </conditionalFormatting>
  <conditionalFormatting sqref="S237">
    <cfRule type="cellIs" dxfId="2461" priority="2405" operator="equal">
      <formula>"A RECEBER"</formula>
    </cfRule>
  </conditionalFormatting>
  <conditionalFormatting sqref="S237">
    <cfRule type="cellIs" dxfId="2460" priority="2403" operator="equal">
      <formula>"QUITADO"</formula>
    </cfRule>
    <cfRule type="cellIs" dxfId="2459" priority="2404" operator="equal">
      <formula>"A RECEBER"</formula>
    </cfRule>
  </conditionalFormatting>
  <conditionalFormatting sqref="S237">
    <cfRule type="cellIs" dxfId="2458" priority="2402" operator="equal">
      <formula>"LIQUIDADO"</formula>
    </cfRule>
  </conditionalFormatting>
  <conditionalFormatting sqref="S240">
    <cfRule type="cellIs" dxfId="2457" priority="2401" operator="equal">
      <formula>"A RECEBER"</formula>
    </cfRule>
  </conditionalFormatting>
  <conditionalFormatting sqref="S240">
    <cfRule type="cellIs" dxfId="2456" priority="2399" operator="equal">
      <formula>"QUITADO"</formula>
    </cfRule>
    <cfRule type="cellIs" dxfId="2455" priority="2400" operator="equal">
      <formula>"A RECEBER"</formula>
    </cfRule>
  </conditionalFormatting>
  <conditionalFormatting sqref="S240">
    <cfRule type="cellIs" dxfId="2454" priority="2398" operator="equal">
      <formula>"LIQUIDADO"</formula>
    </cfRule>
  </conditionalFormatting>
  <conditionalFormatting sqref="S250">
    <cfRule type="cellIs" dxfId="2453" priority="2397" operator="equal">
      <formula>"A RECEBER"</formula>
    </cfRule>
  </conditionalFormatting>
  <conditionalFormatting sqref="S250">
    <cfRule type="cellIs" dxfId="2452" priority="2395" operator="equal">
      <formula>"QUITADO"</formula>
    </cfRule>
    <cfRule type="cellIs" dxfId="2451" priority="2396" operator="equal">
      <formula>"A RECEBER"</formula>
    </cfRule>
  </conditionalFormatting>
  <conditionalFormatting sqref="S250">
    <cfRule type="cellIs" dxfId="2450" priority="2394" operator="equal">
      <formula>"LIQUIDADO"</formula>
    </cfRule>
  </conditionalFormatting>
  <conditionalFormatting sqref="S254">
    <cfRule type="cellIs" dxfId="2449" priority="2393" operator="equal">
      <formula>"A RECEBER"</formula>
    </cfRule>
  </conditionalFormatting>
  <conditionalFormatting sqref="S254">
    <cfRule type="cellIs" dxfId="2448" priority="2391" operator="equal">
      <formula>"QUITADO"</formula>
    </cfRule>
    <cfRule type="cellIs" dxfId="2447" priority="2392" operator="equal">
      <formula>"A RECEBER"</formula>
    </cfRule>
  </conditionalFormatting>
  <conditionalFormatting sqref="S254">
    <cfRule type="cellIs" dxfId="2446" priority="2390" operator="equal">
      <formula>"LIQUIDADO"</formula>
    </cfRule>
  </conditionalFormatting>
  <conditionalFormatting sqref="S269">
    <cfRule type="cellIs" dxfId="2445" priority="2389" operator="equal">
      <formula>"A RECEBER"</formula>
    </cfRule>
  </conditionalFormatting>
  <conditionalFormatting sqref="S269">
    <cfRule type="cellIs" dxfId="2444" priority="2387" operator="equal">
      <formula>"QUITADO"</formula>
    </cfRule>
    <cfRule type="cellIs" dxfId="2443" priority="2388" operator="equal">
      <formula>"A RECEBER"</formula>
    </cfRule>
  </conditionalFormatting>
  <conditionalFormatting sqref="S269">
    <cfRule type="cellIs" dxfId="2442" priority="2386" operator="equal">
      <formula>"LIQUIDADO"</formula>
    </cfRule>
  </conditionalFormatting>
  <conditionalFormatting sqref="S277">
    <cfRule type="cellIs" dxfId="2441" priority="2385" operator="equal">
      <formula>"A RECEBER"</formula>
    </cfRule>
  </conditionalFormatting>
  <conditionalFormatting sqref="S277">
    <cfRule type="cellIs" dxfId="2440" priority="2383" operator="equal">
      <formula>"QUITADO"</formula>
    </cfRule>
    <cfRule type="cellIs" dxfId="2439" priority="2384" operator="equal">
      <formula>"A RECEBER"</formula>
    </cfRule>
  </conditionalFormatting>
  <conditionalFormatting sqref="S277">
    <cfRule type="cellIs" dxfId="2438" priority="2382" operator="equal">
      <formula>"LIQUIDADO"</formula>
    </cfRule>
  </conditionalFormatting>
  <conditionalFormatting sqref="S284">
    <cfRule type="cellIs" dxfId="2437" priority="2381" operator="equal">
      <formula>"A RECEBER"</formula>
    </cfRule>
  </conditionalFormatting>
  <conditionalFormatting sqref="S284">
    <cfRule type="cellIs" dxfId="2436" priority="2379" operator="equal">
      <formula>"QUITADO"</formula>
    </cfRule>
    <cfRule type="cellIs" dxfId="2435" priority="2380" operator="equal">
      <formula>"A RECEBER"</formula>
    </cfRule>
  </conditionalFormatting>
  <conditionalFormatting sqref="S284">
    <cfRule type="cellIs" dxfId="2434" priority="2378" operator="equal">
      <formula>"LIQUIDADO"</formula>
    </cfRule>
  </conditionalFormatting>
  <conditionalFormatting sqref="S283">
    <cfRule type="cellIs" dxfId="2433" priority="2377" operator="equal">
      <formula>"A RECEBER"</formula>
    </cfRule>
  </conditionalFormatting>
  <conditionalFormatting sqref="S283">
    <cfRule type="cellIs" dxfId="2432" priority="2375" operator="equal">
      <formula>"QUITADO"</formula>
    </cfRule>
    <cfRule type="cellIs" dxfId="2431" priority="2376" operator="equal">
      <formula>"A RECEBER"</formula>
    </cfRule>
  </conditionalFormatting>
  <conditionalFormatting sqref="S283">
    <cfRule type="cellIs" dxfId="2430" priority="2374" operator="equal">
      <formula>"LIQUIDADO"</formula>
    </cfRule>
  </conditionalFormatting>
  <conditionalFormatting sqref="S282">
    <cfRule type="cellIs" dxfId="2429" priority="2372" operator="equal">
      <formula>"QUITADO"</formula>
    </cfRule>
    <cfRule type="cellIs" dxfId="2428" priority="2373" operator="equal">
      <formula>"A RECEBER"</formula>
    </cfRule>
  </conditionalFormatting>
  <conditionalFormatting sqref="S282">
    <cfRule type="cellIs" dxfId="2427" priority="2371" operator="equal">
      <formula>"LIQUIDADO"</formula>
    </cfRule>
  </conditionalFormatting>
  <conditionalFormatting sqref="S287">
    <cfRule type="cellIs" dxfId="2426" priority="2370" operator="equal">
      <formula>"A RECEBER"</formula>
    </cfRule>
  </conditionalFormatting>
  <conditionalFormatting sqref="S287">
    <cfRule type="cellIs" dxfId="2425" priority="2368" operator="equal">
      <formula>"QUITADO"</formula>
    </cfRule>
    <cfRule type="cellIs" dxfId="2424" priority="2369" operator="equal">
      <formula>"A RECEBER"</formula>
    </cfRule>
  </conditionalFormatting>
  <conditionalFormatting sqref="S287">
    <cfRule type="cellIs" dxfId="2423" priority="2367" operator="equal">
      <formula>"LIQUIDADO"</formula>
    </cfRule>
  </conditionalFormatting>
  <conditionalFormatting sqref="S288">
    <cfRule type="cellIs" dxfId="2422" priority="2366" operator="equal">
      <formula>"A RECEBER"</formula>
    </cfRule>
  </conditionalFormatting>
  <conditionalFormatting sqref="S288">
    <cfRule type="cellIs" dxfId="2421" priority="2364" operator="equal">
      <formula>"QUITADO"</formula>
    </cfRule>
    <cfRule type="cellIs" dxfId="2420" priority="2365" operator="equal">
      <formula>"A RECEBER"</formula>
    </cfRule>
  </conditionalFormatting>
  <conditionalFormatting sqref="S288">
    <cfRule type="cellIs" dxfId="2419" priority="2363" operator="equal">
      <formula>"LIQUIDADO"</formula>
    </cfRule>
  </conditionalFormatting>
  <conditionalFormatting sqref="S289">
    <cfRule type="cellIs" dxfId="2418" priority="2361" operator="equal">
      <formula>"QUITADO"</formula>
    </cfRule>
    <cfRule type="cellIs" dxfId="2417" priority="2362" operator="equal">
      <formula>"A RECEBER"</formula>
    </cfRule>
  </conditionalFormatting>
  <conditionalFormatting sqref="S289">
    <cfRule type="cellIs" dxfId="2416" priority="2360" operator="equal">
      <formula>"LIQUIDADO"</formula>
    </cfRule>
  </conditionalFormatting>
  <conditionalFormatting sqref="S291">
    <cfRule type="cellIs" dxfId="2415" priority="2359" operator="equal">
      <formula>"A RECEBER"</formula>
    </cfRule>
  </conditionalFormatting>
  <conditionalFormatting sqref="S291">
    <cfRule type="cellIs" dxfId="2414" priority="2357" operator="equal">
      <formula>"QUITADO"</formula>
    </cfRule>
    <cfRule type="cellIs" dxfId="2413" priority="2358" operator="equal">
      <formula>"A RECEBER"</formula>
    </cfRule>
  </conditionalFormatting>
  <conditionalFormatting sqref="S291">
    <cfRule type="cellIs" dxfId="2412" priority="2355" operator="equal">
      <formula>"QUITADO"</formula>
    </cfRule>
    <cfRule type="cellIs" dxfId="2411" priority="2356" operator="equal">
      <formula>"A RECEBER"</formula>
    </cfRule>
  </conditionalFormatting>
  <conditionalFormatting sqref="S291">
    <cfRule type="cellIs" dxfId="2410" priority="2354" operator="equal">
      <formula>"LIQUIDADO"</formula>
    </cfRule>
  </conditionalFormatting>
  <conditionalFormatting sqref="S258">
    <cfRule type="cellIs" dxfId="2409" priority="2351" operator="equal">
      <formula>"QUITADO"</formula>
    </cfRule>
    <cfRule type="cellIs" dxfId="2408" priority="2352" operator="equal">
      <formula>"A RECEBER"</formula>
    </cfRule>
  </conditionalFormatting>
  <conditionalFormatting sqref="S258">
    <cfRule type="cellIs" dxfId="2407" priority="2350" operator="equal">
      <formula>"LIQUIDADO"</formula>
    </cfRule>
  </conditionalFormatting>
  <conditionalFormatting sqref="S258">
    <cfRule type="cellIs" dxfId="2406" priority="2353" operator="equal">
      <formula>"A RECEBER"</formula>
    </cfRule>
  </conditionalFormatting>
  <conditionalFormatting sqref="S296">
    <cfRule type="cellIs" dxfId="2405" priority="2349" operator="equal">
      <formula>"A RECEBER"</formula>
    </cfRule>
  </conditionalFormatting>
  <conditionalFormatting sqref="S296">
    <cfRule type="cellIs" dxfId="2404" priority="2347" operator="equal">
      <formula>"QUITADO"</formula>
    </cfRule>
    <cfRule type="cellIs" dxfId="2403" priority="2348" operator="equal">
      <formula>"A RECEBER"</formula>
    </cfRule>
  </conditionalFormatting>
  <conditionalFormatting sqref="S296">
    <cfRule type="cellIs" dxfId="2402" priority="2346" operator="equal">
      <formula>"LIQUIDADO"</formula>
    </cfRule>
  </conditionalFormatting>
  <conditionalFormatting sqref="S307">
    <cfRule type="cellIs" dxfId="2401" priority="2345" operator="equal">
      <formula>"A RECEBER"</formula>
    </cfRule>
  </conditionalFormatting>
  <conditionalFormatting sqref="S307">
    <cfRule type="cellIs" dxfId="2400" priority="2343" operator="equal">
      <formula>"QUITADO"</formula>
    </cfRule>
    <cfRule type="cellIs" dxfId="2399" priority="2344" operator="equal">
      <formula>"A RECEBER"</formula>
    </cfRule>
  </conditionalFormatting>
  <conditionalFormatting sqref="S307">
    <cfRule type="cellIs" dxfId="2398" priority="2342" operator="equal">
      <formula>"LIQUIDADO"</formula>
    </cfRule>
  </conditionalFormatting>
  <conditionalFormatting sqref="S260">
    <cfRule type="cellIs" dxfId="2397" priority="2341" operator="equal">
      <formula>"A RECEBER"</formula>
    </cfRule>
  </conditionalFormatting>
  <conditionalFormatting sqref="S260">
    <cfRule type="cellIs" dxfId="2396" priority="2339" operator="equal">
      <formula>"QUITADO"</formula>
    </cfRule>
    <cfRule type="cellIs" dxfId="2395" priority="2340" operator="equal">
      <formula>"A RECEBER"</formula>
    </cfRule>
  </conditionalFormatting>
  <conditionalFormatting sqref="S260">
    <cfRule type="cellIs" dxfId="2394" priority="2338" operator="equal">
      <formula>"LIQUIDADO"</formula>
    </cfRule>
  </conditionalFormatting>
  <conditionalFormatting sqref="S261">
    <cfRule type="cellIs" dxfId="2393" priority="2337" operator="equal">
      <formula>"A RECEBER"</formula>
    </cfRule>
  </conditionalFormatting>
  <conditionalFormatting sqref="S261">
    <cfRule type="cellIs" dxfId="2392" priority="2335" operator="equal">
      <formula>"QUITADO"</formula>
    </cfRule>
    <cfRule type="cellIs" dxfId="2391" priority="2336" operator="equal">
      <formula>"A RECEBER"</formula>
    </cfRule>
  </conditionalFormatting>
  <conditionalFormatting sqref="S261">
    <cfRule type="cellIs" dxfId="2390" priority="2334" operator="equal">
      <formula>"LIQUIDADO"</formula>
    </cfRule>
  </conditionalFormatting>
  <conditionalFormatting sqref="S297">
    <cfRule type="cellIs" dxfId="2389" priority="2333" operator="equal">
      <formula>"A RECEBER"</formula>
    </cfRule>
  </conditionalFormatting>
  <conditionalFormatting sqref="S297">
    <cfRule type="cellIs" dxfId="2388" priority="2331" operator="equal">
      <formula>"QUITADO"</formula>
    </cfRule>
    <cfRule type="cellIs" dxfId="2387" priority="2332" operator="equal">
      <formula>"A RECEBER"</formula>
    </cfRule>
  </conditionalFormatting>
  <conditionalFormatting sqref="S297">
    <cfRule type="cellIs" dxfId="2386" priority="2330" operator="equal">
      <formula>"LIQUIDADO"</formula>
    </cfRule>
  </conditionalFormatting>
  <conditionalFormatting sqref="S299">
    <cfRule type="cellIs" dxfId="2385" priority="2329" operator="equal">
      <formula>"A RECEBER"</formula>
    </cfRule>
  </conditionalFormatting>
  <conditionalFormatting sqref="S299">
    <cfRule type="cellIs" dxfId="2384" priority="2327" operator="equal">
      <formula>"QUITADO"</formula>
    </cfRule>
    <cfRule type="cellIs" dxfId="2383" priority="2328" operator="equal">
      <formula>"A RECEBER"</formula>
    </cfRule>
  </conditionalFormatting>
  <conditionalFormatting sqref="S299">
    <cfRule type="cellIs" dxfId="2382" priority="2326" operator="equal">
      <formula>"LIQUIDADO"</formula>
    </cfRule>
  </conditionalFormatting>
  <conditionalFormatting sqref="S300">
    <cfRule type="cellIs" dxfId="2381" priority="2325" operator="equal">
      <formula>"A RECEBER"</formula>
    </cfRule>
  </conditionalFormatting>
  <conditionalFormatting sqref="S300">
    <cfRule type="cellIs" dxfId="2380" priority="2323" operator="equal">
      <formula>"QUITADO"</formula>
    </cfRule>
    <cfRule type="cellIs" dxfId="2379" priority="2324" operator="equal">
      <formula>"A RECEBER"</formula>
    </cfRule>
  </conditionalFormatting>
  <conditionalFormatting sqref="S300">
    <cfRule type="cellIs" dxfId="2378" priority="2322" operator="equal">
      <formula>"LIQUIDADO"</formula>
    </cfRule>
  </conditionalFormatting>
  <conditionalFormatting sqref="S311">
    <cfRule type="cellIs" dxfId="2377" priority="2321" operator="equal">
      <formula>"A RECEBER"</formula>
    </cfRule>
  </conditionalFormatting>
  <conditionalFormatting sqref="S311">
    <cfRule type="cellIs" dxfId="2376" priority="2319" operator="equal">
      <formula>"QUITADO"</formula>
    </cfRule>
    <cfRule type="cellIs" dxfId="2375" priority="2320" operator="equal">
      <formula>"A RECEBER"</formula>
    </cfRule>
  </conditionalFormatting>
  <conditionalFormatting sqref="S311">
    <cfRule type="cellIs" dxfId="2374" priority="2318" operator="equal">
      <formula>"LIQUIDADO"</formula>
    </cfRule>
  </conditionalFormatting>
  <conditionalFormatting sqref="S312">
    <cfRule type="cellIs" dxfId="2373" priority="2317" operator="equal">
      <formula>"A RECEBER"</formula>
    </cfRule>
  </conditionalFormatting>
  <conditionalFormatting sqref="S312">
    <cfRule type="cellIs" dxfId="2372" priority="2315" operator="equal">
      <formula>"QUITADO"</formula>
    </cfRule>
    <cfRule type="cellIs" dxfId="2371" priority="2316" operator="equal">
      <formula>"A RECEBER"</formula>
    </cfRule>
  </conditionalFormatting>
  <conditionalFormatting sqref="S312">
    <cfRule type="cellIs" dxfId="2370" priority="2314" operator="equal">
      <formula>"LIQUIDADO"</formula>
    </cfRule>
  </conditionalFormatting>
  <conditionalFormatting sqref="S313">
    <cfRule type="cellIs" dxfId="2369" priority="2313" operator="equal">
      <formula>"A RECEBER"</formula>
    </cfRule>
  </conditionalFormatting>
  <conditionalFormatting sqref="S313">
    <cfRule type="cellIs" dxfId="2368" priority="2311" operator="equal">
      <formula>"QUITADO"</formula>
    </cfRule>
    <cfRule type="cellIs" dxfId="2367" priority="2312" operator="equal">
      <formula>"A RECEBER"</formula>
    </cfRule>
  </conditionalFormatting>
  <conditionalFormatting sqref="S313">
    <cfRule type="cellIs" dxfId="2366" priority="2310" operator="equal">
      <formula>"LIQUIDADO"</formula>
    </cfRule>
  </conditionalFormatting>
  <conditionalFormatting sqref="S268">
    <cfRule type="cellIs" dxfId="2365" priority="2308" operator="equal">
      <formula>"QUITADO"</formula>
    </cfRule>
    <cfRule type="cellIs" dxfId="2364" priority="2309" operator="equal">
      <formula>"A RECEBER"</formula>
    </cfRule>
  </conditionalFormatting>
  <conditionalFormatting sqref="S268">
    <cfRule type="cellIs" dxfId="2363" priority="2307" operator="equal">
      <formula>"LIQUIDADO"</formula>
    </cfRule>
  </conditionalFormatting>
  <conditionalFormatting sqref="S318">
    <cfRule type="cellIs" dxfId="2362" priority="2306" operator="equal">
      <formula>"A RECEBER"</formula>
    </cfRule>
  </conditionalFormatting>
  <conditionalFormatting sqref="S318">
    <cfRule type="cellIs" dxfId="2361" priority="2304" operator="equal">
      <formula>"QUITADO"</formula>
    </cfRule>
    <cfRule type="cellIs" dxfId="2360" priority="2305" operator="equal">
      <formula>"A RECEBER"</formula>
    </cfRule>
  </conditionalFormatting>
  <conditionalFormatting sqref="S318">
    <cfRule type="cellIs" dxfId="2359" priority="2303" operator="equal">
      <formula>"LIQUIDADO"</formula>
    </cfRule>
  </conditionalFormatting>
  <conditionalFormatting sqref="S322">
    <cfRule type="cellIs" dxfId="2358" priority="2302" operator="equal">
      <formula>"A RECEBER"</formula>
    </cfRule>
  </conditionalFormatting>
  <conditionalFormatting sqref="S322">
    <cfRule type="cellIs" dxfId="2357" priority="2300" operator="equal">
      <formula>"QUITADO"</formula>
    </cfRule>
    <cfRule type="cellIs" dxfId="2356" priority="2301" operator="equal">
      <formula>"A RECEBER"</formula>
    </cfRule>
  </conditionalFormatting>
  <conditionalFormatting sqref="S322">
    <cfRule type="cellIs" dxfId="2355" priority="2299" operator="equal">
      <formula>"LIQUIDADO"</formula>
    </cfRule>
  </conditionalFormatting>
  <conditionalFormatting sqref="S324">
    <cfRule type="cellIs" dxfId="2354" priority="2298" operator="equal">
      <formula>"A RECEBER"</formula>
    </cfRule>
  </conditionalFormatting>
  <conditionalFormatting sqref="S324">
    <cfRule type="cellIs" dxfId="2353" priority="2296" operator="equal">
      <formula>"QUITADO"</formula>
    </cfRule>
    <cfRule type="cellIs" dxfId="2352" priority="2297" operator="equal">
      <formula>"A RECEBER"</formula>
    </cfRule>
  </conditionalFormatting>
  <conditionalFormatting sqref="S324">
    <cfRule type="cellIs" dxfId="2351" priority="2295" operator="equal">
      <formula>"LIQUIDADO"</formula>
    </cfRule>
  </conditionalFormatting>
  <conditionalFormatting sqref="S331">
    <cfRule type="cellIs" dxfId="2350" priority="2294" operator="equal">
      <formula>"A RECEBER"</formula>
    </cfRule>
  </conditionalFormatting>
  <conditionalFormatting sqref="S331">
    <cfRule type="cellIs" dxfId="2349" priority="2292" operator="equal">
      <formula>"QUITADO"</formula>
    </cfRule>
    <cfRule type="cellIs" dxfId="2348" priority="2293" operator="equal">
      <formula>"A RECEBER"</formula>
    </cfRule>
  </conditionalFormatting>
  <conditionalFormatting sqref="S331">
    <cfRule type="cellIs" dxfId="2347" priority="2291" operator="equal">
      <formula>"LIQUIDADO"</formula>
    </cfRule>
  </conditionalFormatting>
  <conditionalFormatting sqref="S332">
    <cfRule type="cellIs" dxfId="2346" priority="2290" operator="equal">
      <formula>"A RECEBER"</formula>
    </cfRule>
  </conditionalFormatting>
  <conditionalFormatting sqref="S332">
    <cfRule type="cellIs" dxfId="2345" priority="2288" operator="equal">
      <formula>"QUITADO"</formula>
    </cfRule>
    <cfRule type="cellIs" dxfId="2344" priority="2289" operator="equal">
      <formula>"A RECEBER"</formula>
    </cfRule>
  </conditionalFormatting>
  <conditionalFormatting sqref="S332">
    <cfRule type="cellIs" dxfId="2343" priority="2287" operator="equal">
      <formula>"LIQUIDADO"</formula>
    </cfRule>
  </conditionalFormatting>
  <conditionalFormatting sqref="S303">
    <cfRule type="cellIs" dxfId="2342" priority="2286" operator="equal">
      <formula>"A RECEBER"</formula>
    </cfRule>
  </conditionalFormatting>
  <conditionalFormatting sqref="S303">
    <cfRule type="cellIs" dxfId="2341" priority="2284" operator="equal">
      <formula>"QUITADO"</formula>
    </cfRule>
    <cfRule type="cellIs" dxfId="2340" priority="2285" operator="equal">
      <formula>"A RECEBER"</formula>
    </cfRule>
  </conditionalFormatting>
  <conditionalFormatting sqref="S303">
    <cfRule type="cellIs" dxfId="2339" priority="2283" operator="equal">
      <formula>"LIQUIDADO"</formula>
    </cfRule>
  </conditionalFormatting>
  <conditionalFormatting sqref="S334">
    <cfRule type="cellIs" dxfId="2338" priority="2282" operator="equal">
      <formula>"A RECEBER"</formula>
    </cfRule>
  </conditionalFormatting>
  <conditionalFormatting sqref="S334">
    <cfRule type="cellIs" dxfId="2337" priority="2280" operator="equal">
      <formula>"QUITADO"</formula>
    </cfRule>
    <cfRule type="cellIs" dxfId="2336" priority="2281" operator="equal">
      <formula>"A RECEBER"</formula>
    </cfRule>
  </conditionalFormatting>
  <conditionalFormatting sqref="S334">
    <cfRule type="cellIs" dxfId="2335" priority="2279" operator="equal">
      <formula>"LIQUIDADO"</formula>
    </cfRule>
  </conditionalFormatting>
  <conditionalFormatting sqref="S335">
    <cfRule type="cellIs" dxfId="2334" priority="2278" operator="equal">
      <formula>"A RECEBER"</formula>
    </cfRule>
  </conditionalFormatting>
  <conditionalFormatting sqref="S335">
    <cfRule type="cellIs" dxfId="2333" priority="2276" operator="equal">
      <formula>"QUITADO"</formula>
    </cfRule>
    <cfRule type="cellIs" dxfId="2332" priority="2277" operator="equal">
      <formula>"A RECEBER"</formula>
    </cfRule>
  </conditionalFormatting>
  <conditionalFormatting sqref="S335">
    <cfRule type="cellIs" dxfId="2331" priority="2275" operator="equal">
      <formula>"LIQUIDADO"</formula>
    </cfRule>
  </conditionalFormatting>
  <conditionalFormatting sqref="S232">
    <cfRule type="cellIs" dxfId="2330" priority="2274" operator="equal">
      <formula>"A RECEBER"</formula>
    </cfRule>
  </conditionalFormatting>
  <conditionalFormatting sqref="S232">
    <cfRule type="cellIs" dxfId="2329" priority="2272" operator="equal">
      <formula>"QUITADO"</formula>
    </cfRule>
    <cfRule type="cellIs" dxfId="2328" priority="2273" operator="equal">
      <formula>"A RECEBER"</formula>
    </cfRule>
  </conditionalFormatting>
  <conditionalFormatting sqref="S232">
    <cfRule type="cellIs" dxfId="2327" priority="2271" operator="equal">
      <formula>"LIQUIDADO"</formula>
    </cfRule>
  </conditionalFormatting>
  <conditionalFormatting sqref="S266">
    <cfRule type="cellIs" dxfId="2326" priority="2270" operator="equal">
      <formula>"A RECEBER"</formula>
    </cfRule>
  </conditionalFormatting>
  <conditionalFormatting sqref="S266">
    <cfRule type="cellIs" dxfId="2325" priority="2268" operator="equal">
      <formula>"QUITADO"</formula>
    </cfRule>
    <cfRule type="cellIs" dxfId="2324" priority="2269" operator="equal">
      <formula>"A RECEBER"</formula>
    </cfRule>
  </conditionalFormatting>
  <conditionalFormatting sqref="S266">
    <cfRule type="cellIs" dxfId="2323" priority="2267" operator="equal">
      <formula>"LIQUIDADO"</formula>
    </cfRule>
  </conditionalFormatting>
  <conditionalFormatting sqref="S301">
    <cfRule type="cellIs" dxfId="2322" priority="2266" operator="equal">
      <formula>"A RECEBER"</formula>
    </cfRule>
  </conditionalFormatting>
  <conditionalFormatting sqref="S301">
    <cfRule type="cellIs" dxfId="2321" priority="2264" operator="equal">
      <formula>"QUITADO"</formula>
    </cfRule>
    <cfRule type="cellIs" dxfId="2320" priority="2265" operator="equal">
      <formula>"A RECEBER"</formula>
    </cfRule>
  </conditionalFormatting>
  <conditionalFormatting sqref="S301">
    <cfRule type="cellIs" dxfId="2319" priority="2263" operator="equal">
      <formula>"LIQUIDADO"</formula>
    </cfRule>
  </conditionalFormatting>
  <conditionalFormatting sqref="S233">
    <cfRule type="cellIs" dxfId="2318" priority="2262" operator="equal">
      <formula>"A RECEBER"</formula>
    </cfRule>
  </conditionalFormatting>
  <conditionalFormatting sqref="S233">
    <cfRule type="cellIs" dxfId="2317" priority="2260" operator="equal">
      <formula>"QUITADO"</formula>
    </cfRule>
    <cfRule type="cellIs" dxfId="2316" priority="2261" operator="equal">
      <formula>"A RECEBER"</formula>
    </cfRule>
  </conditionalFormatting>
  <conditionalFormatting sqref="S233">
    <cfRule type="cellIs" dxfId="2315" priority="2259" operator="equal">
      <formula>"LIQUIDADO"</formula>
    </cfRule>
  </conditionalFormatting>
  <conditionalFormatting sqref="S264">
    <cfRule type="cellIs" dxfId="2314" priority="2258" operator="equal">
      <formula>"A RECEBER"</formula>
    </cfRule>
  </conditionalFormatting>
  <conditionalFormatting sqref="S264">
    <cfRule type="cellIs" dxfId="2313" priority="2256" operator="equal">
      <formula>"QUITADO"</formula>
    </cfRule>
    <cfRule type="cellIs" dxfId="2312" priority="2257" operator="equal">
      <formula>"A RECEBER"</formula>
    </cfRule>
  </conditionalFormatting>
  <conditionalFormatting sqref="S264">
    <cfRule type="cellIs" dxfId="2311" priority="2255" operator="equal">
      <formula>"LIQUIDADO"</formula>
    </cfRule>
  </conditionalFormatting>
  <conditionalFormatting sqref="S302">
    <cfRule type="cellIs" dxfId="2310" priority="2254" operator="equal">
      <formula>"A RECEBER"</formula>
    </cfRule>
  </conditionalFormatting>
  <conditionalFormatting sqref="S302">
    <cfRule type="cellIs" dxfId="2309" priority="2252" operator="equal">
      <formula>"QUITADO"</formula>
    </cfRule>
    <cfRule type="cellIs" dxfId="2308" priority="2253" operator="equal">
      <formula>"A RECEBER"</formula>
    </cfRule>
  </conditionalFormatting>
  <conditionalFormatting sqref="S302">
    <cfRule type="cellIs" dxfId="2307" priority="2251" operator="equal">
      <formula>"LIQUIDADO"</formula>
    </cfRule>
  </conditionalFormatting>
  <conditionalFormatting sqref="S320">
    <cfRule type="cellIs" dxfId="2306" priority="2250" operator="equal">
      <formula>"A RECEBER"</formula>
    </cfRule>
  </conditionalFormatting>
  <conditionalFormatting sqref="S320">
    <cfRule type="cellIs" dxfId="2305" priority="2248" operator="equal">
      <formula>"QUITADO"</formula>
    </cfRule>
    <cfRule type="cellIs" dxfId="2304" priority="2249" operator="equal">
      <formula>"A RECEBER"</formula>
    </cfRule>
  </conditionalFormatting>
  <conditionalFormatting sqref="S320">
    <cfRule type="cellIs" dxfId="2303" priority="2247" operator="equal">
      <formula>"LIQUIDADO"</formula>
    </cfRule>
  </conditionalFormatting>
  <conditionalFormatting sqref="S234">
    <cfRule type="cellIs" dxfId="2302" priority="2246" operator="equal">
      <formula>"A RECEBER"</formula>
    </cfRule>
  </conditionalFormatting>
  <conditionalFormatting sqref="S234">
    <cfRule type="cellIs" dxfId="2301" priority="2244" operator="equal">
      <formula>"QUITADO"</formula>
    </cfRule>
    <cfRule type="cellIs" dxfId="2300" priority="2245" operator="equal">
      <formula>"A RECEBER"</formula>
    </cfRule>
  </conditionalFormatting>
  <conditionalFormatting sqref="S234">
    <cfRule type="cellIs" dxfId="2299" priority="2243" operator="equal">
      <formula>"LIQUIDADO"</formula>
    </cfRule>
  </conditionalFormatting>
  <conditionalFormatting sqref="S262">
    <cfRule type="cellIs" dxfId="2298" priority="2242" operator="equal">
      <formula>"A RECEBER"</formula>
    </cfRule>
  </conditionalFormatting>
  <conditionalFormatting sqref="S262">
    <cfRule type="cellIs" dxfId="2297" priority="2240" operator="equal">
      <formula>"QUITADO"</formula>
    </cfRule>
    <cfRule type="cellIs" dxfId="2296" priority="2241" operator="equal">
      <formula>"A RECEBER"</formula>
    </cfRule>
  </conditionalFormatting>
  <conditionalFormatting sqref="S262">
    <cfRule type="cellIs" dxfId="2295" priority="2239" operator="equal">
      <formula>"LIQUIDADO"</formula>
    </cfRule>
  </conditionalFormatting>
  <conditionalFormatting sqref="S319">
    <cfRule type="cellIs" dxfId="2294" priority="2238" operator="equal">
      <formula>"A RECEBER"</formula>
    </cfRule>
  </conditionalFormatting>
  <conditionalFormatting sqref="S319">
    <cfRule type="cellIs" dxfId="2293" priority="2236" operator="equal">
      <formula>"QUITADO"</formula>
    </cfRule>
    <cfRule type="cellIs" dxfId="2292" priority="2237" operator="equal">
      <formula>"A RECEBER"</formula>
    </cfRule>
  </conditionalFormatting>
  <conditionalFormatting sqref="S319">
    <cfRule type="cellIs" dxfId="2291" priority="2235" operator="equal">
      <formula>"LIQUIDADO"</formula>
    </cfRule>
  </conditionalFormatting>
  <conditionalFormatting sqref="S235">
    <cfRule type="cellIs" dxfId="2290" priority="2234" operator="equal">
      <formula>"A RECEBER"</formula>
    </cfRule>
  </conditionalFormatting>
  <conditionalFormatting sqref="S235">
    <cfRule type="cellIs" dxfId="2289" priority="2232" operator="equal">
      <formula>"QUITADO"</formula>
    </cfRule>
    <cfRule type="cellIs" dxfId="2288" priority="2233" operator="equal">
      <formula>"A RECEBER"</formula>
    </cfRule>
  </conditionalFormatting>
  <conditionalFormatting sqref="S235">
    <cfRule type="cellIs" dxfId="2287" priority="2231" operator="equal">
      <formula>"LIQUIDADO"</formula>
    </cfRule>
  </conditionalFormatting>
  <conditionalFormatting sqref="S263">
    <cfRule type="cellIs" dxfId="2286" priority="2230" operator="equal">
      <formula>"A RECEBER"</formula>
    </cfRule>
  </conditionalFormatting>
  <conditionalFormatting sqref="S263">
    <cfRule type="cellIs" dxfId="2285" priority="2228" operator="equal">
      <formula>"QUITADO"</formula>
    </cfRule>
    <cfRule type="cellIs" dxfId="2284" priority="2229" operator="equal">
      <formula>"A RECEBER"</formula>
    </cfRule>
  </conditionalFormatting>
  <conditionalFormatting sqref="S263">
    <cfRule type="cellIs" dxfId="2283" priority="2227" operator="equal">
      <formula>"LIQUIDADO"</formula>
    </cfRule>
  </conditionalFormatting>
  <conditionalFormatting sqref="S236">
    <cfRule type="cellIs" dxfId="2282" priority="2225" operator="equal">
      <formula>"QUITADO"</formula>
    </cfRule>
    <cfRule type="cellIs" dxfId="2281" priority="2226" operator="equal">
      <formula>"A RECEBER"</formula>
    </cfRule>
  </conditionalFormatting>
  <conditionalFormatting sqref="S236">
    <cfRule type="cellIs" dxfId="2280" priority="2224" operator="equal">
      <formula>"LIQUIDADO"</formula>
    </cfRule>
  </conditionalFormatting>
  <conditionalFormatting sqref="S238">
    <cfRule type="cellIs" dxfId="2279" priority="2223" operator="equal">
      <formula>"A RECEBER"</formula>
    </cfRule>
  </conditionalFormatting>
  <conditionalFormatting sqref="S238">
    <cfRule type="cellIs" dxfId="2278" priority="2221" operator="equal">
      <formula>"QUITADO"</formula>
    </cfRule>
    <cfRule type="cellIs" dxfId="2277" priority="2222" operator="equal">
      <formula>"A RECEBER"</formula>
    </cfRule>
  </conditionalFormatting>
  <conditionalFormatting sqref="S238">
    <cfRule type="cellIs" dxfId="2276" priority="2220" operator="equal">
      <formula>"LIQUIDADO"</formula>
    </cfRule>
  </conditionalFormatting>
  <conditionalFormatting sqref="S252">
    <cfRule type="cellIs" dxfId="2275" priority="2219" operator="equal">
      <formula>"A RECEBER"</formula>
    </cfRule>
  </conditionalFormatting>
  <conditionalFormatting sqref="S252">
    <cfRule type="cellIs" dxfId="2274" priority="2217" operator="equal">
      <formula>"QUITADO"</formula>
    </cfRule>
    <cfRule type="cellIs" dxfId="2273" priority="2218" operator="equal">
      <formula>"A RECEBER"</formula>
    </cfRule>
  </conditionalFormatting>
  <conditionalFormatting sqref="S252">
    <cfRule type="cellIs" dxfId="2272" priority="2216" operator="equal">
      <formula>"LIQUIDADO"</formula>
    </cfRule>
  </conditionalFormatting>
  <conditionalFormatting sqref="S253">
    <cfRule type="cellIs" dxfId="2271" priority="2215" operator="equal">
      <formula>"A RECEBER"</formula>
    </cfRule>
  </conditionalFormatting>
  <conditionalFormatting sqref="S253">
    <cfRule type="cellIs" dxfId="2270" priority="2213" operator="equal">
      <formula>"QUITADO"</formula>
    </cfRule>
    <cfRule type="cellIs" dxfId="2269" priority="2214" operator="equal">
      <formula>"A RECEBER"</formula>
    </cfRule>
  </conditionalFormatting>
  <conditionalFormatting sqref="S253">
    <cfRule type="cellIs" dxfId="2268" priority="2212" operator="equal">
      <formula>"LIQUIDADO"</formula>
    </cfRule>
  </conditionalFormatting>
  <conditionalFormatting sqref="S255">
    <cfRule type="cellIs" dxfId="2267" priority="2211" operator="equal">
      <formula>"A RECEBER"</formula>
    </cfRule>
  </conditionalFormatting>
  <conditionalFormatting sqref="S255">
    <cfRule type="cellIs" dxfId="2266" priority="2209" operator="equal">
      <formula>"QUITADO"</formula>
    </cfRule>
    <cfRule type="cellIs" dxfId="2265" priority="2210" operator="equal">
      <formula>"A RECEBER"</formula>
    </cfRule>
  </conditionalFormatting>
  <conditionalFormatting sqref="S255">
    <cfRule type="cellIs" dxfId="2264" priority="2208" operator="equal">
      <formula>"LIQUIDADO"</formula>
    </cfRule>
  </conditionalFormatting>
  <conditionalFormatting sqref="S257">
    <cfRule type="cellIs" dxfId="2263" priority="2207" operator="equal">
      <formula>"A RECEBER"</formula>
    </cfRule>
  </conditionalFormatting>
  <conditionalFormatting sqref="S257">
    <cfRule type="cellIs" dxfId="2262" priority="2205" operator="equal">
      <formula>"QUITADO"</formula>
    </cfRule>
    <cfRule type="cellIs" dxfId="2261" priority="2206" operator="equal">
      <formula>"A RECEBER"</formula>
    </cfRule>
  </conditionalFormatting>
  <conditionalFormatting sqref="S257">
    <cfRule type="cellIs" dxfId="2260" priority="2204" operator="equal">
      <formula>"LIQUIDADO"</formula>
    </cfRule>
  </conditionalFormatting>
  <conditionalFormatting sqref="S270">
    <cfRule type="cellIs" dxfId="2259" priority="2203" operator="equal">
      <formula>"A RECEBER"</formula>
    </cfRule>
  </conditionalFormatting>
  <conditionalFormatting sqref="S270">
    <cfRule type="cellIs" dxfId="2258" priority="2201" operator="equal">
      <formula>"QUITADO"</formula>
    </cfRule>
    <cfRule type="cellIs" dxfId="2257" priority="2202" operator="equal">
      <formula>"A RECEBER"</formula>
    </cfRule>
  </conditionalFormatting>
  <conditionalFormatting sqref="S270">
    <cfRule type="cellIs" dxfId="2256" priority="2200" operator="equal">
      <formula>"LIQUIDADO"</formula>
    </cfRule>
  </conditionalFormatting>
  <conditionalFormatting sqref="S271">
    <cfRule type="cellIs" dxfId="2255" priority="2199" operator="equal">
      <formula>"A RECEBER"</formula>
    </cfRule>
  </conditionalFormatting>
  <conditionalFormatting sqref="S271">
    <cfRule type="cellIs" dxfId="2254" priority="2197" operator="equal">
      <formula>"QUITADO"</formula>
    </cfRule>
    <cfRule type="cellIs" dxfId="2253" priority="2198" operator="equal">
      <formula>"A RECEBER"</formula>
    </cfRule>
  </conditionalFormatting>
  <conditionalFormatting sqref="S271">
    <cfRule type="cellIs" dxfId="2252" priority="2196" operator="equal">
      <formula>"LIQUIDADO"</formula>
    </cfRule>
  </conditionalFormatting>
  <conditionalFormatting sqref="S273">
    <cfRule type="cellIs" dxfId="2251" priority="2195" operator="equal">
      <formula>"A RECEBER"</formula>
    </cfRule>
  </conditionalFormatting>
  <conditionalFormatting sqref="S273">
    <cfRule type="cellIs" dxfId="2250" priority="2193" operator="equal">
      <formula>"QUITADO"</formula>
    </cfRule>
    <cfRule type="cellIs" dxfId="2249" priority="2194" operator="equal">
      <formula>"A RECEBER"</formula>
    </cfRule>
  </conditionalFormatting>
  <conditionalFormatting sqref="S273">
    <cfRule type="cellIs" dxfId="2248" priority="2192" operator="equal">
      <formula>"LIQUIDADO"</formula>
    </cfRule>
  </conditionalFormatting>
  <conditionalFormatting sqref="S276">
    <cfRule type="cellIs" dxfId="2247" priority="2191" operator="equal">
      <formula>"A RECEBER"</formula>
    </cfRule>
  </conditionalFormatting>
  <conditionalFormatting sqref="S276">
    <cfRule type="cellIs" dxfId="2246" priority="2189" operator="equal">
      <formula>"QUITADO"</formula>
    </cfRule>
    <cfRule type="cellIs" dxfId="2245" priority="2190" operator="equal">
      <formula>"A RECEBER"</formula>
    </cfRule>
  </conditionalFormatting>
  <conditionalFormatting sqref="S276">
    <cfRule type="cellIs" dxfId="2244" priority="2188" operator="equal">
      <formula>"LIQUIDADO"</formula>
    </cfRule>
  </conditionalFormatting>
  <conditionalFormatting sqref="S279">
    <cfRule type="cellIs" dxfId="2243" priority="2187" operator="equal">
      <formula>"A RECEBER"</formula>
    </cfRule>
  </conditionalFormatting>
  <conditionalFormatting sqref="S279">
    <cfRule type="cellIs" dxfId="2242" priority="2185" operator="equal">
      <formula>"QUITADO"</formula>
    </cfRule>
    <cfRule type="cellIs" dxfId="2241" priority="2186" operator="equal">
      <formula>"A RECEBER"</formula>
    </cfRule>
  </conditionalFormatting>
  <conditionalFormatting sqref="S279">
    <cfRule type="cellIs" dxfId="2240" priority="2184" operator="equal">
      <formula>"LIQUIDADO"</formula>
    </cfRule>
  </conditionalFormatting>
  <conditionalFormatting sqref="S280">
    <cfRule type="cellIs" dxfId="2239" priority="2183" operator="equal">
      <formula>"A RECEBER"</formula>
    </cfRule>
  </conditionalFormatting>
  <conditionalFormatting sqref="S280">
    <cfRule type="cellIs" dxfId="2238" priority="2181" operator="equal">
      <formula>"QUITADO"</formula>
    </cfRule>
    <cfRule type="cellIs" dxfId="2237" priority="2182" operator="equal">
      <formula>"A RECEBER"</formula>
    </cfRule>
  </conditionalFormatting>
  <conditionalFormatting sqref="S280">
    <cfRule type="cellIs" dxfId="2236" priority="2180" operator="equal">
      <formula>"LIQUIDADO"</formula>
    </cfRule>
  </conditionalFormatting>
  <conditionalFormatting sqref="S309">
    <cfRule type="cellIs" dxfId="2235" priority="2179" operator="equal">
      <formula>"A RECEBER"</formula>
    </cfRule>
  </conditionalFormatting>
  <conditionalFormatting sqref="S309">
    <cfRule type="cellIs" dxfId="2234" priority="2177" operator="equal">
      <formula>"QUITADO"</formula>
    </cfRule>
    <cfRule type="cellIs" dxfId="2233" priority="2178" operator="equal">
      <formula>"A RECEBER"</formula>
    </cfRule>
  </conditionalFormatting>
  <conditionalFormatting sqref="S309">
    <cfRule type="cellIs" dxfId="2232" priority="2176" operator="equal">
      <formula>"LIQUIDADO"</formula>
    </cfRule>
  </conditionalFormatting>
  <conditionalFormatting sqref="S326">
    <cfRule type="cellIs" dxfId="2231" priority="2175" operator="equal">
      <formula>"A RECEBER"</formula>
    </cfRule>
  </conditionalFormatting>
  <conditionalFormatting sqref="S326">
    <cfRule type="cellIs" dxfId="2230" priority="2173" operator="equal">
      <formula>"QUITADO"</formula>
    </cfRule>
    <cfRule type="cellIs" dxfId="2229" priority="2174" operator="equal">
      <formula>"A RECEBER"</formula>
    </cfRule>
  </conditionalFormatting>
  <conditionalFormatting sqref="S326">
    <cfRule type="cellIs" dxfId="2228" priority="2172" operator="equal">
      <formula>"LIQUIDADO"</formula>
    </cfRule>
  </conditionalFormatting>
  <conditionalFormatting sqref="S327">
    <cfRule type="cellIs" dxfId="2227" priority="2171" operator="equal">
      <formula>"A RECEBER"</formula>
    </cfRule>
  </conditionalFormatting>
  <conditionalFormatting sqref="S327">
    <cfRule type="cellIs" dxfId="2226" priority="2169" operator="equal">
      <formula>"QUITADO"</formula>
    </cfRule>
    <cfRule type="cellIs" dxfId="2225" priority="2170" operator="equal">
      <formula>"A RECEBER"</formula>
    </cfRule>
  </conditionalFormatting>
  <conditionalFormatting sqref="S327">
    <cfRule type="cellIs" dxfId="2224" priority="2168" operator="equal">
      <formula>"LIQUIDADO"</formula>
    </cfRule>
  </conditionalFormatting>
  <conditionalFormatting sqref="S328">
    <cfRule type="cellIs" dxfId="2223" priority="2167" operator="equal">
      <formula>"A RECEBER"</formula>
    </cfRule>
  </conditionalFormatting>
  <conditionalFormatting sqref="S328">
    <cfRule type="cellIs" dxfId="2222" priority="2165" operator="equal">
      <formula>"QUITADO"</formula>
    </cfRule>
    <cfRule type="cellIs" dxfId="2221" priority="2166" operator="equal">
      <formula>"A RECEBER"</formula>
    </cfRule>
  </conditionalFormatting>
  <conditionalFormatting sqref="S328">
    <cfRule type="cellIs" dxfId="2220" priority="2164" operator="equal">
      <formula>"LIQUIDADO"</formula>
    </cfRule>
  </conditionalFormatting>
  <conditionalFormatting sqref="S329">
    <cfRule type="cellIs" dxfId="2219" priority="2163" operator="equal">
      <formula>"A RECEBER"</formula>
    </cfRule>
  </conditionalFormatting>
  <conditionalFormatting sqref="S329">
    <cfRule type="cellIs" dxfId="2218" priority="2161" operator="equal">
      <formula>"QUITADO"</formula>
    </cfRule>
    <cfRule type="cellIs" dxfId="2217" priority="2162" operator="equal">
      <formula>"A RECEBER"</formula>
    </cfRule>
  </conditionalFormatting>
  <conditionalFormatting sqref="S329">
    <cfRule type="cellIs" dxfId="2216" priority="2160" operator="equal">
      <formula>"LIQUIDADO"</formula>
    </cfRule>
  </conditionalFormatting>
  <conditionalFormatting sqref="S330">
    <cfRule type="cellIs" dxfId="2215" priority="2159" operator="equal">
      <formula>"A RECEBER"</formula>
    </cfRule>
  </conditionalFormatting>
  <conditionalFormatting sqref="S330">
    <cfRule type="cellIs" dxfId="2214" priority="2157" operator="equal">
      <formula>"QUITADO"</formula>
    </cfRule>
    <cfRule type="cellIs" dxfId="2213" priority="2158" operator="equal">
      <formula>"A RECEBER"</formula>
    </cfRule>
  </conditionalFormatting>
  <conditionalFormatting sqref="S330">
    <cfRule type="cellIs" dxfId="2212" priority="2156" operator="equal">
      <formula>"LIQUIDADO"</formula>
    </cfRule>
  </conditionalFormatting>
  <conditionalFormatting sqref="S239">
    <cfRule type="cellIs" dxfId="2211" priority="2155" operator="equal">
      <formula>"A RECEBER"</formula>
    </cfRule>
  </conditionalFormatting>
  <conditionalFormatting sqref="S239">
    <cfRule type="cellIs" dxfId="2210" priority="2153" operator="equal">
      <formula>"QUITADO"</formula>
    </cfRule>
    <cfRule type="cellIs" dxfId="2209" priority="2154" operator="equal">
      <formula>"A RECEBER"</formula>
    </cfRule>
  </conditionalFormatting>
  <conditionalFormatting sqref="S239">
    <cfRule type="cellIs" dxfId="2208" priority="2152" operator="equal">
      <formula>"LIQUIDADO"</formula>
    </cfRule>
  </conditionalFormatting>
  <conditionalFormatting sqref="S321">
    <cfRule type="cellIs" dxfId="2207" priority="2151" operator="equal">
      <formula>"A RECEBER"</formula>
    </cfRule>
  </conditionalFormatting>
  <conditionalFormatting sqref="S321">
    <cfRule type="cellIs" dxfId="2206" priority="2149" operator="equal">
      <formula>"QUITADO"</formula>
    </cfRule>
    <cfRule type="cellIs" dxfId="2205" priority="2150" operator="equal">
      <formula>"A RECEBER"</formula>
    </cfRule>
  </conditionalFormatting>
  <conditionalFormatting sqref="S321">
    <cfRule type="cellIs" dxfId="2204" priority="2148" operator="equal">
      <formula>"LIQUIDADO"</formula>
    </cfRule>
  </conditionalFormatting>
  <conditionalFormatting sqref="S242">
    <cfRule type="cellIs" dxfId="2203" priority="2147" operator="equal">
      <formula>"A RECEBER"</formula>
    </cfRule>
  </conditionalFormatting>
  <conditionalFormatting sqref="S242">
    <cfRule type="cellIs" dxfId="2202" priority="2145" operator="equal">
      <formula>"QUITADO"</formula>
    </cfRule>
    <cfRule type="cellIs" dxfId="2201" priority="2146" operator="equal">
      <formula>"A RECEBER"</formula>
    </cfRule>
  </conditionalFormatting>
  <conditionalFormatting sqref="S242">
    <cfRule type="cellIs" dxfId="2200" priority="2144" operator="equal">
      <formula>"LIQUIDADO"</formula>
    </cfRule>
  </conditionalFormatting>
  <conditionalFormatting sqref="S275">
    <cfRule type="cellIs" dxfId="2199" priority="2143" operator="equal">
      <formula>"A RECEBER"</formula>
    </cfRule>
  </conditionalFormatting>
  <conditionalFormatting sqref="S275">
    <cfRule type="cellIs" dxfId="2198" priority="2141" operator="equal">
      <formula>"QUITADO"</formula>
    </cfRule>
    <cfRule type="cellIs" dxfId="2197" priority="2142" operator="equal">
      <formula>"A RECEBER"</formula>
    </cfRule>
  </conditionalFormatting>
  <conditionalFormatting sqref="S275">
    <cfRule type="cellIs" dxfId="2196" priority="2140" operator="equal">
      <formula>"LIQUIDADO"</formula>
    </cfRule>
  </conditionalFormatting>
  <conditionalFormatting sqref="S243">
    <cfRule type="cellIs" dxfId="2195" priority="2139" operator="equal">
      <formula>"A RECEBER"</formula>
    </cfRule>
  </conditionalFormatting>
  <conditionalFormatting sqref="S243">
    <cfRule type="cellIs" dxfId="2194" priority="2137" operator="equal">
      <formula>"QUITADO"</formula>
    </cfRule>
    <cfRule type="cellIs" dxfId="2193" priority="2138" operator="equal">
      <formula>"A RECEBER"</formula>
    </cfRule>
  </conditionalFormatting>
  <conditionalFormatting sqref="S243">
    <cfRule type="cellIs" dxfId="2192" priority="2136" operator="equal">
      <formula>"LIQUIDADO"</formula>
    </cfRule>
  </conditionalFormatting>
  <conditionalFormatting sqref="S246">
    <cfRule type="cellIs" dxfId="2191" priority="2134" operator="equal">
      <formula>"QUITADO"</formula>
    </cfRule>
    <cfRule type="cellIs" dxfId="2190" priority="2135" operator="equal">
      <formula>"A RECEBER"</formula>
    </cfRule>
  </conditionalFormatting>
  <conditionalFormatting sqref="S246">
    <cfRule type="cellIs" dxfId="2189" priority="2133" operator="equal">
      <formula>"LIQUIDADO"</formula>
    </cfRule>
  </conditionalFormatting>
  <conditionalFormatting sqref="S248">
    <cfRule type="cellIs" dxfId="2188" priority="2132" operator="equal">
      <formula>"A RECEBER"</formula>
    </cfRule>
  </conditionalFormatting>
  <conditionalFormatting sqref="S248">
    <cfRule type="cellIs" dxfId="2187" priority="2130" operator="equal">
      <formula>"QUITADO"</formula>
    </cfRule>
    <cfRule type="cellIs" dxfId="2186" priority="2131" operator="equal">
      <formula>"A RECEBER"</formula>
    </cfRule>
  </conditionalFormatting>
  <conditionalFormatting sqref="S248">
    <cfRule type="cellIs" dxfId="2185" priority="2129" operator="equal">
      <formula>"LIQUIDADO"</formula>
    </cfRule>
  </conditionalFormatting>
  <conditionalFormatting sqref="S306">
    <cfRule type="cellIs" dxfId="2184" priority="2128" operator="equal">
      <formula>"A RECEBER"</formula>
    </cfRule>
  </conditionalFormatting>
  <conditionalFormatting sqref="S306">
    <cfRule type="cellIs" dxfId="2183" priority="2126" operator="equal">
      <formula>"QUITADO"</formula>
    </cfRule>
    <cfRule type="cellIs" dxfId="2182" priority="2127" operator="equal">
      <formula>"A RECEBER"</formula>
    </cfRule>
  </conditionalFormatting>
  <conditionalFormatting sqref="S306">
    <cfRule type="cellIs" dxfId="2181" priority="2125" operator="equal">
      <formula>"LIQUIDADO"</formula>
    </cfRule>
  </conditionalFormatting>
  <conditionalFormatting sqref="S325">
    <cfRule type="cellIs" dxfId="2180" priority="2124" operator="equal">
      <formula>"A RECEBER"</formula>
    </cfRule>
  </conditionalFormatting>
  <conditionalFormatting sqref="S325">
    <cfRule type="cellIs" dxfId="2179" priority="2122" operator="equal">
      <formula>"QUITADO"</formula>
    </cfRule>
    <cfRule type="cellIs" dxfId="2178" priority="2123" operator="equal">
      <formula>"A RECEBER"</formula>
    </cfRule>
  </conditionalFormatting>
  <conditionalFormatting sqref="S325">
    <cfRule type="cellIs" dxfId="2177" priority="2121" operator="equal">
      <formula>"LIQUIDADO"</formula>
    </cfRule>
  </conditionalFormatting>
  <conditionalFormatting sqref="S249">
    <cfRule type="cellIs" dxfId="2176" priority="2120" operator="equal">
      <formula>"A RECEBER"</formula>
    </cfRule>
  </conditionalFormatting>
  <conditionalFormatting sqref="S249">
    <cfRule type="cellIs" dxfId="2175" priority="2118" operator="equal">
      <formula>"QUITADO"</formula>
    </cfRule>
    <cfRule type="cellIs" dxfId="2174" priority="2119" operator="equal">
      <formula>"A RECEBER"</formula>
    </cfRule>
  </conditionalFormatting>
  <conditionalFormatting sqref="S249">
    <cfRule type="cellIs" dxfId="2173" priority="2117" operator="equal">
      <formula>"LIQUIDADO"</formula>
    </cfRule>
  </conditionalFormatting>
  <conditionalFormatting sqref="S290">
    <cfRule type="cellIs" dxfId="2172" priority="2116" operator="equal">
      <formula>"A RECEBER"</formula>
    </cfRule>
  </conditionalFormatting>
  <conditionalFormatting sqref="S290">
    <cfRule type="cellIs" dxfId="2171" priority="2114" operator="equal">
      <formula>"QUITADO"</formula>
    </cfRule>
    <cfRule type="cellIs" dxfId="2170" priority="2115" operator="equal">
      <formula>"A RECEBER"</formula>
    </cfRule>
  </conditionalFormatting>
  <conditionalFormatting sqref="S290">
    <cfRule type="cellIs" dxfId="2169" priority="2113" operator="equal">
      <formula>"LIQUIDADO"</formula>
    </cfRule>
  </conditionalFormatting>
  <conditionalFormatting sqref="S310">
    <cfRule type="cellIs" dxfId="2168" priority="2112" operator="equal">
      <formula>"A RECEBER"</formula>
    </cfRule>
  </conditionalFormatting>
  <conditionalFormatting sqref="S310">
    <cfRule type="cellIs" dxfId="2167" priority="2110" operator="equal">
      <formula>"QUITADO"</formula>
    </cfRule>
    <cfRule type="cellIs" dxfId="2166" priority="2111" operator="equal">
      <formula>"A RECEBER"</formula>
    </cfRule>
  </conditionalFormatting>
  <conditionalFormatting sqref="S310">
    <cfRule type="cellIs" dxfId="2165" priority="2109" operator="equal">
      <formula>"LIQUIDADO"</formula>
    </cfRule>
  </conditionalFormatting>
  <conditionalFormatting sqref="S251">
    <cfRule type="cellIs" dxfId="2164" priority="2108" operator="equal">
      <formula>"A RECEBER"</formula>
    </cfRule>
  </conditionalFormatting>
  <conditionalFormatting sqref="S251">
    <cfRule type="cellIs" dxfId="2163" priority="2106" operator="equal">
      <formula>"QUITADO"</formula>
    </cfRule>
    <cfRule type="cellIs" dxfId="2162" priority="2107" operator="equal">
      <formula>"A RECEBER"</formula>
    </cfRule>
  </conditionalFormatting>
  <conditionalFormatting sqref="S251">
    <cfRule type="cellIs" dxfId="2161" priority="2105" operator="equal">
      <formula>"LIQUIDADO"</formula>
    </cfRule>
  </conditionalFormatting>
  <conditionalFormatting sqref="S256">
    <cfRule type="cellIs" dxfId="2160" priority="2104" operator="equal">
      <formula>"A RECEBER"</formula>
    </cfRule>
  </conditionalFormatting>
  <conditionalFormatting sqref="S256">
    <cfRule type="cellIs" dxfId="2159" priority="2102" operator="equal">
      <formula>"QUITADO"</formula>
    </cfRule>
    <cfRule type="cellIs" dxfId="2158" priority="2103" operator="equal">
      <formula>"A RECEBER"</formula>
    </cfRule>
  </conditionalFormatting>
  <conditionalFormatting sqref="S256">
    <cfRule type="cellIs" dxfId="2157" priority="2101" operator="equal">
      <formula>"LIQUIDADO"</formula>
    </cfRule>
  </conditionalFormatting>
  <conditionalFormatting sqref="S259">
    <cfRule type="cellIs" dxfId="2156" priority="2100" operator="equal">
      <formula>"A RECEBER"</formula>
    </cfRule>
  </conditionalFormatting>
  <conditionalFormatting sqref="S259">
    <cfRule type="cellIs" dxfId="2155" priority="2098" operator="equal">
      <formula>"QUITADO"</formula>
    </cfRule>
    <cfRule type="cellIs" dxfId="2154" priority="2099" operator="equal">
      <formula>"A RECEBER"</formula>
    </cfRule>
  </conditionalFormatting>
  <conditionalFormatting sqref="S259">
    <cfRule type="cellIs" dxfId="2153" priority="2097" operator="equal">
      <formula>"LIQUIDADO"</formula>
    </cfRule>
  </conditionalFormatting>
  <conditionalFormatting sqref="S267">
    <cfRule type="cellIs" dxfId="2152" priority="2096" operator="equal">
      <formula>"A RECEBER"</formula>
    </cfRule>
  </conditionalFormatting>
  <conditionalFormatting sqref="S267">
    <cfRule type="cellIs" dxfId="2151" priority="2094" operator="equal">
      <formula>"QUITADO"</formula>
    </cfRule>
    <cfRule type="cellIs" dxfId="2150" priority="2095" operator="equal">
      <formula>"A RECEBER"</formula>
    </cfRule>
  </conditionalFormatting>
  <conditionalFormatting sqref="S267">
    <cfRule type="cellIs" dxfId="2149" priority="2093" operator="equal">
      <formula>"LIQUIDADO"</formula>
    </cfRule>
  </conditionalFormatting>
  <conditionalFormatting sqref="S272">
    <cfRule type="cellIs" dxfId="2148" priority="2092" operator="equal">
      <formula>"A RECEBER"</formula>
    </cfRule>
  </conditionalFormatting>
  <conditionalFormatting sqref="S272">
    <cfRule type="cellIs" dxfId="2147" priority="2090" operator="equal">
      <formula>"QUITADO"</formula>
    </cfRule>
    <cfRule type="cellIs" dxfId="2146" priority="2091" operator="equal">
      <formula>"A RECEBER"</formula>
    </cfRule>
  </conditionalFormatting>
  <conditionalFormatting sqref="S272">
    <cfRule type="cellIs" dxfId="2145" priority="2089" operator="equal">
      <formula>"LIQUIDADO"</formula>
    </cfRule>
  </conditionalFormatting>
  <conditionalFormatting sqref="S333">
    <cfRule type="cellIs" dxfId="2144" priority="2088" operator="equal">
      <formula>"A RECEBER"</formula>
    </cfRule>
  </conditionalFormatting>
  <conditionalFormatting sqref="S333">
    <cfRule type="cellIs" dxfId="2143" priority="2086" operator="equal">
      <formula>"QUITADO"</formula>
    </cfRule>
    <cfRule type="cellIs" dxfId="2142" priority="2087" operator="equal">
      <formula>"A RECEBER"</formula>
    </cfRule>
  </conditionalFormatting>
  <conditionalFormatting sqref="S333">
    <cfRule type="cellIs" dxfId="2141" priority="2085" operator="equal">
      <formula>"LIQUIDADO"</formula>
    </cfRule>
  </conditionalFormatting>
  <conditionalFormatting sqref="S274">
    <cfRule type="cellIs" dxfId="2140" priority="2084" operator="equal">
      <formula>"A RECEBER"</formula>
    </cfRule>
  </conditionalFormatting>
  <conditionalFormatting sqref="S274">
    <cfRule type="cellIs" dxfId="2139" priority="2082" operator="equal">
      <formula>"QUITADO"</formula>
    </cfRule>
    <cfRule type="cellIs" dxfId="2138" priority="2083" operator="equal">
      <formula>"A RECEBER"</formula>
    </cfRule>
  </conditionalFormatting>
  <conditionalFormatting sqref="S274">
    <cfRule type="cellIs" dxfId="2137" priority="2081" operator="equal">
      <formula>"LIQUIDADO"</formula>
    </cfRule>
  </conditionalFormatting>
  <conditionalFormatting sqref="S278">
    <cfRule type="cellIs" dxfId="2136" priority="2080" operator="equal">
      <formula>"A RECEBER"</formula>
    </cfRule>
  </conditionalFormatting>
  <conditionalFormatting sqref="S278">
    <cfRule type="cellIs" dxfId="2135" priority="2078" operator="equal">
      <formula>"QUITADO"</formula>
    </cfRule>
    <cfRule type="cellIs" dxfId="2134" priority="2079" operator="equal">
      <formula>"A RECEBER"</formula>
    </cfRule>
  </conditionalFormatting>
  <conditionalFormatting sqref="S278">
    <cfRule type="cellIs" dxfId="2133" priority="2077" operator="equal">
      <formula>"LIQUIDADO"</formula>
    </cfRule>
  </conditionalFormatting>
  <conditionalFormatting sqref="S281">
    <cfRule type="cellIs" dxfId="2132" priority="2076" operator="equal">
      <formula>"A RECEBER"</formula>
    </cfRule>
  </conditionalFormatting>
  <conditionalFormatting sqref="S281">
    <cfRule type="cellIs" dxfId="2131" priority="2074" operator="equal">
      <formula>"QUITADO"</formula>
    </cfRule>
    <cfRule type="cellIs" dxfId="2130" priority="2075" operator="equal">
      <formula>"A RECEBER"</formula>
    </cfRule>
  </conditionalFormatting>
  <conditionalFormatting sqref="S281">
    <cfRule type="cellIs" dxfId="2129" priority="2073" operator="equal">
      <formula>"LIQUIDADO"</formula>
    </cfRule>
  </conditionalFormatting>
  <conditionalFormatting sqref="S293">
    <cfRule type="cellIs" dxfId="2128" priority="2072" operator="equal">
      <formula>"A RECEBER"</formula>
    </cfRule>
  </conditionalFormatting>
  <conditionalFormatting sqref="S293">
    <cfRule type="cellIs" dxfId="2127" priority="2070" operator="equal">
      <formula>"QUITADO"</formula>
    </cfRule>
    <cfRule type="cellIs" dxfId="2126" priority="2071" operator="equal">
      <formula>"A RECEBER"</formula>
    </cfRule>
  </conditionalFormatting>
  <conditionalFormatting sqref="S293">
    <cfRule type="cellIs" dxfId="2125" priority="2069" operator="equal">
      <formula>"LIQUIDADO"</formula>
    </cfRule>
  </conditionalFormatting>
  <conditionalFormatting sqref="S305">
    <cfRule type="cellIs" dxfId="2124" priority="2068" operator="equal">
      <formula>"A RECEBER"</formula>
    </cfRule>
  </conditionalFormatting>
  <conditionalFormatting sqref="S305">
    <cfRule type="cellIs" dxfId="2123" priority="2066" operator="equal">
      <formula>"QUITADO"</formula>
    </cfRule>
    <cfRule type="cellIs" dxfId="2122" priority="2067" operator="equal">
      <formula>"A RECEBER"</formula>
    </cfRule>
  </conditionalFormatting>
  <conditionalFormatting sqref="S305">
    <cfRule type="cellIs" dxfId="2121" priority="2065" operator="equal">
      <formula>"LIQUIDADO"</formula>
    </cfRule>
  </conditionalFormatting>
  <conditionalFormatting sqref="S294">
    <cfRule type="cellIs" dxfId="2120" priority="2064" operator="equal">
      <formula>"A RECEBER"</formula>
    </cfRule>
  </conditionalFormatting>
  <conditionalFormatting sqref="S294">
    <cfRule type="cellIs" dxfId="2119" priority="2062" operator="equal">
      <formula>"QUITADO"</formula>
    </cfRule>
    <cfRule type="cellIs" dxfId="2118" priority="2063" operator="equal">
      <formula>"A RECEBER"</formula>
    </cfRule>
  </conditionalFormatting>
  <conditionalFormatting sqref="S294">
    <cfRule type="cellIs" dxfId="2117" priority="2061" operator="equal">
      <formula>"LIQUIDADO"</formula>
    </cfRule>
  </conditionalFormatting>
  <conditionalFormatting sqref="S295">
    <cfRule type="cellIs" dxfId="2116" priority="2060" operator="equal">
      <formula>"A RECEBER"</formula>
    </cfRule>
  </conditionalFormatting>
  <conditionalFormatting sqref="S295">
    <cfRule type="cellIs" dxfId="2115" priority="2058" operator="equal">
      <formula>"QUITADO"</formula>
    </cfRule>
    <cfRule type="cellIs" dxfId="2114" priority="2059" operator="equal">
      <formula>"A RECEBER"</formula>
    </cfRule>
  </conditionalFormatting>
  <conditionalFormatting sqref="S295">
    <cfRule type="cellIs" dxfId="2113" priority="2057" operator="equal">
      <formula>"LIQUIDADO"</formula>
    </cfRule>
  </conditionalFormatting>
  <conditionalFormatting sqref="S316">
    <cfRule type="cellIs" dxfId="2112" priority="2056" operator="equal">
      <formula>"A RECEBER"</formula>
    </cfRule>
  </conditionalFormatting>
  <conditionalFormatting sqref="S316">
    <cfRule type="cellIs" dxfId="2111" priority="2054" operator="equal">
      <formula>"QUITADO"</formula>
    </cfRule>
    <cfRule type="cellIs" dxfId="2110" priority="2055" operator="equal">
      <formula>"A RECEBER"</formula>
    </cfRule>
  </conditionalFormatting>
  <conditionalFormatting sqref="S316">
    <cfRule type="cellIs" dxfId="2109" priority="2053" operator="equal">
      <formula>"LIQUIDADO"</formula>
    </cfRule>
  </conditionalFormatting>
  <conditionalFormatting sqref="S317">
    <cfRule type="cellIs" dxfId="2108" priority="2052" operator="equal">
      <formula>"A RECEBER"</formula>
    </cfRule>
  </conditionalFormatting>
  <conditionalFormatting sqref="S317">
    <cfRule type="cellIs" dxfId="2107" priority="2050" operator="equal">
      <formula>"QUITADO"</formula>
    </cfRule>
    <cfRule type="cellIs" dxfId="2106" priority="2051" operator="equal">
      <formula>"A RECEBER"</formula>
    </cfRule>
  </conditionalFormatting>
  <conditionalFormatting sqref="S317">
    <cfRule type="cellIs" dxfId="2105" priority="2049" operator="equal">
      <formula>"LIQUIDADO"</formula>
    </cfRule>
  </conditionalFormatting>
  <conditionalFormatting sqref="S323">
    <cfRule type="cellIs" dxfId="2104" priority="2048" operator="equal">
      <formula>"A RECEBER"</formula>
    </cfRule>
  </conditionalFormatting>
  <conditionalFormatting sqref="S323">
    <cfRule type="cellIs" dxfId="2103" priority="2046" operator="equal">
      <formula>"QUITADO"</formula>
    </cfRule>
    <cfRule type="cellIs" dxfId="2102" priority="2047" operator="equal">
      <formula>"A RECEBER"</formula>
    </cfRule>
  </conditionalFormatting>
  <conditionalFormatting sqref="S323">
    <cfRule type="cellIs" dxfId="2101" priority="2044" operator="equal">
      <formula>"QUITADO"</formula>
    </cfRule>
    <cfRule type="cellIs" dxfId="2100" priority="2045" operator="equal">
      <formula>"A RECEBER"</formula>
    </cfRule>
  </conditionalFormatting>
  <conditionalFormatting sqref="S323">
    <cfRule type="cellIs" dxfId="2099" priority="2043" operator="equal">
      <formula>"LIQUIDADO"</formula>
    </cfRule>
  </conditionalFormatting>
  <conditionalFormatting sqref="S339">
    <cfRule type="cellIs" dxfId="2098" priority="2042" operator="equal">
      <formula>"A RECEBER"</formula>
    </cfRule>
  </conditionalFormatting>
  <conditionalFormatting sqref="S339">
    <cfRule type="cellIs" dxfId="2097" priority="2040" operator="equal">
      <formula>"QUITADO"</formula>
    </cfRule>
    <cfRule type="cellIs" dxfId="2096" priority="2041" operator="equal">
      <formula>"A RECEBER"</formula>
    </cfRule>
  </conditionalFormatting>
  <conditionalFormatting sqref="S339">
    <cfRule type="cellIs" dxfId="2095" priority="2039" operator="equal">
      <formula>"LIQUIDADO"</formula>
    </cfRule>
  </conditionalFormatting>
  <conditionalFormatting sqref="S340">
    <cfRule type="cellIs" dxfId="2094" priority="2038" operator="equal">
      <formula>"A RECEBER"</formula>
    </cfRule>
  </conditionalFormatting>
  <conditionalFormatting sqref="S340">
    <cfRule type="cellIs" dxfId="2093" priority="2036" operator="equal">
      <formula>"QUITADO"</formula>
    </cfRule>
    <cfRule type="cellIs" dxfId="2092" priority="2037" operator="equal">
      <formula>"A RECEBER"</formula>
    </cfRule>
  </conditionalFormatting>
  <conditionalFormatting sqref="S340">
    <cfRule type="cellIs" dxfId="2091" priority="2035" operator="equal">
      <formula>"LIQUIDADO"</formula>
    </cfRule>
  </conditionalFormatting>
  <conditionalFormatting sqref="S353">
    <cfRule type="cellIs" dxfId="2090" priority="2034" operator="equal">
      <formula>"A RECEBER"</formula>
    </cfRule>
  </conditionalFormatting>
  <conditionalFormatting sqref="S353">
    <cfRule type="cellIs" dxfId="2089" priority="2032" operator="equal">
      <formula>"QUITADO"</formula>
    </cfRule>
    <cfRule type="cellIs" dxfId="2088" priority="2033" operator="equal">
      <formula>"A RECEBER"</formula>
    </cfRule>
  </conditionalFormatting>
  <conditionalFormatting sqref="S353">
    <cfRule type="cellIs" dxfId="2087" priority="2031" operator="equal">
      <formula>"LIQUIDADO"</formula>
    </cfRule>
  </conditionalFormatting>
  <conditionalFormatting sqref="S354">
    <cfRule type="cellIs" dxfId="2086" priority="2030" operator="equal">
      <formula>"A RECEBER"</formula>
    </cfRule>
  </conditionalFormatting>
  <conditionalFormatting sqref="S354">
    <cfRule type="cellIs" dxfId="2085" priority="2028" operator="equal">
      <formula>"QUITADO"</formula>
    </cfRule>
    <cfRule type="cellIs" dxfId="2084" priority="2029" operator="equal">
      <formula>"A RECEBER"</formula>
    </cfRule>
  </conditionalFormatting>
  <conditionalFormatting sqref="S354">
    <cfRule type="cellIs" dxfId="2083" priority="2027" operator="equal">
      <formula>"LIQUIDADO"</formula>
    </cfRule>
  </conditionalFormatting>
  <conditionalFormatting sqref="S355">
    <cfRule type="cellIs" dxfId="2082" priority="2026" operator="equal">
      <formula>"A RECEBER"</formula>
    </cfRule>
  </conditionalFormatting>
  <conditionalFormatting sqref="S355">
    <cfRule type="cellIs" dxfId="2081" priority="2024" operator="equal">
      <formula>"QUITADO"</formula>
    </cfRule>
    <cfRule type="cellIs" dxfId="2080" priority="2025" operator="equal">
      <formula>"A RECEBER"</formula>
    </cfRule>
  </conditionalFormatting>
  <conditionalFormatting sqref="S355">
    <cfRule type="cellIs" dxfId="2079" priority="2023" operator="equal">
      <formula>"LIQUIDADO"</formula>
    </cfRule>
  </conditionalFormatting>
  <conditionalFormatting sqref="S345">
    <cfRule type="cellIs" dxfId="2078" priority="2022" operator="equal">
      <formula>"A RECEBER"</formula>
    </cfRule>
  </conditionalFormatting>
  <conditionalFormatting sqref="S345">
    <cfRule type="cellIs" dxfId="2077" priority="2020" operator="equal">
      <formula>"QUITADO"</formula>
    </cfRule>
    <cfRule type="cellIs" dxfId="2076" priority="2021" operator="equal">
      <formula>"A RECEBER"</formula>
    </cfRule>
  </conditionalFormatting>
  <conditionalFormatting sqref="S345">
    <cfRule type="cellIs" dxfId="2075" priority="2019" operator="equal">
      <formula>"LIQUIDADO"</formula>
    </cfRule>
  </conditionalFormatting>
  <conditionalFormatting sqref="S350">
    <cfRule type="cellIs" dxfId="2074" priority="2018" operator="equal">
      <formula>"A RECEBER"</formula>
    </cfRule>
  </conditionalFormatting>
  <conditionalFormatting sqref="S350">
    <cfRule type="cellIs" dxfId="2073" priority="2016" operator="equal">
      <formula>"QUITADO"</formula>
    </cfRule>
    <cfRule type="cellIs" dxfId="2072" priority="2017" operator="equal">
      <formula>"A RECEBER"</formula>
    </cfRule>
  </conditionalFormatting>
  <conditionalFormatting sqref="S350">
    <cfRule type="cellIs" dxfId="2071" priority="2015" operator="equal">
      <formula>"LIQUIDADO"</formula>
    </cfRule>
  </conditionalFormatting>
  <conditionalFormatting sqref="S346">
    <cfRule type="cellIs" dxfId="2070" priority="2014" operator="equal">
      <formula>"A RECEBER"</formula>
    </cfRule>
  </conditionalFormatting>
  <conditionalFormatting sqref="S346">
    <cfRule type="cellIs" dxfId="2069" priority="2012" operator="equal">
      <formula>"QUITADO"</formula>
    </cfRule>
    <cfRule type="cellIs" dxfId="2068" priority="2013" operator="equal">
      <formula>"A RECEBER"</formula>
    </cfRule>
  </conditionalFormatting>
  <conditionalFormatting sqref="S346">
    <cfRule type="cellIs" dxfId="2067" priority="2011" operator="equal">
      <formula>"LIQUIDADO"</formula>
    </cfRule>
  </conditionalFormatting>
  <conditionalFormatting sqref="S352">
    <cfRule type="cellIs" dxfId="2066" priority="2010" operator="equal">
      <formula>"A RECEBER"</formula>
    </cfRule>
  </conditionalFormatting>
  <conditionalFormatting sqref="S352">
    <cfRule type="cellIs" dxfId="2065" priority="2008" operator="equal">
      <formula>"QUITADO"</formula>
    </cfRule>
    <cfRule type="cellIs" dxfId="2064" priority="2009" operator="equal">
      <formula>"A RECEBER"</formula>
    </cfRule>
  </conditionalFormatting>
  <conditionalFormatting sqref="S352">
    <cfRule type="cellIs" dxfId="2063" priority="2007" operator="equal">
      <formula>"LIQUIDADO"</formula>
    </cfRule>
  </conditionalFormatting>
  <conditionalFormatting sqref="S342">
    <cfRule type="cellIs" dxfId="2062" priority="2006" operator="equal">
      <formula>"A RECEBER"</formula>
    </cfRule>
  </conditionalFormatting>
  <conditionalFormatting sqref="S342">
    <cfRule type="cellIs" dxfId="2061" priority="2004" operator="equal">
      <formula>"QUITADO"</formula>
    </cfRule>
    <cfRule type="cellIs" dxfId="2060" priority="2005" operator="equal">
      <formula>"A RECEBER"</formula>
    </cfRule>
  </conditionalFormatting>
  <conditionalFormatting sqref="S342">
    <cfRule type="cellIs" dxfId="2059" priority="2003" operator="equal">
      <formula>"LIQUIDADO"</formula>
    </cfRule>
  </conditionalFormatting>
  <conditionalFormatting sqref="S347">
    <cfRule type="cellIs" dxfId="2058" priority="2002" operator="equal">
      <formula>"A RECEBER"</formula>
    </cfRule>
  </conditionalFormatting>
  <conditionalFormatting sqref="S347">
    <cfRule type="cellIs" dxfId="2057" priority="2000" operator="equal">
      <formula>"QUITADO"</formula>
    </cfRule>
    <cfRule type="cellIs" dxfId="2056" priority="2001" operator="equal">
      <formula>"A RECEBER"</formula>
    </cfRule>
  </conditionalFormatting>
  <conditionalFormatting sqref="S347">
    <cfRule type="cellIs" dxfId="2055" priority="1999" operator="equal">
      <formula>"LIQUIDADO"</formula>
    </cfRule>
  </conditionalFormatting>
  <conditionalFormatting sqref="S372">
    <cfRule type="cellIs" dxfId="2054" priority="1998" operator="equal">
      <formula>"A RECEBER"</formula>
    </cfRule>
  </conditionalFormatting>
  <conditionalFormatting sqref="S372">
    <cfRule type="cellIs" dxfId="2053" priority="1996" operator="equal">
      <formula>"QUITADO"</formula>
    </cfRule>
    <cfRule type="cellIs" dxfId="2052" priority="1997" operator="equal">
      <formula>"A RECEBER"</formula>
    </cfRule>
  </conditionalFormatting>
  <conditionalFormatting sqref="S372">
    <cfRule type="cellIs" dxfId="2051" priority="1995" operator="equal">
      <formula>"LIQUIDADO"</formula>
    </cfRule>
  </conditionalFormatting>
  <conditionalFormatting sqref="S349">
    <cfRule type="cellIs" dxfId="2050" priority="1994" operator="equal">
      <formula>"A RECEBER"</formula>
    </cfRule>
  </conditionalFormatting>
  <conditionalFormatting sqref="S349">
    <cfRule type="cellIs" dxfId="2049" priority="1992" operator="equal">
      <formula>"QUITADO"</formula>
    </cfRule>
    <cfRule type="cellIs" dxfId="2048" priority="1993" operator="equal">
      <formula>"A RECEBER"</formula>
    </cfRule>
  </conditionalFormatting>
  <conditionalFormatting sqref="S349">
    <cfRule type="cellIs" dxfId="2047" priority="1991" operator="equal">
      <formula>"LIQUIDADO"</formula>
    </cfRule>
  </conditionalFormatting>
  <conditionalFormatting sqref="S370">
    <cfRule type="cellIs" dxfId="2046" priority="1990" operator="equal">
      <formula>"A RECEBER"</formula>
    </cfRule>
  </conditionalFormatting>
  <conditionalFormatting sqref="S370">
    <cfRule type="cellIs" dxfId="2045" priority="1988" operator="equal">
      <formula>"QUITADO"</formula>
    </cfRule>
    <cfRule type="cellIs" dxfId="2044" priority="1989" operator="equal">
      <formula>"A RECEBER"</formula>
    </cfRule>
  </conditionalFormatting>
  <conditionalFormatting sqref="S370">
    <cfRule type="cellIs" dxfId="2043" priority="1987" operator="equal">
      <formula>"LIQUIDADO"</formula>
    </cfRule>
  </conditionalFormatting>
  <conditionalFormatting sqref="S363">
    <cfRule type="cellIs" dxfId="2042" priority="1986" operator="equal">
      <formula>"A RECEBER"</formula>
    </cfRule>
  </conditionalFormatting>
  <conditionalFormatting sqref="S363">
    <cfRule type="cellIs" dxfId="2041" priority="1984" operator="equal">
      <formula>"QUITADO"</formula>
    </cfRule>
    <cfRule type="cellIs" dxfId="2040" priority="1985" operator="equal">
      <formula>"A RECEBER"</formula>
    </cfRule>
  </conditionalFormatting>
  <conditionalFormatting sqref="S363">
    <cfRule type="cellIs" dxfId="2039" priority="1983" operator="equal">
      <formula>"LIQUIDADO"</formula>
    </cfRule>
  </conditionalFormatting>
  <conditionalFormatting sqref="S364">
    <cfRule type="cellIs" dxfId="2038" priority="1982" operator="equal">
      <formula>"A RECEBER"</formula>
    </cfRule>
  </conditionalFormatting>
  <conditionalFormatting sqref="S364">
    <cfRule type="cellIs" dxfId="2037" priority="1980" operator="equal">
      <formula>"QUITADO"</formula>
    </cfRule>
    <cfRule type="cellIs" dxfId="2036" priority="1981" operator="equal">
      <formula>"A RECEBER"</formula>
    </cfRule>
  </conditionalFormatting>
  <conditionalFormatting sqref="S364">
    <cfRule type="cellIs" dxfId="2035" priority="1979" operator="equal">
      <formula>"LIQUIDADO"</formula>
    </cfRule>
  </conditionalFormatting>
  <conditionalFormatting sqref="S367">
    <cfRule type="cellIs" dxfId="2034" priority="1978" operator="equal">
      <formula>"A RECEBER"</formula>
    </cfRule>
  </conditionalFormatting>
  <conditionalFormatting sqref="S367">
    <cfRule type="cellIs" dxfId="2033" priority="1976" operator="equal">
      <formula>"QUITADO"</formula>
    </cfRule>
    <cfRule type="cellIs" dxfId="2032" priority="1977" operator="equal">
      <formula>"A RECEBER"</formula>
    </cfRule>
  </conditionalFormatting>
  <conditionalFormatting sqref="S367">
    <cfRule type="cellIs" dxfId="2031" priority="1974" operator="equal">
      <formula>"QUITADO"</formula>
    </cfRule>
    <cfRule type="cellIs" dxfId="2030" priority="1975" operator="equal">
      <formula>"A RECEBER"</formula>
    </cfRule>
  </conditionalFormatting>
  <conditionalFormatting sqref="S367">
    <cfRule type="cellIs" dxfId="2029" priority="1973" operator="equal">
      <formula>"LIQUIDADO"</formula>
    </cfRule>
  </conditionalFormatting>
  <conditionalFormatting sqref="S375">
    <cfRule type="cellIs" dxfId="2028" priority="1972" operator="equal">
      <formula>"A RECEBER"</formula>
    </cfRule>
  </conditionalFormatting>
  <conditionalFormatting sqref="S375">
    <cfRule type="cellIs" dxfId="2027" priority="1970" operator="equal">
      <formula>"QUITADO"</formula>
    </cfRule>
    <cfRule type="cellIs" dxfId="2026" priority="1971" operator="equal">
      <formula>"A RECEBER"</formula>
    </cfRule>
  </conditionalFormatting>
  <conditionalFormatting sqref="S375">
    <cfRule type="cellIs" dxfId="2025" priority="1969" operator="equal">
      <formula>"LIQUIDADO"</formula>
    </cfRule>
  </conditionalFormatting>
  <conditionalFormatting sqref="S384">
    <cfRule type="cellIs" dxfId="2024" priority="1968" operator="equal">
      <formula>"A RECEBER"</formula>
    </cfRule>
  </conditionalFormatting>
  <conditionalFormatting sqref="S384">
    <cfRule type="cellIs" dxfId="2023" priority="1966" operator="equal">
      <formula>"QUITADO"</formula>
    </cfRule>
    <cfRule type="cellIs" dxfId="2022" priority="1967" operator="equal">
      <formula>"A RECEBER"</formula>
    </cfRule>
  </conditionalFormatting>
  <conditionalFormatting sqref="S384">
    <cfRule type="cellIs" dxfId="2021" priority="1965" operator="equal">
      <formula>"LIQUIDADO"</formula>
    </cfRule>
  </conditionalFormatting>
  <conditionalFormatting sqref="S382">
    <cfRule type="cellIs" dxfId="2020" priority="1964" operator="equal">
      <formula>"A RECEBER"</formula>
    </cfRule>
  </conditionalFormatting>
  <conditionalFormatting sqref="S382">
    <cfRule type="cellIs" dxfId="2019" priority="1962" operator="equal">
      <formula>"QUITADO"</formula>
    </cfRule>
    <cfRule type="cellIs" dxfId="2018" priority="1963" operator="equal">
      <formula>"A RECEBER"</formula>
    </cfRule>
  </conditionalFormatting>
  <conditionalFormatting sqref="S382">
    <cfRule type="cellIs" dxfId="2017" priority="1961" operator="equal">
      <formula>"LIQUIDADO"</formula>
    </cfRule>
  </conditionalFormatting>
  <conditionalFormatting sqref="S376">
    <cfRule type="cellIs" dxfId="2016" priority="1960" operator="equal">
      <formula>"A RECEBER"</formula>
    </cfRule>
  </conditionalFormatting>
  <conditionalFormatting sqref="S376">
    <cfRule type="cellIs" dxfId="2015" priority="1958" operator="equal">
      <formula>"QUITADO"</formula>
    </cfRule>
    <cfRule type="cellIs" dxfId="2014" priority="1959" operator="equal">
      <formula>"A RECEBER"</formula>
    </cfRule>
  </conditionalFormatting>
  <conditionalFormatting sqref="S376">
    <cfRule type="cellIs" dxfId="2013" priority="1957" operator="equal">
      <formula>"LIQUIDADO"</formula>
    </cfRule>
  </conditionalFormatting>
  <conditionalFormatting sqref="S379">
    <cfRule type="cellIs" dxfId="2012" priority="1956" operator="equal">
      <formula>"A RECEBER"</formula>
    </cfRule>
  </conditionalFormatting>
  <conditionalFormatting sqref="S379">
    <cfRule type="cellIs" dxfId="2011" priority="1954" operator="equal">
      <formula>"QUITADO"</formula>
    </cfRule>
    <cfRule type="cellIs" dxfId="2010" priority="1955" operator="equal">
      <formula>"A RECEBER"</formula>
    </cfRule>
  </conditionalFormatting>
  <conditionalFormatting sqref="S379">
    <cfRule type="cellIs" dxfId="2009" priority="1953" operator="equal">
      <formula>"LIQUIDADO"</formula>
    </cfRule>
  </conditionalFormatting>
  <conditionalFormatting sqref="S381">
    <cfRule type="cellIs" dxfId="2008" priority="1952" operator="equal">
      <formula>"A RECEBER"</formula>
    </cfRule>
  </conditionalFormatting>
  <conditionalFormatting sqref="S381">
    <cfRule type="cellIs" dxfId="2007" priority="1950" operator="equal">
      <formula>"QUITADO"</formula>
    </cfRule>
    <cfRule type="cellIs" dxfId="2006" priority="1951" operator="equal">
      <formula>"A RECEBER"</formula>
    </cfRule>
  </conditionalFormatting>
  <conditionalFormatting sqref="S381">
    <cfRule type="cellIs" dxfId="2005" priority="1949" operator="equal">
      <formula>"LIQUIDADO"</formula>
    </cfRule>
  </conditionalFormatting>
  <conditionalFormatting sqref="S387">
    <cfRule type="cellIs" dxfId="2004" priority="1948" operator="equal">
      <formula>"A RECEBER"</formula>
    </cfRule>
  </conditionalFormatting>
  <conditionalFormatting sqref="S387">
    <cfRule type="cellIs" dxfId="2003" priority="1946" operator="equal">
      <formula>"QUITADO"</formula>
    </cfRule>
    <cfRule type="cellIs" dxfId="2002" priority="1947" operator="equal">
      <formula>"A RECEBER"</formula>
    </cfRule>
  </conditionalFormatting>
  <conditionalFormatting sqref="S387">
    <cfRule type="cellIs" dxfId="2001" priority="1945" operator="equal">
      <formula>"LIQUIDADO"</formula>
    </cfRule>
  </conditionalFormatting>
  <conditionalFormatting sqref="S388">
    <cfRule type="cellIs" dxfId="2000" priority="1944" operator="equal">
      <formula>"A RECEBER"</formula>
    </cfRule>
  </conditionalFormatting>
  <conditionalFormatting sqref="S388">
    <cfRule type="cellIs" dxfId="1999" priority="1942" operator="equal">
      <formula>"QUITADO"</formula>
    </cfRule>
    <cfRule type="cellIs" dxfId="1998" priority="1943" operator="equal">
      <formula>"A RECEBER"</formula>
    </cfRule>
  </conditionalFormatting>
  <conditionalFormatting sqref="S388">
    <cfRule type="cellIs" dxfId="1997" priority="1941" operator="equal">
      <formula>"LIQUIDADO"</formula>
    </cfRule>
  </conditionalFormatting>
  <conditionalFormatting sqref="S395">
    <cfRule type="cellIs" dxfId="1996" priority="1939" operator="equal">
      <formula>"QUITADO"</formula>
    </cfRule>
    <cfRule type="cellIs" dxfId="1995" priority="1940" operator="equal">
      <formula>"A RECEBER"</formula>
    </cfRule>
  </conditionalFormatting>
  <conditionalFormatting sqref="S395">
    <cfRule type="cellIs" dxfId="1994" priority="1938" operator="equal">
      <formula>"LIQUIDADO"</formula>
    </cfRule>
  </conditionalFormatting>
  <conditionalFormatting sqref="S396">
    <cfRule type="cellIs" dxfId="1993" priority="1937" operator="equal">
      <formula>"A RECEBER"</formula>
    </cfRule>
  </conditionalFormatting>
  <conditionalFormatting sqref="S396">
    <cfRule type="cellIs" dxfId="1992" priority="1935" operator="equal">
      <formula>"QUITADO"</formula>
    </cfRule>
    <cfRule type="cellIs" dxfId="1991" priority="1936" operator="equal">
      <formula>"A RECEBER"</formula>
    </cfRule>
  </conditionalFormatting>
  <conditionalFormatting sqref="S396">
    <cfRule type="cellIs" dxfId="1990" priority="1934" operator="equal">
      <formula>"LIQUIDADO"</formula>
    </cfRule>
  </conditionalFormatting>
  <conditionalFormatting sqref="S397">
    <cfRule type="cellIs" dxfId="1989" priority="1931" operator="equal">
      <formula>"QUITADO"</formula>
    </cfRule>
    <cfRule type="cellIs" dxfId="1988" priority="1932" operator="equal">
      <formula>"A RECEBER"</formula>
    </cfRule>
  </conditionalFormatting>
  <conditionalFormatting sqref="S397">
    <cfRule type="cellIs" dxfId="1987" priority="1930" operator="equal">
      <formula>"LIQUIDADO"</formula>
    </cfRule>
  </conditionalFormatting>
  <conditionalFormatting sqref="S397">
    <cfRule type="cellIs" dxfId="1986" priority="1933" operator="equal">
      <formula>"A RECEBER"</formula>
    </cfRule>
  </conditionalFormatting>
  <conditionalFormatting sqref="S398">
    <cfRule type="cellIs" dxfId="1985" priority="1929" operator="equal">
      <formula>"A RECEBER"</formula>
    </cfRule>
  </conditionalFormatting>
  <conditionalFormatting sqref="S398">
    <cfRule type="cellIs" dxfId="1984" priority="1927" operator="equal">
      <formula>"QUITADO"</formula>
    </cfRule>
    <cfRule type="cellIs" dxfId="1983" priority="1928" operator="equal">
      <formula>"A RECEBER"</formula>
    </cfRule>
  </conditionalFormatting>
  <conditionalFormatting sqref="S398">
    <cfRule type="cellIs" dxfId="1982" priority="1926" operator="equal">
      <formula>"LIQUIDADO"</formula>
    </cfRule>
  </conditionalFormatting>
  <conditionalFormatting sqref="S404">
    <cfRule type="cellIs" dxfId="1981" priority="1925" operator="equal">
      <formula>"A RECEBER"</formula>
    </cfRule>
  </conditionalFormatting>
  <conditionalFormatting sqref="S404">
    <cfRule type="cellIs" dxfId="1980" priority="1923" operator="equal">
      <formula>"QUITADO"</formula>
    </cfRule>
    <cfRule type="cellIs" dxfId="1979" priority="1924" operator="equal">
      <formula>"A RECEBER"</formula>
    </cfRule>
  </conditionalFormatting>
  <conditionalFormatting sqref="S404">
    <cfRule type="cellIs" dxfId="1978" priority="1922" operator="equal">
      <formula>"LIQUIDADO"</formula>
    </cfRule>
  </conditionalFormatting>
  <conditionalFormatting sqref="S371">
    <cfRule type="cellIs" dxfId="1977" priority="1921" operator="equal">
      <formula>"A RECEBER"</formula>
    </cfRule>
  </conditionalFormatting>
  <conditionalFormatting sqref="S371">
    <cfRule type="cellIs" dxfId="1976" priority="1919" operator="equal">
      <formula>"QUITADO"</formula>
    </cfRule>
    <cfRule type="cellIs" dxfId="1975" priority="1920" operator="equal">
      <formula>"A RECEBER"</formula>
    </cfRule>
  </conditionalFormatting>
  <conditionalFormatting sqref="S371">
    <cfRule type="cellIs" dxfId="1974" priority="1918" operator="equal">
      <formula>"LIQUIDADO"</formula>
    </cfRule>
  </conditionalFormatting>
  <conditionalFormatting sqref="S400">
    <cfRule type="cellIs" dxfId="1973" priority="1917" operator="equal">
      <formula>"A RECEBER"</formula>
    </cfRule>
  </conditionalFormatting>
  <conditionalFormatting sqref="S400">
    <cfRule type="cellIs" dxfId="1972" priority="1915" operator="equal">
      <formula>"QUITADO"</formula>
    </cfRule>
    <cfRule type="cellIs" dxfId="1971" priority="1916" operator="equal">
      <formula>"A RECEBER"</formula>
    </cfRule>
  </conditionalFormatting>
  <conditionalFormatting sqref="S400">
    <cfRule type="cellIs" dxfId="1970" priority="1914" operator="equal">
      <formula>"LIQUIDADO"</formula>
    </cfRule>
  </conditionalFormatting>
  <conditionalFormatting sqref="S401">
    <cfRule type="cellIs" dxfId="1969" priority="1913" operator="equal">
      <formula>"A RECEBER"</formula>
    </cfRule>
  </conditionalFormatting>
  <conditionalFormatting sqref="S401">
    <cfRule type="cellIs" dxfId="1968" priority="1911" operator="equal">
      <formula>"QUITADO"</formula>
    </cfRule>
    <cfRule type="cellIs" dxfId="1967" priority="1912" operator="equal">
      <formula>"A RECEBER"</formula>
    </cfRule>
  </conditionalFormatting>
  <conditionalFormatting sqref="S401">
    <cfRule type="cellIs" dxfId="1966" priority="1909" operator="equal">
      <formula>"QUITADO"</formula>
    </cfRule>
    <cfRule type="cellIs" dxfId="1965" priority="1910" operator="equal">
      <formula>"A RECEBER"</formula>
    </cfRule>
  </conditionalFormatting>
  <conditionalFormatting sqref="S401">
    <cfRule type="cellIs" dxfId="1964" priority="1908" operator="equal">
      <formula>"LIQUIDADO"</formula>
    </cfRule>
  </conditionalFormatting>
  <conditionalFormatting sqref="S429">
    <cfRule type="cellIs" dxfId="1963" priority="1907" operator="equal">
      <formula>"A RECEBER"</formula>
    </cfRule>
  </conditionalFormatting>
  <conditionalFormatting sqref="S429">
    <cfRule type="cellIs" dxfId="1962" priority="1905" operator="equal">
      <formula>"QUITADO"</formula>
    </cfRule>
    <cfRule type="cellIs" dxfId="1961" priority="1906" operator="equal">
      <formula>"A RECEBER"</formula>
    </cfRule>
  </conditionalFormatting>
  <conditionalFormatting sqref="S429">
    <cfRule type="cellIs" dxfId="1960" priority="1904" operator="equal">
      <formula>"LIQUIDADO"</formula>
    </cfRule>
  </conditionalFormatting>
  <conditionalFormatting sqref="S424">
    <cfRule type="cellIs" dxfId="1959" priority="1902" operator="equal">
      <formula>"QUITADO"</formula>
    </cfRule>
    <cfRule type="cellIs" dxfId="1958" priority="1903" operator="equal">
      <formula>"A RECEBER"</formula>
    </cfRule>
  </conditionalFormatting>
  <conditionalFormatting sqref="S424">
    <cfRule type="cellIs" dxfId="1957" priority="1901" operator="equal">
      <formula>"LIQUIDADO"</formula>
    </cfRule>
  </conditionalFormatting>
  <conditionalFormatting sqref="S422">
    <cfRule type="cellIs" dxfId="1956" priority="1900" operator="equal">
      <formula>"A RECEBER"</formula>
    </cfRule>
  </conditionalFormatting>
  <conditionalFormatting sqref="S422">
    <cfRule type="cellIs" dxfId="1955" priority="1898" operator="equal">
      <formula>"QUITADO"</formula>
    </cfRule>
    <cfRule type="cellIs" dxfId="1954" priority="1899" operator="equal">
      <formula>"A RECEBER"</formula>
    </cfRule>
  </conditionalFormatting>
  <conditionalFormatting sqref="S422">
    <cfRule type="cellIs" dxfId="1953" priority="1897" operator="equal">
      <formula>"LIQUIDADO"</formula>
    </cfRule>
  </conditionalFormatting>
  <conditionalFormatting sqref="S432">
    <cfRule type="cellIs" dxfId="1952" priority="1896" operator="equal">
      <formula>"A RECEBER"</formula>
    </cfRule>
  </conditionalFormatting>
  <conditionalFormatting sqref="S432">
    <cfRule type="cellIs" dxfId="1951" priority="1894" operator="equal">
      <formula>"QUITADO"</formula>
    </cfRule>
    <cfRule type="cellIs" dxfId="1950" priority="1895" operator="equal">
      <formula>"A RECEBER"</formula>
    </cfRule>
  </conditionalFormatting>
  <conditionalFormatting sqref="S432">
    <cfRule type="cellIs" dxfId="1949" priority="1893" operator="equal">
      <formula>"LIQUIDADO"</formula>
    </cfRule>
  </conditionalFormatting>
  <conditionalFormatting sqref="S348">
    <cfRule type="cellIs" dxfId="1948" priority="1892" operator="equal">
      <formula>"A RECEBER"</formula>
    </cfRule>
  </conditionalFormatting>
  <conditionalFormatting sqref="S348">
    <cfRule type="cellIs" dxfId="1947" priority="1890" operator="equal">
      <formula>"QUITADO"</formula>
    </cfRule>
    <cfRule type="cellIs" dxfId="1946" priority="1891" operator="equal">
      <formula>"A RECEBER"</formula>
    </cfRule>
  </conditionalFormatting>
  <conditionalFormatting sqref="S348">
    <cfRule type="cellIs" dxfId="1945" priority="1889" operator="equal">
      <formula>"LIQUIDADO"</formula>
    </cfRule>
  </conditionalFormatting>
  <conditionalFormatting sqref="S373">
    <cfRule type="cellIs" dxfId="1944" priority="1888" operator="equal">
      <formula>"A RECEBER"</formula>
    </cfRule>
  </conditionalFormatting>
  <conditionalFormatting sqref="S373">
    <cfRule type="cellIs" dxfId="1943" priority="1886" operator="equal">
      <formula>"QUITADO"</formula>
    </cfRule>
    <cfRule type="cellIs" dxfId="1942" priority="1887" operator="equal">
      <formula>"A RECEBER"</formula>
    </cfRule>
  </conditionalFormatting>
  <conditionalFormatting sqref="S373">
    <cfRule type="cellIs" dxfId="1941" priority="1885" operator="equal">
      <formula>"LIQUIDADO"</formula>
    </cfRule>
  </conditionalFormatting>
  <conditionalFormatting sqref="S399">
    <cfRule type="cellIs" dxfId="1940" priority="1884" operator="equal">
      <formula>"A RECEBER"</formula>
    </cfRule>
  </conditionalFormatting>
  <conditionalFormatting sqref="S399">
    <cfRule type="cellIs" dxfId="1939" priority="1882" operator="equal">
      <formula>"QUITADO"</formula>
    </cfRule>
    <cfRule type="cellIs" dxfId="1938" priority="1883" operator="equal">
      <formula>"A RECEBER"</formula>
    </cfRule>
  </conditionalFormatting>
  <conditionalFormatting sqref="S399">
    <cfRule type="cellIs" dxfId="1937" priority="1881" operator="equal">
      <formula>"LIQUIDADO"</formula>
    </cfRule>
  </conditionalFormatting>
  <conditionalFormatting sqref="S433">
    <cfRule type="cellIs" dxfId="1936" priority="1880" operator="equal">
      <formula>"A RECEBER"</formula>
    </cfRule>
  </conditionalFormatting>
  <conditionalFormatting sqref="S433">
    <cfRule type="cellIs" dxfId="1935" priority="1878" operator="equal">
      <formula>"QUITADO"</formula>
    </cfRule>
    <cfRule type="cellIs" dxfId="1934" priority="1879" operator="equal">
      <formula>"A RECEBER"</formula>
    </cfRule>
  </conditionalFormatting>
  <conditionalFormatting sqref="S433">
    <cfRule type="cellIs" dxfId="1933" priority="1877" operator="equal">
      <formula>"LIQUIDADO"</formula>
    </cfRule>
  </conditionalFormatting>
  <conditionalFormatting sqref="S420">
    <cfRule type="cellIs" dxfId="1932" priority="1876" operator="equal">
      <formula>"A RECEBER"</formula>
    </cfRule>
  </conditionalFormatting>
  <conditionalFormatting sqref="S420">
    <cfRule type="cellIs" dxfId="1931" priority="1874" operator="equal">
      <formula>"QUITADO"</formula>
    </cfRule>
    <cfRule type="cellIs" dxfId="1930" priority="1875" operator="equal">
      <formula>"A RECEBER"</formula>
    </cfRule>
  </conditionalFormatting>
  <conditionalFormatting sqref="S420">
    <cfRule type="cellIs" dxfId="1929" priority="1873" operator="equal">
      <formula>"LIQUIDADO"</formula>
    </cfRule>
  </conditionalFormatting>
  <conditionalFormatting sqref="S421">
    <cfRule type="cellIs" dxfId="1928" priority="1871" operator="equal">
      <formula>"QUITADO"</formula>
    </cfRule>
    <cfRule type="cellIs" dxfId="1927" priority="1872" operator="equal">
      <formula>"A RECEBER"</formula>
    </cfRule>
  </conditionalFormatting>
  <conditionalFormatting sqref="S421">
    <cfRule type="cellIs" dxfId="1926" priority="1870" operator="equal">
      <formula>"LIQUIDADO"</formula>
    </cfRule>
  </conditionalFormatting>
  <conditionalFormatting sqref="S426">
    <cfRule type="cellIs" dxfId="1925" priority="1869" operator="equal">
      <formula>"A RECEBER"</formula>
    </cfRule>
  </conditionalFormatting>
  <conditionalFormatting sqref="S426">
    <cfRule type="cellIs" dxfId="1924" priority="1867" operator="equal">
      <formula>"QUITADO"</formula>
    </cfRule>
    <cfRule type="cellIs" dxfId="1923" priority="1868" operator="equal">
      <formula>"A RECEBER"</formula>
    </cfRule>
  </conditionalFormatting>
  <conditionalFormatting sqref="S426">
    <cfRule type="cellIs" dxfId="1922" priority="1866" operator="equal">
      <formula>"LIQUIDADO"</formula>
    </cfRule>
  </conditionalFormatting>
  <conditionalFormatting sqref="S427">
    <cfRule type="cellIs" dxfId="1921" priority="1865" operator="equal">
      <formula>"A RECEBER"</formula>
    </cfRule>
  </conditionalFormatting>
  <conditionalFormatting sqref="S427">
    <cfRule type="cellIs" dxfId="1920" priority="1863" operator="equal">
      <formula>"QUITADO"</formula>
    </cfRule>
    <cfRule type="cellIs" dxfId="1919" priority="1864" operator="equal">
      <formula>"A RECEBER"</formula>
    </cfRule>
  </conditionalFormatting>
  <conditionalFormatting sqref="S427">
    <cfRule type="cellIs" dxfId="1918" priority="1861" operator="equal">
      <formula>"QUITADO"</formula>
    </cfRule>
    <cfRule type="cellIs" dxfId="1917" priority="1862" operator="equal">
      <formula>"A RECEBER"</formula>
    </cfRule>
  </conditionalFormatting>
  <conditionalFormatting sqref="S427">
    <cfRule type="cellIs" dxfId="1916" priority="1860" operator="equal">
      <formula>"LIQUIDADO"</formula>
    </cfRule>
  </conditionalFormatting>
  <conditionalFormatting sqref="S430">
    <cfRule type="cellIs" dxfId="1915" priority="1859" operator="equal">
      <formula>"A RECEBER"</formula>
    </cfRule>
  </conditionalFormatting>
  <conditionalFormatting sqref="S430">
    <cfRule type="cellIs" dxfId="1914" priority="1857" operator="equal">
      <formula>"QUITADO"</formula>
    </cfRule>
    <cfRule type="cellIs" dxfId="1913" priority="1858" operator="equal">
      <formula>"A RECEBER"</formula>
    </cfRule>
  </conditionalFormatting>
  <conditionalFormatting sqref="S430">
    <cfRule type="cellIs" dxfId="1912" priority="1855" operator="equal">
      <formula>"QUITADO"</formula>
    </cfRule>
    <cfRule type="cellIs" dxfId="1911" priority="1856" operator="equal">
      <formula>"A RECEBER"</formula>
    </cfRule>
  </conditionalFormatting>
  <conditionalFormatting sqref="S430">
    <cfRule type="cellIs" dxfId="1910" priority="1854" operator="equal">
      <formula>"LIQUIDADO"</formula>
    </cfRule>
  </conditionalFormatting>
  <conditionalFormatting sqref="S431">
    <cfRule type="cellIs" dxfId="1909" priority="1853" operator="equal">
      <formula>"A RECEBER"</formula>
    </cfRule>
  </conditionalFormatting>
  <conditionalFormatting sqref="S431">
    <cfRule type="cellIs" dxfId="1908" priority="1851" operator="equal">
      <formula>"QUITADO"</formula>
    </cfRule>
    <cfRule type="cellIs" dxfId="1907" priority="1852" operator="equal">
      <formula>"A RECEBER"</formula>
    </cfRule>
  </conditionalFormatting>
  <conditionalFormatting sqref="S431">
    <cfRule type="cellIs" dxfId="1906" priority="1850" operator="equal">
      <formula>"LIQUIDADO"</formula>
    </cfRule>
  </conditionalFormatting>
  <conditionalFormatting sqref="S435">
    <cfRule type="cellIs" dxfId="1905" priority="1849" operator="equal">
      <formula>"A RECEBER"</formula>
    </cfRule>
  </conditionalFormatting>
  <conditionalFormatting sqref="S435">
    <cfRule type="cellIs" dxfId="1904" priority="1847" operator="equal">
      <formula>"QUITADO"</formula>
    </cfRule>
    <cfRule type="cellIs" dxfId="1903" priority="1848" operator="equal">
      <formula>"A RECEBER"</formula>
    </cfRule>
  </conditionalFormatting>
  <conditionalFormatting sqref="S435">
    <cfRule type="cellIs" dxfId="1902" priority="1846" operator="equal">
      <formula>"LIQUIDADO"</formula>
    </cfRule>
  </conditionalFormatting>
  <conditionalFormatting sqref="S440">
    <cfRule type="cellIs" dxfId="1901" priority="1845" operator="equal">
      <formula>"A RECEBER"</formula>
    </cfRule>
  </conditionalFormatting>
  <conditionalFormatting sqref="S440">
    <cfRule type="cellIs" dxfId="1900" priority="1843" operator="equal">
      <formula>"QUITADO"</formula>
    </cfRule>
    <cfRule type="cellIs" dxfId="1899" priority="1844" operator="equal">
      <formula>"A RECEBER"</formula>
    </cfRule>
  </conditionalFormatting>
  <conditionalFormatting sqref="S440">
    <cfRule type="cellIs" dxfId="1898" priority="1842" operator="equal">
      <formula>"LIQUIDADO"</formula>
    </cfRule>
  </conditionalFormatting>
  <conditionalFormatting sqref="S423">
    <cfRule type="cellIs" dxfId="1897" priority="1841" operator="equal">
      <formula>"A RECEBER"</formula>
    </cfRule>
  </conditionalFormatting>
  <conditionalFormatting sqref="S423">
    <cfRule type="cellIs" dxfId="1896" priority="1839" operator="equal">
      <formula>"QUITADO"</formula>
    </cfRule>
    <cfRule type="cellIs" dxfId="1895" priority="1840" operator="equal">
      <formula>"A RECEBER"</formula>
    </cfRule>
  </conditionalFormatting>
  <conditionalFormatting sqref="S423">
    <cfRule type="cellIs" dxfId="1894" priority="1838" operator="equal">
      <formula>"LIQUIDADO"</formula>
    </cfRule>
  </conditionalFormatting>
  <conditionalFormatting sqref="S459">
    <cfRule type="cellIs" dxfId="1893" priority="1837" operator="equal">
      <formula>"A RECEBER"</formula>
    </cfRule>
  </conditionalFormatting>
  <conditionalFormatting sqref="S459">
    <cfRule type="cellIs" dxfId="1892" priority="1835" operator="equal">
      <formula>"QUITADO"</formula>
    </cfRule>
    <cfRule type="cellIs" dxfId="1891" priority="1836" operator="equal">
      <formula>"A RECEBER"</formula>
    </cfRule>
  </conditionalFormatting>
  <conditionalFormatting sqref="S459">
    <cfRule type="cellIs" dxfId="1890" priority="1834" operator="equal">
      <formula>"LIQUIDADO"</formula>
    </cfRule>
  </conditionalFormatting>
  <conditionalFormatting sqref="S465">
    <cfRule type="cellIs" dxfId="1889" priority="1833" operator="equal">
      <formula>"A RECEBER"</formula>
    </cfRule>
  </conditionalFormatting>
  <conditionalFormatting sqref="S465">
    <cfRule type="cellIs" dxfId="1888" priority="1831" operator="equal">
      <formula>"QUITADO"</formula>
    </cfRule>
    <cfRule type="cellIs" dxfId="1887" priority="1832" operator="equal">
      <formula>"A RECEBER"</formula>
    </cfRule>
  </conditionalFormatting>
  <conditionalFormatting sqref="S465">
    <cfRule type="cellIs" dxfId="1886" priority="1830" operator="equal">
      <formula>"LIQUIDADO"</formula>
    </cfRule>
  </conditionalFormatting>
  <conditionalFormatting sqref="S452">
    <cfRule type="cellIs" dxfId="1885" priority="1829" operator="equal">
      <formula>"A RECEBER"</formula>
    </cfRule>
  </conditionalFormatting>
  <conditionalFormatting sqref="S452">
    <cfRule type="cellIs" dxfId="1884" priority="1827" operator="equal">
      <formula>"QUITADO"</formula>
    </cfRule>
    <cfRule type="cellIs" dxfId="1883" priority="1828" operator="equal">
      <formula>"A RECEBER"</formula>
    </cfRule>
  </conditionalFormatting>
  <conditionalFormatting sqref="S452">
    <cfRule type="cellIs" dxfId="1882" priority="1826" operator="equal">
      <formula>"LIQUIDADO"</formula>
    </cfRule>
  </conditionalFormatting>
  <conditionalFormatting sqref="S454">
    <cfRule type="cellIs" dxfId="1881" priority="1825" operator="equal">
      <formula>"A RECEBER"</formula>
    </cfRule>
  </conditionalFormatting>
  <conditionalFormatting sqref="S454">
    <cfRule type="cellIs" dxfId="1880" priority="1823" operator="equal">
      <formula>"QUITADO"</formula>
    </cfRule>
    <cfRule type="cellIs" dxfId="1879" priority="1824" operator="equal">
      <formula>"A RECEBER"</formula>
    </cfRule>
  </conditionalFormatting>
  <conditionalFormatting sqref="S454">
    <cfRule type="cellIs" dxfId="1878" priority="1822" operator="equal">
      <formula>"LIQUIDADO"</formula>
    </cfRule>
  </conditionalFormatting>
  <conditionalFormatting sqref="S456">
    <cfRule type="cellIs" dxfId="1877" priority="1821" operator="equal">
      <formula>"A RECEBER"</formula>
    </cfRule>
  </conditionalFormatting>
  <conditionalFormatting sqref="S456">
    <cfRule type="cellIs" dxfId="1876" priority="1819" operator="equal">
      <formula>"QUITADO"</formula>
    </cfRule>
    <cfRule type="cellIs" dxfId="1875" priority="1820" operator="equal">
      <formula>"A RECEBER"</formula>
    </cfRule>
  </conditionalFormatting>
  <conditionalFormatting sqref="S456">
    <cfRule type="cellIs" dxfId="1874" priority="1818" operator="equal">
      <formula>"LIQUIDADO"</formula>
    </cfRule>
  </conditionalFormatting>
  <conditionalFormatting sqref="S458">
    <cfRule type="cellIs" dxfId="1873" priority="1817" operator="equal">
      <formula>"A RECEBER"</formula>
    </cfRule>
  </conditionalFormatting>
  <conditionalFormatting sqref="S458">
    <cfRule type="cellIs" dxfId="1872" priority="1815" operator="equal">
      <formula>"QUITADO"</formula>
    </cfRule>
    <cfRule type="cellIs" dxfId="1871" priority="1816" operator="equal">
      <formula>"A RECEBER"</formula>
    </cfRule>
  </conditionalFormatting>
  <conditionalFormatting sqref="S458">
    <cfRule type="cellIs" dxfId="1870" priority="1813" operator="equal">
      <formula>"QUITADO"</formula>
    </cfRule>
    <cfRule type="cellIs" dxfId="1869" priority="1814" operator="equal">
      <formula>"A RECEBER"</formula>
    </cfRule>
  </conditionalFormatting>
  <conditionalFormatting sqref="S458">
    <cfRule type="cellIs" dxfId="1868" priority="1812" operator="equal">
      <formula>"LIQUIDADO"</formula>
    </cfRule>
  </conditionalFormatting>
  <conditionalFormatting sqref="S471">
    <cfRule type="cellIs" dxfId="1867" priority="1811" operator="equal">
      <formula>"A RECEBER"</formula>
    </cfRule>
  </conditionalFormatting>
  <conditionalFormatting sqref="S471">
    <cfRule type="cellIs" dxfId="1866" priority="1809" operator="equal">
      <formula>"QUITADO"</formula>
    </cfRule>
    <cfRule type="cellIs" dxfId="1865" priority="1810" operator="equal">
      <formula>"A RECEBER"</formula>
    </cfRule>
  </conditionalFormatting>
  <conditionalFormatting sqref="S471">
    <cfRule type="cellIs" dxfId="1864" priority="1808" operator="equal">
      <formula>"LIQUIDADO"</formula>
    </cfRule>
  </conditionalFormatting>
  <conditionalFormatting sqref="S477">
    <cfRule type="cellIs" dxfId="1863" priority="1807" operator="equal">
      <formula>"A RECEBER"</formula>
    </cfRule>
  </conditionalFormatting>
  <conditionalFormatting sqref="S477">
    <cfRule type="cellIs" dxfId="1862" priority="1805" operator="equal">
      <formula>"QUITADO"</formula>
    </cfRule>
    <cfRule type="cellIs" dxfId="1861" priority="1806" operator="equal">
      <formula>"A RECEBER"</formula>
    </cfRule>
  </conditionalFormatting>
  <conditionalFormatting sqref="S477">
    <cfRule type="cellIs" dxfId="1860" priority="1804" operator="equal">
      <formula>"LIQUIDADO"</formula>
    </cfRule>
  </conditionalFormatting>
  <conditionalFormatting sqref="S486">
    <cfRule type="cellIs" dxfId="1859" priority="1802" operator="equal">
      <formula>"QUITADO"</formula>
    </cfRule>
    <cfRule type="cellIs" dxfId="1858" priority="1803" operator="equal">
      <formula>"A RECEBER"</formula>
    </cfRule>
  </conditionalFormatting>
  <conditionalFormatting sqref="S486">
    <cfRule type="cellIs" dxfId="1857" priority="1801" operator="equal">
      <formula>"LIQUIDADO"</formula>
    </cfRule>
  </conditionalFormatting>
  <conditionalFormatting sqref="S406">
    <cfRule type="cellIs" dxfId="1856" priority="1800" operator="equal">
      <formula>"A RECEBER"</formula>
    </cfRule>
  </conditionalFormatting>
  <conditionalFormatting sqref="S406">
    <cfRule type="cellIs" dxfId="1855" priority="1798" operator="equal">
      <formula>"QUITADO"</formula>
    </cfRule>
    <cfRule type="cellIs" dxfId="1854" priority="1799" operator="equal">
      <formula>"A RECEBER"</formula>
    </cfRule>
  </conditionalFormatting>
  <conditionalFormatting sqref="S406">
    <cfRule type="cellIs" dxfId="1853" priority="1797" operator="equal">
      <formula>"LIQUIDADO"</formula>
    </cfRule>
  </conditionalFormatting>
  <conditionalFormatting sqref="S411">
    <cfRule type="cellIs" dxfId="1852" priority="1796" operator="equal">
      <formula>"A RECEBER"</formula>
    </cfRule>
  </conditionalFormatting>
  <conditionalFormatting sqref="S411">
    <cfRule type="cellIs" dxfId="1851" priority="1794" operator="equal">
      <formula>"QUITADO"</formula>
    </cfRule>
    <cfRule type="cellIs" dxfId="1850" priority="1795" operator="equal">
      <formula>"A RECEBER"</formula>
    </cfRule>
  </conditionalFormatting>
  <conditionalFormatting sqref="S411">
    <cfRule type="cellIs" dxfId="1849" priority="1793" operator="equal">
      <formula>"LIQUIDADO"</formula>
    </cfRule>
  </conditionalFormatting>
  <conditionalFormatting sqref="S408">
    <cfRule type="cellIs" dxfId="1848" priority="1792" operator="equal">
      <formula>"A RECEBER"</formula>
    </cfRule>
  </conditionalFormatting>
  <conditionalFormatting sqref="S408">
    <cfRule type="cellIs" dxfId="1847" priority="1790" operator="equal">
      <formula>"QUITADO"</formula>
    </cfRule>
    <cfRule type="cellIs" dxfId="1846" priority="1791" operator="equal">
      <formula>"A RECEBER"</formula>
    </cfRule>
  </conditionalFormatting>
  <conditionalFormatting sqref="S408">
    <cfRule type="cellIs" dxfId="1845" priority="1789" operator="equal">
      <formula>"LIQUIDADO"</formula>
    </cfRule>
  </conditionalFormatting>
  <conditionalFormatting sqref="S409">
    <cfRule type="cellIs" dxfId="1844" priority="1788" operator="equal">
      <formula>"A RECEBER"</formula>
    </cfRule>
  </conditionalFormatting>
  <conditionalFormatting sqref="S409">
    <cfRule type="cellIs" dxfId="1843" priority="1786" operator="equal">
      <formula>"QUITADO"</formula>
    </cfRule>
    <cfRule type="cellIs" dxfId="1842" priority="1787" operator="equal">
      <formula>"A RECEBER"</formula>
    </cfRule>
  </conditionalFormatting>
  <conditionalFormatting sqref="S409">
    <cfRule type="cellIs" dxfId="1841" priority="1785" operator="equal">
      <formula>"LIQUIDADO"</formula>
    </cfRule>
  </conditionalFormatting>
  <conditionalFormatting sqref="S410">
    <cfRule type="cellIs" dxfId="1840" priority="1784" operator="equal">
      <formula>"A RECEBER"</formula>
    </cfRule>
  </conditionalFormatting>
  <conditionalFormatting sqref="S410">
    <cfRule type="cellIs" dxfId="1839" priority="1782" operator="equal">
      <formula>"QUITADO"</formula>
    </cfRule>
    <cfRule type="cellIs" dxfId="1838" priority="1783" operator="equal">
      <formula>"A RECEBER"</formula>
    </cfRule>
  </conditionalFormatting>
  <conditionalFormatting sqref="S410">
    <cfRule type="cellIs" dxfId="1837" priority="1781" operator="equal">
      <formula>"LIQUIDADO"</formula>
    </cfRule>
  </conditionalFormatting>
  <conditionalFormatting sqref="S412">
    <cfRule type="cellIs" dxfId="1836" priority="1780" operator="equal">
      <formula>"A RECEBER"</formula>
    </cfRule>
  </conditionalFormatting>
  <conditionalFormatting sqref="S412">
    <cfRule type="cellIs" dxfId="1835" priority="1778" operator="equal">
      <formula>"QUITADO"</formula>
    </cfRule>
    <cfRule type="cellIs" dxfId="1834" priority="1779" operator="equal">
      <formula>"A RECEBER"</formula>
    </cfRule>
  </conditionalFormatting>
  <conditionalFormatting sqref="S412">
    <cfRule type="cellIs" dxfId="1833" priority="1777" operator="equal">
      <formula>"LIQUIDADO"</formula>
    </cfRule>
  </conditionalFormatting>
  <conditionalFormatting sqref="S413">
    <cfRule type="cellIs" dxfId="1832" priority="1776" operator="equal">
      <formula>"A RECEBER"</formula>
    </cfRule>
  </conditionalFormatting>
  <conditionalFormatting sqref="S413">
    <cfRule type="cellIs" dxfId="1831" priority="1774" operator="equal">
      <formula>"QUITADO"</formula>
    </cfRule>
    <cfRule type="cellIs" dxfId="1830" priority="1775" operator="equal">
      <formula>"A RECEBER"</formula>
    </cfRule>
  </conditionalFormatting>
  <conditionalFormatting sqref="S413">
    <cfRule type="cellIs" dxfId="1829" priority="1773" operator="equal">
      <formula>"LIQUIDADO"</formula>
    </cfRule>
  </conditionalFormatting>
  <conditionalFormatting sqref="S443">
    <cfRule type="cellIs" dxfId="1828" priority="1772" operator="equal">
      <formula>"A RECEBER"</formula>
    </cfRule>
  </conditionalFormatting>
  <conditionalFormatting sqref="S443">
    <cfRule type="cellIs" dxfId="1827" priority="1770" operator="equal">
      <formula>"QUITADO"</formula>
    </cfRule>
    <cfRule type="cellIs" dxfId="1826" priority="1771" operator="equal">
      <formula>"A RECEBER"</formula>
    </cfRule>
  </conditionalFormatting>
  <conditionalFormatting sqref="S443">
    <cfRule type="cellIs" dxfId="1825" priority="1769" operator="equal">
      <formula>"LIQUIDADO"</formula>
    </cfRule>
  </conditionalFormatting>
  <conditionalFormatting sqref="S444">
    <cfRule type="cellIs" dxfId="1824" priority="1768" operator="equal">
      <formula>"A RECEBER"</formula>
    </cfRule>
  </conditionalFormatting>
  <conditionalFormatting sqref="S444">
    <cfRule type="cellIs" dxfId="1823" priority="1766" operator="equal">
      <formula>"QUITADO"</formula>
    </cfRule>
    <cfRule type="cellIs" dxfId="1822" priority="1767" operator="equal">
      <formula>"A RECEBER"</formula>
    </cfRule>
  </conditionalFormatting>
  <conditionalFormatting sqref="S444">
    <cfRule type="cellIs" dxfId="1821" priority="1765" operator="equal">
      <formula>"LIQUIDADO"</formula>
    </cfRule>
  </conditionalFormatting>
  <conditionalFormatting sqref="S445">
    <cfRule type="cellIs" dxfId="1820" priority="1764" operator="equal">
      <formula>"A RECEBER"</formula>
    </cfRule>
  </conditionalFormatting>
  <conditionalFormatting sqref="S445">
    <cfRule type="cellIs" dxfId="1819" priority="1762" operator="equal">
      <formula>"QUITADO"</formula>
    </cfRule>
    <cfRule type="cellIs" dxfId="1818" priority="1763" operator="equal">
      <formula>"A RECEBER"</formula>
    </cfRule>
  </conditionalFormatting>
  <conditionalFormatting sqref="S445">
    <cfRule type="cellIs" dxfId="1817" priority="1761" operator="equal">
      <formula>"LIQUIDADO"</formula>
    </cfRule>
  </conditionalFormatting>
  <conditionalFormatting sqref="S446">
    <cfRule type="cellIs" dxfId="1816" priority="1760" operator="equal">
      <formula>"A RECEBER"</formula>
    </cfRule>
  </conditionalFormatting>
  <conditionalFormatting sqref="S446">
    <cfRule type="cellIs" dxfId="1815" priority="1758" operator="equal">
      <formula>"QUITADO"</formula>
    </cfRule>
    <cfRule type="cellIs" dxfId="1814" priority="1759" operator="equal">
      <formula>"A RECEBER"</formula>
    </cfRule>
  </conditionalFormatting>
  <conditionalFormatting sqref="S446">
    <cfRule type="cellIs" dxfId="1813" priority="1757" operator="equal">
      <formula>"LIQUIDADO"</formula>
    </cfRule>
  </conditionalFormatting>
  <conditionalFormatting sqref="S480">
    <cfRule type="cellIs" dxfId="1812" priority="1756" operator="equal">
      <formula>"A RECEBER"</formula>
    </cfRule>
  </conditionalFormatting>
  <conditionalFormatting sqref="S480">
    <cfRule type="cellIs" dxfId="1811" priority="1754" operator="equal">
      <formula>"QUITADO"</formula>
    </cfRule>
    <cfRule type="cellIs" dxfId="1810" priority="1755" operator="equal">
      <formula>"A RECEBER"</formula>
    </cfRule>
  </conditionalFormatting>
  <conditionalFormatting sqref="S480">
    <cfRule type="cellIs" dxfId="1809" priority="1753" operator="equal">
      <formula>"LIQUIDADO"</formula>
    </cfRule>
  </conditionalFormatting>
  <conditionalFormatting sqref="S482">
    <cfRule type="cellIs" dxfId="1808" priority="1752" operator="equal">
      <formula>"A RECEBER"</formula>
    </cfRule>
  </conditionalFormatting>
  <conditionalFormatting sqref="S482">
    <cfRule type="cellIs" dxfId="1807" priority="1750" operator="equal">
      <formula>"QUITADO"</formula>
    </cfRule>
    <cfRule type="cellIs" dxfId="1806" priority="1751" operator="equal">
      <formula>"A RECEBER"</formula>
    </cfRule>
  </conditionalFormatting>
  <conditionalFormatting sqref="S482">
    <cfRule type="cellIs" dxfId="1805" priority="1749" operator="equal">
      <formula>"LIQUIDADO"</formula>
    </cfRule>
  </conditionalFormatting>
  <conditionalFormatting sqref="S479">
    <cfRule type="cellIs" dxfId="1804" priority="1748" operator="equal">
      <formula>"A RECEBER"</formula>
    </cfRule>
  </conditionalFormatting>
  <conditionalFormatting sqref="S479">
    <cfRule type="cellIs" dxfId="1803" priority="1746" operator="equal">
      <formula>"QUITADO"</formula>
    </cfRule>
    <cfRule type="cellIs" dxfId="1802" priority="1747" operator="equal">
      <formula>"A RECEBER"</formula>
    </cfRule>
  </conditionalFormatting>
  <conditionalFormatting sqref="S479">
    <cfRule type="cellIs" dxfId="1801" priority="1745" operator="equal">
      <formula>"LIQUIDADO"</formula>
    </cfRule>
  </conditionalFormatting>
  <conditionalFormatting sqref="S483">
    <cfRule type="cellIs" dxfId="1800" priority="1744" operator="equal">
      <formula>"A RECEBER"</formula>
    </cfRule>
  </conditionalFormatting>
  <conditionalFormatting sqref="S483">
    <cfRule type="cellIs" dxfId="1799" priority="1742" operator="equal">
      <formula>"QUITADO"</formula>
    </cfRule>
    <cfRule type="cellIs" dxfId="1798" priority="1743" operator="equal">
      <formula>"A RECEBER"</formula>
    </cfRule>
  </conditionalFormatting>
  <conditionalFormatting sqref="S483">
    <cfRule type="cellIs" dxfId="1797" priority="1741" operator="equal">
      <formula>"LIQUIDADO"</formula>
    </cfRule>
  </conditionalFormatting>
  <conditionalFormatting sqref="S484">
    <cfRule type="cellIs" dxfId="1796" priority="1740" operator="equal">
      <formula>"A RECEBER"</formula>
    </cfRule>
  </conditionalFormatting>
  <conditionalFormatting sqref="S484">
    <cfRule type="cellIs" dxfId="1795" priority="1738" operator="equal">
      <formula>"QUITADO"</formula>
    </cfRule>
    <cfRule type="cellIs" dxfId="1794" priority="1739" operator="equal">
      <formula>"A RECEBER"</formula>
    </cfRule>
  </conditionalFormatting>
  <conditionalFormatting sqref="S484">
    <cfRule type="cellIs" dxfId="1793" priority="1737" operator="equal">
      <formula>"LIQUIDADO"</formula>
    </cfRule>
  </conditionalFormatting>
  <conditionalFormatting sqref="S495">
    <cfRule type="cellIs" dxfId="1792" priority="1736" operator="equal">
      <formula>"A RECEBER"</formula>
    </cfRule>
  </conditionalFormatting>
  <conditionalFormatting sqref="S495">
    <cfRule type="cellIs" dxfId="1791" priority="1734" operator="equal">
      <formula>"QUITADO"</formula>
    </cfRule>
    <cfRule type="cellIs" dxfId="1790" priority="1735" operator="equal">
      <formula>"A RECEBER"</formula>
    </cfRule>
  </conditionalFormatting>
  <conditionalFormatting sqref="S495">
    <cfRule type="cellIs" dxfId="1789" priority="1733" operator="equal">
      <formula>"LIQUIDADO"</formula>
    </cfRule>
  </conditionalFormatting>
  <conditionalFormatting sqref="S496">
    <cfRule type="cellIs" dxfId="1788" priority="1732" operator="equal">
      <formula>"A RECEBER"</formula>
    </cfRule>
  </conditionalFormatting>
  <conditionalFormatting sqref="S496">
    <cfRule type="cellIs" dxfId="1787" priority="1730" operator="equal">
      <formula>"QUITADO"</formula>
    </cfRule>
    <cfRule type="cellIs" dxfId="1786" priority="1731" operator="equal">
      <formula>"A RECEBER"</formula>
    </cfRule>
  </conditionalFormatting>
  <conditionalFormatting sqref="S496">
    <cfRule type="cellIs" dxfId="1785" priority="1729" operator="equal">
      <formula>"LIQUIDADO"</formula>
    </cfRule>
  </conditionalFormatting>
  <conditionalFormatting sqref="S341">
    <cfRule type="cellIs" dxfId="1784" priority="1727" operator="equal">
      <formula>"QUITADO"</formula>
    </cfRule>
    <cfRule type="cellIs" dxfId="1783" priority="1728" operator="equal">
      <formula>"A RECEBER"</formula>
    </cfRule>
  </conditionalFormatting>
  <conditionalFormatting sqref="S341">
    <cfRule type="cellIs" dxfId="1782" priority="1726" operator="equal">
      <formula>"LIQUIDADO"</formula>
    </cfRule>
  </conditionalFormatting>
  <conditionalFormatting sqref="S357">
    <cfRule type="cellIs" dxfId="1781" priority="1724" operator="equal">
      <formula>"QUITADO"</formula>
    </cfRule>
    <cfRule type="cellIs" dxfId="1780" priority="1725" operator="equal">
      <formula>"A RECEBER"</formula>
    </cfRule>
  </conditionalFormatting>
  <conditionalFormatting sqref="S357">
    <cfRule type="cellIs" dxfId="1779" priority="1723" operator="equal">
      <formula>"LIQUIDADO"</formula>
    </cfRule>
  </conditionalFormatting>
  <conditionalFormatting sqref="S434">
    <cfRule type="cellIs" dxfId="1778" priority="1721" operator="equal">
      <formula>"QUITADO"</formula>
    </cfRule>
    <cfRule type="cellIs" dxfId="1777" priority="1722" operator="equal">
      <formula>"A RECEBER"</formula>
    </cfRule>
  </conditionalFormatting>
  <conditionalFormatting sqref="S434">
    <cfRule type="cellIs" dxfId="1776" priority="1720" operator="equal">
      <formula>"LIQUIDADO"</formula>
    </cfRule>
  </conditionalFormatting>
  <conditionalFormatting sqref="S466">
    <cfRule type="cellIs" dxfId="1775" priority="1718" operator="equal">
      <formula>"QUITADO"</formula>
    </cfRule>
    <cfRule type="cellIs" dxfId="1774" priority="1719" operator="equal">
      <formula>"A RECEBER"</formula>
    </cfRule>
  </conditionalFormatting>
  <conditionalFormatting sqref="S466">
    <cfRule type="cellIs" dxfId="1773" priority="1717" operator="equal">
      <formula>"LIQUIDADO"</formula>
    </cfRule>
  </conditionalFormatting>
  <conditionalFormatting sqref="S497">
    <cfRule type="cellIs" dxfId="1772" priority="1715" operator="equal">
      <formula>"QUITADO"</formula>
    </cfRule>
    <cfRule type="cellIs" dxfId="1771" priority="1716" operator="equal">
      <formula>"A RECEBER"</formula>
    </cfRule>
  </conditionalFormatting>
  <conditionalFormatting sqref="S497">
    <cfRule type="cellIs" dxfId="1770" priority="1714" operator="equal">
      <formula>"LIQUIDADO"</formula>
    </cfRule>
  </conditionalFormatting>
  <conditionalFormatting sqref="S498">
    <cfRule type="cellIs" dxfId="1769" priority="1713" operator="equal">
      <formula>"A RECEBER"</formula>
    </cfRule>
  </conditionalFormatting>
  <conditionalFormatting sqref="S498">
    <cfRule type="cellIs" dxfId="1768" priority="1711" operator="equal">
      <formula>"QUITADO"</formula>
    </cfRule>
    <cfRule type="cellIs" dxfId="1767" priority="1712" operator="equal">
      <formula>"A RECEBER"</formula>
    </cfRule>
  </conditionalFormatting>
  <conditionalFormatting sqref="S498">
    <cfRule type="cellIs" dxfId="1766" priority="1710" operator="equal">
      <formula>"LIQUIDADO"</formula>
    </cfRule>
  </conditionalFormatting>
  <conditionalFormatting sqref="S502">
    <cfRule type="cellIs" dxfId="1765" priority="1709" operator="equal">
      <formula>"A RECEBER"</formula>
    </cfRule>
  </conditionalFormatting>
  <conditionalFormatting sqref="S502">
    <cfRule type="cellIs" dxfId="1764" priority="1707" operator="equal">
      <formula>"QUITADO"</formula>
    </cfRule>
    <cfRule type="cellIs" dxfId="1763" priority="1708" operator="equal">
      <formula>"A RECEBER"</formula>
    </cfRule>
  </conditionalFormatting>
  <conditionalFormatting sqref="S502">
    <cfRule type="cellIs" dxfId="1762" priority="1706" operator="equal">
      <formula>"LIQUIDADO"</formula>
    </cfRule>
  </conditionalFormatting>
  <conditionalFormatting sqref="S508">
    <cfRule type="cellIs" dxfId="1761" priority="1705" operator="equal">
      <formula>"A RECEBER"</formula>
    </cfRule>
  </conditionalFormatting>
  <conditionalFormatting sqref="S508">
    <cfRule type="cellIs" dxfId="1760" priority="1703" operator="equal">
      <formula>"QUITADO"</formula>
    </cfRule>
    <cfRule type="cellIs" dxfId="1759" priority="1704" operator="equal">
      <formula>"A RECEBER"</formula>
    </cfRule>
  </conditionalFormatting>
  <conditionalFormatting sqref="S508">
    <cfRule type="cellIs" dxfId="1758" priority="1702" operator="equal">
      <formula>"LIQUIDADO"</formula>
    </cfRule>
  </conditionalFormatting>
  <conditionalFormatting sqref="S506">
    <cfRule type="cellIs" dxfId="1757" priority="1701" operator="equal">
      <formula>"A RECEBER"</formula>
    </cfRule>
  </conditionalFormatting>
  <conditionalFormatting sqref="S506">
    <cfRule type="cellIs" dxfId="1756" priority="1699" operator="equal">
      <formula>"QUITADO"</formula>
    </cfRule>
    <cfRule type="cellIs" dxfId="1755" priority="1700" operator="equal">
      <formula>"A RECEBER"</formula>
    </cfRule>
  </conditionalFormatting>
  <conditionalFormatting sqref="S506">
    <cfRule type="cellIs" dxfId="1754" priority="1698" operator="equal">
      <formula>"LIQUIDADO"</formula>
    </cfRule>
  </conditionalFormatting>
  <conditionalFormatting sqref="S510">
    <cfRule type="cellIs" dxfId="1753" priority="1696" operator="equal">
      <formula>"QUITADO"</formula>
    </cfRule>
    <cfRule type="cellIs" dxfId="1752" priority="1697" operator="equal">
      <formula>"A RECEBER"</formula>
    </cfRule>
  </conditionalFormatting>
  <conditionalFormatting sqref="S510">
    <cfRule type="cellIs" dxfId="1751" priority="1695" operator="equal">
      <formula>"LIQUIDADO"</formula>
    </cfRule>
  </conditionalFormatting>
  <conditionalFormatting sqref="S516">
    <cfRule type="cellIs" dxfId="1750" priority="1694" operator="equal">
      <formula>"A RECEBER"</formula>
    </cfRule>
  </conditionalFormatting>
  <conditionalFormatting sqref="S516">
    <cfRule type="cellIs" dxfId="1749" priority="1692" operator="equal">
      <formula>"QUITADO"</formula>
    </cfRule>
    <cfRule type="cellIs" dxfId="1748" priority="1693" operator="equal">
      <formula>"A RECEBER"</formula>
    </cfRule>
  </conditionalFormatting>
  <conditionalFormatting sqref="S516">
    <cfRule type="cellIs" dxfId="1747" priority="1691" operator="equal">
      <formula>"LIQUIDADO"</formula>
    </cfRule>
  </conditionalFormatting>
  <conditionalFormatting sqref="S517">
    <cfRule type="cellIs" dxfId="1746" priority="1690" operator="equal">
      <formula>"A RECEBER"</formula>
    </cfRule>
  </conditionalFormatting>
  <conditionalFormatting sqref="S517">
    <cfRule type="cellIs" dxfId="1745" priority="1688" operator="equal">
      <formula>"QUITADO"</formula>
    </cfRule>
    <cfRule type="cellIs" dxfId="1744" priority="1689" operator="equal">
      <formula>"A RECEBER"</formula>
    </cfRule>
  </conditionalFormatting>
  <conditionalFormatting sqref="S517">
    <cfRule type="cellIs" dxfId="1743" priority="1687" operator="equal">
      <formula>"LIQUIDADO"</formula>
    </cfRule>
  </conditionalFormatting>
  <conditionalFormatting sqref="S336">
    <cfRule type="cellIs" dxfId="1742" priority="1686" operator="equal">
      <formula>"A RECEBER"</formula>
    </cfRule>
  </conditionalFormatting>
  <conditionalFormatting sqref="S336">
    <cfRule type="cellIs" dxfId="1741" priority="1684" operator="equal">
      <formula>"QUITADO"</formula>
    </cfRule>
    <cfRule type="cellIs" dxfId="1740" priority="1685" operator="equal">
      <formula>"A RECEBER"</formula>
    </cfRule>
  </conditionalFormatting>
  <conditionalFormatting sqref="S336">
    <cfRule type="cellIs" dxfId="1739" priority="1683" operator="equal">
      <formula>"LIQUIDADO"</formula>
    </cfRule>
  </conditionalFormatting>
  <conditionalFormatting sqref="S361">
    <cfRule type="cellIs" dxfId="1738" priority="1682" operator="equal">
      <formula>"A RECEBER"</formula>
    </cfRule>
  </conditionalFormatting>
  <conditionalFormatting sqref="S361">
    <cfRule type="cellIs" dxfId="1737" priority="1680" operator="equal">
      <formula>"QUITADO"</formula>
    </cfRule>
    <cfRule type="cellIs" dxfId="1736" priority="1681" operator="equal">
      <formula>"A RECEBER"</formula>
    </cfRule>
  </conditionalFormatting>
  <conditionalFormatting sqref="S361">
    <cfRule type="cellIs" dxfId="1735" priority="1679" operator="equal">
      <formula>"LIQUIDADO"</formula>
    </cfRule>
  </conditionalFormatting>
  <conditionalFormatting sqref="S390">
    <cfRule type="cellIs" dxfId="1734" priority="1678" operator="equal">
      <formula>"A RECEBER"</formula>
    </cfRule>
  </conditionalFormatting>
  <conditionalFormatting sqref="S390">
    <cfRule type="cellIs" dxfId="1733" priority="1676" operator="equal">
      <formula>"QUITADO"</formula>
    </cfRule>
    <cfRule type="cellIs" dxfId="1732" priority="1677" operator="equal">
      <formula>"A RECEBER"</formula>
    </cfRule>
  </conditionalFormatting>
  <conditionalFormatting sqref="S390">
    <cfRule type="cellIs" dxfId="1731" priority="1675" operator="equal">
      <formula>"LIQUIDADO"</formula>
    </cfRule>
  </conditionalFormatting>
  <conditionalFormatting sqref="S414">
    <cfRule type="cellIs" dxfId="1730" priority="1674" operator="equal">
      <formula>"A RECEBER"</formula>
    </cfRule>
  </conditionalFormatting>
  <conditionalFormatting sqref="S414">
    <cfRule type="cellIs" dxfId="1729" priority="1672" operator="equal">
      <formula>"QUITADO"</formula>
    </cfRule>
    <cfRule type="cellIs" dxfId="1728" priority="1673" operator="equal">
      <formula>"A RECEBER"</formula>
    </cfRule>
  </conditionalFormatting>
  <conditionalFormatting sqref="S414">
    <cfRule type="cellIs" dxfId="1727" priority="1671" operator="equal">
      <formula>"LIQUIDADO"</formula>
    </cfRule>
  </conditionalFormatting>
  <conditionalFormatting sqref="S451">
    <cfRule type="cellIs" dxfId="1726" priority="1670" operator="equal">
      <formula>"A RECEBER"</formula>
    </cfRule>
  </conditionalFormatting>
  <conditionalFormatting sqref="S451">
    <cfRule type="cellIs" dxfId="1725" priority="1668" operator="equal">
      <formula>"QUITADO"</formula>
    </cfRule>
    <cfRule type="cellIs" dxfId="1724" priority="1669" operator="equal">
      <formula>"A RECEBER"</formula>
    </cfRule>
  </conditionalFormatting>
  <conditionalFormatting sqref="S451">
    <cfRule type="cellIs" dxfId="1723" priority="1667" operator="equal">
      <formula>"LIQUIDADO"</formula>
    </cfRule>
  </conditionalFormatting>
  <conditionalFormatting sqref="S485">
    <cfRule type="cellIs" dxfId="1722" priority="1666" operator="equal">
      <formula>"A RECEBER"</formula>
    </cfRule>
  </conditionalFormatting>
  <conditionalFormatting sqref="S485">
    <cfRule type="cellIs" dxfId="1721" priority="1664" operator="equal">
      <formula>"QUITADO"</formula>
    </cfRule>
    <cfRule type="cellIs" dxfId="1720" priority="1665" operator="equal">
      <formula>"A RECEBER"</formula>
    </cfRule>
  </conditionalFormatting>
  <conditionalFormatting sqref="S485">
    <cfRule type="cellIs" dxfId="1719" priority="1663" operator="equal">
      <formula>"LIQUIDADO"</formula>
    </cfRule>
  </conditionalFormatting>
  <conditionalFormatting sqref="S337">
    <cfRule type="cellIs" dxfId="1718" priority="1662" operator="equal">
      <formula>"A RECEBER"</formula>
    </cfRule>
  </conditionalFormatting>
  <conditionalFormatting sqref="S337">
    <cfRule type="cellIs" dxfId="1717" priority="1660" operator="equal">
      <formula>"QUITADO"</formula>
    </cfRule>
    <cfRule type="cellIs" dxfId="1716" priority="1661" operator="equal">
      <formula>"A RECEBER"</formula>
    </cfRule>
  </conditionalFormatting>
  <conditionalFormatting sqref="S337">
    <cfRule type="cellIs" dxfId="1715" priority="1659" operator="equal">
      <formula>"LIQUIDADO"</formula>
    </cfRule>
  </conditionalFormatting>
  <conditionalFormatting sqref="S391">
    <cfRule type="cellIs" dxfId="1714" priority="1658" operator="equal">
      <formula>"A RECEBER"</formula>
    </cfRule>
  </conditionalFormatting>
  <conditionalFormatting sqref="S391">
    <cfRule type="cellIs" dxfId="1713" priority="1656" operator="equal">
      <formula>"QUITADO"</formula>
    </cfRule>
    <cfRule type="cellIs" dxfId="1712" priority="1657" operator="equal">
      <formula>"A RECEBER"</formula>
    </cfRule>
  </conditionalFormatting>
  <conditionalFormatting sqref="S391">
    <cfRule type="cellIs" dxfId="1711" priority="1655" operator="equal">
      <formula>"LIQUIDADO"</formula>
    </cfRule>
  </conditionalFormatting>
  <conditionalFormatting sqref="S447">
    <cfRule type="cellIs" dxfId="1710" priority="1654" operator="equal">
      <formula>"A RECEBER"</formula>
    </cfRule>
  </conditionalFormatting>
  <conditionalFormatting sqref="S447">
    <cfRule type="cellIs" dxfId="1709" priority="1652" operator="equal">
      <formula>"QUITADO"</formula>
    </cfRule>
    <cfRule type="cellIs" dxfId="1708" priority="1653" operator="equal">
      <formula>"A RECEBER"</formula>
    </cfRule>
  </conditionalFormatting>
  <conditionalFormatting sqref="S447">
    <cfRule type="cellIs" dxfId="1707" priority="1651" operator="equal">
      <formula>"LIQUIDADO"</formula>
    </cfRule>
  </conditionalFormatting>
  <conditionalFormatting sqref="S338">
    <cfRule type="cellIs" dxfId="1706" priority="1650" operator="equal">
      <formula>"A RECEBER"</formula>
    </cfRule>
  </conditionalFormatting>
  <conditionalFormatting sqref="S338">
    <cfRule type="cellIs" dxfId="1705" priority="1648" operator="equal">
      <formula>"QUITADO"</formula>
    </cfRule>
    <cfRule type="cellIs" dxfId="1704" priority="1649" operator="equal">
      <formula>"A RECEBER"</formula>
    </cfRule>
  </conditionalFormatting>
  <conditionalFormatting sqref="S338">
    <cfRule type="cellIs" dxfId="1703" priority="1647" operator="equal">
      <formula>"LIQUIDADO"</formula>
    </cfRule>
  </conditionalFormatting>
  <conditionalFormatting sqref="S360">
    <cfRule type="cellIs" dxfId="1702" priority="1646" operator="equal">
      <formula>"A RECEBER"</formula>
    </cfRule>
  </conditionalFormatting>
  <conditionalFormatting sqref="S360">
    <cfRule type="cellIs" dxfId="1701" priority="1644" operator="equal">
      <formula>"QUITADO"</formula>
    </cfRule>
    <cfRule type="cellIs" dxfId="1700" priority="1645" operator="equal">
      <formula>"A RECEBER"</formula>
    </cfRule>
  </conditionalFormatting>
  <conditionalFormatting sqref="S360">
    <cfRule type="cellIs" dxfId="1699" priority="1643" operator="equal">
      <formula>"LIQUIDADO"</formula>
    </cfRule>
  </conditionalFormatting>
  <conditionalFormatting sqref="S392">
    <cfRule type="cellIs" dxfId="1698" priority="1642" operator="equal">
      <formula>"A RECEBER"</formula>
    </cfRule>
  </conditionalFormatting>
  <conditionalFormatting sqref="S392">
    <cfRule type="cellIs" dxfId="1697" priority="1640" operator="equal">
      <formula>"QUITADO"</formula>
    </cfRule>
    <cfRule type="cellIs" dxfId="1696" priority="1641" operator="equal">
      <formula>"A RECEBER"</formula>
    </cfRule>
  </conditionalFormatting>
  <conditionalFormatting sqref="S392">
    <cfRule type="cellIs" dxfId="1695" priority="1639" operator="equal">
      <formula>"LIQUIDADO"</formula>
    </cfRule>
  </conditionalFormatting>
  <conditionalFormatting sqref="S415">
    <cfRule type="cellIs" dxfId="1694" priority="1638" operator="equal">
      <formula>"A RECEBER"</formula>
    </cfRule>
  </conditionalFormatting>
  <conditionalFormatting sqref="S415">
    <cfRule type="cellIs" dxfId="1693" priority="1636" operator="equal">
      <formula>"QUITADO"</formula>
    </cfRule>
    <cfRule type="cellIs" dxfId="1692" priority="1637" operator="equal">
      <formula>"A RECEBER"</formula>
    </cfRule>
  </conditionalFormatting>
  <conditionalFormatting sqref="S415">
    <cfRule type="cellIs" dxfId="1691" priority="1635" operator="equal">
      <formula>"LIQUIDADO"</formula>
    </cfRule>
  </conditionalFormatting>
  <conditionalFormatting sqref="S450">
    <cfRule type="cellIs" dxfId="1690" priority="1634" operator="equal">
      <formula>"A RECEBER"</formula>
    </cfRule>
  </conditionalFormatting>
  <conditionalFormatting sqref="S450">
    <cfRule type="cellIs" dxfId="1689" priority="1632" operator="equal">
      <formula>"QUITADO"</formula>
    </cfRule>
    <cfRule type="cellIs" dxfId="1688" priority="1633" operator="equal">
      <formula>"A RECEBER"</formula>
    </cfRule>
  </conditionalFormatting>
  <conditionalFormatting sqref="S450">
    <cfRule type="cellIs" dxfId="1687" priority="1631" operator="equal">
      <formula>"LIQUIDADO"</formula>
    </cfRule>
  </conditionalFormatting>
  <conditionalFormatting sqref="S492">
    <cfRule type="cellIs" dxfId="1686" priority="1630" operator="equal">
      <formula>"A RECEBER"</formula>
    </cfRule>
  </conditionalFormatting>
  <conditionalFormatting sqref="S492">
    <cfRule type="cellIs" dxfId="1685" priority="1628" operator="equal">
      <formula>"QUITADO"</formula>
    </cfRule>
    <cfRule type="cellIs" dxfId="1684" priority="1629" operator="equal">
      <formula>"A RECEBER"</formula>
    </cfRule>
  </conditionalFormatting>
  <conditionalFormatting sqref="S492">
    <cfRule type="cellIs" dxfId="1683" priority="1627" operator="equal">
      <formula>"LIQUIDADO"</formula>
    </cfRule>
  </conditionalFormatting>
  <conditionalFormatting sqref="S351">
    <cfRule type="cellIs" dxfId="1682" priority="1626" operator="equal">
      <formula>"A RECEBER"</formula>
    </cfRule>
  </conditionalFormatting>
  <conditionalFormatting sqref="S351">
    <cfRule type="cellIs" dxfId="1681" priority="1624" operator="equal">
      <formula>"QUITADO"</formula>
    </cfRule>
    <cfRule type="cellIs" dxfId="1680" priority="1625" operator="equal">
      <formula>"A RECEBER"</formula>
    </cfRule>
  </conditionalFormatting>
  <conditionalFormatting sqref="S351">
    <cfRule type="cellIs" dxfId="1679" priority="1623" operator="equal">
      <formula>"LIQUIDADO"</formula>
    </cfRule>
  </conditionalFormatting>
  <conditionalFormatting sqref="S405">
    <cfRule type="cellIs" dxfId="1678" priority="1622" operator="equal">
      <formula>"A RECEBER"</formula>
    </cfRule>
  </conditionalFormatting>
  <conditionalFormatting sqref="S405">
    <cfRule type="cellIs" dxfId="1677" priority="1620" operator="equal">
      <formula>"QUITADO"</formula>
    </cfRule>
    <cfRule type="cellIs" dxfId="1676" priority="1621" operator="equal">
      <formula>"A RECEBER"</formula>
    </cfRule>
  </conditionalFormatting>
  <conditionalFormatting sqref="S405">
    <cfRule type="cellIs" dxfId="1675" priority="1619" operator="equal">
      <formula>"LIQUIDADO"</formula>
    </cfRule>
  </conditionalFormatting>
  <conditionalFormatting sqref="S468">
    <cfRule type="cellIs" dxfId="1674" priority="1618" operator="equal">
      <formula>"A RECEBER"</formula>
    </cfRule>
  </conditionalFormatting>
  <conditionalFormatting sqref="S468">
    <cfRule type="cellIs" dxfId="1673" priority="1616" operator="equal">
      <formula>"QUITADO"</formula>
    </cfRule>
    <cfRule type="cellIs" dxfId="1672" priority="1617" operator="equal">
      <formula>"A RECEBER"</formula>
    </cfRule>
  </conditionalFormatting>
  <conditionalFormatting sqref="S468">
    <cfRule type="cellIs" dxfId="1671" priority="1615" operator="equal">
      <formula>"LIQUIDADO"</formula>
    </cfRule>
  </conditionalFormatting>
  <conditionalFormatting sqref="S356">
    <cfRule type="cellIs" dxfId="1670" priority="1613" operator="equal">
      <formula>"QUITADO"</formula>
    </cfRule>
    <cfRule type="cellIs" dxfId="1669" priority="1614" operator="equal">
      <formula>"A RECEBER"</formula>
    </cfRule>
  </conditionalFormatting>
  <conditionalFormatting sqref="S356">
    <cfRule type="cellIs" dxfId="1668" priority="1612" operator="equal">
      <formula>"LIQUIDADO"</formula>
    </cfRule>
  </conditionalFormatting>
  <conditionalFormatting sqref="S358">
    <cfRule type="cellIs" dxfId="1667" priority="1611" operator="equal">
      <formula>"A RECEBER"</formula>
    </cfRule>
  </conditionalFormatting>
  <conditionalFormatting sqref="S358">
    <cfRule type="cellIs" dxfId="1666" priority="1609" operator="equal">
      <formula>"QUITADO"</formula>
    </cfRule>
    <cfRule type="cellIs" dxfId="1665" priority="1610" operator="equal">
      <formula>"A RECEBER"</formula>
    </cfRule>
  </conditionalFormatting>
  <conditionalFormatting sqref="S358">
    <cfRule type="cellIs" dxfId="1664" priority="1608" operator="equal">
      <formula>"LIQUIDADO"</formula>
    </cfRule>
  </conditionalFormatting>
  <conditionalFormatting sqref="S394">
    <cfRule type="cellIs" dxfId="1663" priority="1607" operator="equal">
      <formula>"A RECEBER"</formula>
    </cfRule>
  </conditionalFormatting>
  <conditionalFormatting sqref="S394">
    <cfRule type="cellIs" dxfId="1662" priority="1605" operator="equal">
      <formula>"QUITADO"</formula>
    </cfRule>
    <cfRule type="cellIs" dxfId="1661" priority="1606" operator="equal">
      <formula>"A RECEBER"</formula>
    </cfRule>
  </conditionalFormatting>
  <conditionalFormatting sqref="S394">
    <cfRule type="cellIs" dxfId="1660" priority="1604" operator="equal">
      <formula>"LIQUIDADO"</formula>
    </cfRule>
  </conditionalFormatting>
  <conditionalFormatting sqref="S416">
    <cfRule type="cellIs" dxfId="1659" priority="1603" operator="equal">
      <formula>"A RECEBER"</formula>
    </cfRule>
  </conditionalFormatting>
  <conditionalFormatting sqref="S416">
    <cfRule type="cellIs" dxfId="1658" priority="1601" operator="equal">
      <formula>"QUITADO"</formula>
    </cfRule>
    <cfRule type="cellIs" dxfId="1657" priority="1602" operator="equal">
      <formula>"A RECEBER"</formula>
    </cfRule>
  </conditionalFormatting>
  <conditionalFormatting sqref="S416">
    <cfRule type="cellIs" dxfId="1656" priority="1600" operator="equal">
      <formula>"LIQUIDADO"</formula>
    </cfRule>
  </conditionalFormatting>
  <conditionalFormatting sqref="S448">
    <cfRule type="cellIs" dxfId="1655" priority="1599" operator="equal">
      <formula>"A RECEBER"</formula>
    </cfRule>
  </conditionalFormatting>
  <conditionalFormatting sqref="S448">
    <cfRule type="cellIs" dxfId="1654" priority="1597" operator="equal">
      <formula>"QUITADO"</formula>
    </cfRule>
    <cfRule type="cellIs" dxfId="1653" priority="1598" operator="equal">
      <formula>"A RECEBER"</formula>
    </cfRule>
  </conditionalFormatting>
  <conditionalFormatting sqref="S448">
    <cfRule type="cellIs" dxfId="1652" priority="1596" operator="equal">
      <formula>"LIQUIDADO"</formula>
    </cfRule>
  </conditionalFormatting>
  <conditionalFormatting sqref="S515">
    <cfRule type="cellIs" dxfId="1651" priority="1595" operator="equal">
      <formula>"A RECEBER"</formula>
    </cfRule>
  </conditionalFormatting>
  <conditionalFormatting sqref="S515">
    <cfRule type="cellIs" dxfId="1650" priority="1593" operator="equal">
      <formula>"QUITADO"</formula>
    </cfRule>
    <cfRule type="cellIs" dxfId="1649" priority="1594" operator="equal">
      <formula>"A RECEBER"</formula>
    </cfRule>
  </conditionalFormatting>
  <conditionalFormatting sqref="S515">
    <cfRule type="cellIs" dxfId="1648" priority="1592" operator="equal">
      <formula>"LIQUIDADO"</formula>
    </cfRule>
  </conditionalFormatting>
  <conditionalFormatting sqref="S359">
    <cfRule type="cellIs" dxfId="1647" priority="1591" operator="equal">
      <formula>"A RECEBER"</formula>
    </cfRule>
  </conditionalFormatting>
  <conditionalFormatting sqref="S359">
    <cfRule type="cellIs" dxfId="1646" priority="1589" operator="equal">
      <formula>"QUITADO"</formula>
    </cfRule>
    <cfRule type="cellIs" dxfId="1645" priority="1590" operator="equal">
      <formula>"A RECEBER"</formula>
    </cfRule>
  </conditionalFormatting>
  <conditionalFormatting sqref="S359">
    <cfRule type="cellIs" dxfId="1644" priority="1588" operator="equal">
      <formula>"LIQUIDADO"</formula>
    </cfRule>
  </conditionalFormatting>
  <conditionalFormatting sqref="S393">
    <cfRule type="cellIs" dxfId="1643" priority="1587" operator="equal">
      <formula>"A RECEBER"</formula>
    </cfRule>
  </conditionalFormatting>
  <conditionalFormatting sqref="S393">
    <cfRule type="cellIs" dxfId="1642" priority="1585" operator="equal">
      <formula>"QUITADO"</formula>
    </cfRule>
    <cfRule type="cellIs" dxfId="1641" priority="1586" operator="equal">
      <formula>"A RECEBER"</formula>
    </cfRule>
  </conditionalFormatting>
  <conditionalFormatting sqref="S393">
    <cfRule type="cellIs" dxfId="1640" priority="1584" operator="equal">
      <formula>"LIQUIDADO"</formula>
    </cfRule>
  </conditionalFormatting>
  <conditionalFormatting sqref="S417">
    <cfRule type="cellIs" dxfId="1639" priority="1583" operator="equal">
      <formula>"A RECEBER"</formula>
    </cfRule>
  </conditionalFormatting>
  <conditionalFormatting sqref="S417">
    <cfRule type="cellIs" dxfId="1638" priority="1581" operator="equal">
      <formula>"QUITADO"</formula>
    </cfRule>
    <cfRule type="cellIs" dxfId="1637" priority="1582" operator="equal">
      <formula>"A RECEBER"</formula>
    </cfRule>
  </conditionalFormatting>
  <conditionalFormatting sqref="S417">
    <cfRule type="cellIs" dxfId="1636" priority="1580" operator="equal">
      <formula>"LIQUIDADO"</formula>
    </cfRule>
  </conditionalFormatting>
  <conditionalFormatting sqref="S449">
    <cfRule type="cellIs" dxfId="1635" priority="1579" operator="equal">
      <formula>"A RECEBER"</formula>
    </cfRule>
  </conditionalFormatting>
  <conditionalFormatting sqref="S449">
    <cfRule type="cellIs" dxfId="1634" priority="1577" operator="equal">
      <formula>"QUITADO"</formula>
    </cfRule>
    <cfRule type="cellIs" dxfId="1633" priority="1578" operator="equal">
      <formula>"A RECEBER"</formula>
    </cfRule>
  </conditionalFormatting>
  <conditionalFormatting sqref="S449">
    <cfRule type="cellIs" dxfId="1632" priority="1576" operator="equal">
      <formula>"LIQUIDADO"</formula>
    </cfRule>
  </conditionalFormatting>
  <conditionalFormatting sqref="S493">
    <cfRule type="cellIs" dxfId="1631" priority="1575" operator="equal">
      <formula>"A RECEBER"</formula>
    </cfRule>
  </conditionalFormatting>
  <conditionalFormatting sqref="S493">
    <cfRule type="cellIs" dxfId="1630" priority="1573" operator="equal">
      <formula>"QUITADO"</formula>
    </cfRule>
    <cfRule type="cellIs" dxfId="1629" priority="1574" operator="equal">
      <formula>"A RECEBER"</formula>
    </cfRule>
  </conditionalFormatting>
  <conditionalFormatting sqref="S493">
    <cfRule type="cellIs" dxfId="1628" priority="1572" operator="equal">
      <formula>"LIQUIDADO"</formula>
    </cfRule>
  </conditionalFormatting>
  <conditionalFormatting sqref="S383">
    <cfRule type="cellIs" dxfId="1627" priority="1571" operator="equal">
      <formula>"A RECEBER"</formula>
    </cfRule>
  </conditionalFormatting>
  <conditionalFormatting sqref="S383">
    <cfRule type="cellIs" dxfId="1626" priority="1569" operator="equal">
      <formula>"QUITADO"</formula>
    </cfRule>
    <cfRule type="cellIs" dxfId="1625" priority="1570" operator="equal">
      <formula>"A RECEBER"</formula>
    </cfRule>
  </conditionalFormatting>
  <conditionalFormatting sqref="S383">
    <cfRule type="cellIs" dxfId="1624" priority="1568" operator="equal">
      <formula>"LIQUIDADO"</formula>
    </cfRule>
  </conditionalFormatting>
  <conditionalFormatting sqref="S407">
    <cfRule type="cellIs" dxfId="1623" priority="1567" operator="equal">
      <formula>"A RECEBER"</formula>
    </cfRule>
  </conditionalFormatting>
  <conditionalFormatting sqref="S407">
    <cfRule type="cellIs" dxfId="1622" priority="1565" operator="equal">
      <formula>"QUITADO"</formula>
    </cfRule>
    <cfRule type="cellIs" dxfId="1621" priority="1566" operator="equal">
      <formula>"A RECEBER"</formula>
    </cfRule>
  </conditionalFormatting>
  <conditionalFormatting sqref="S407">
    <cfRule type="cellIs" dxfId="1620" priority="1564" operator="equal">
      <formula>"LIQUIDADO"</formula>
    </cfRule>
  </conditionalFormatting>
  <conditionalFormatting sqref="S511">
    <cfRule type="cellIs" dxfId="1619" priority="1563" operator="equal">
      <formula>"A RECEBER"</formula>
    </cfRule>
  </conditionalFormatting>
  <conditionalFormatting sqref="S511">
    <cfRule type="cellIs" dxfId="1618" priority="1561" operator="equal">
      <formula>"QUITADO"</formula>
    </cfRule>
    <cfRule type="cellIs" dxfId="1617" priority="1562" operator="equal">
      <formula>"A RECEBER"</formula>
    </cfRule>
  </conditionalFormatting>
  <conditionalFormatting sqref="S511">
    <cfRule type="cellIs" dxfId="1616" priority="1560" operator="equal">
      <formula>"LIQUIDADO"</formula>
    </cfRule>
  </conditionalFormatting>
  <conditionalFormatting sqref="S512">
    <cfRule type="cellIs" dxfId="1615" priority="1559" operator="equal">
      <formula>"A RECEBER"</formula>
    </cfRule>
  </conditionalFormatting>
  <conditionalFormatting sqref="S512">
    <cfRule type="cellIs" dxfId="1614" priority="1557" operator="equal">
      <formula>"QUITADO"</formula>
    </cfRule>
    <cfRule type="cellIs" dxfId="1613" priority="1558" operator="equal">
      <formula>"A RECEBER"</formula>
    </cfRule>
  </conditionalFormatting>
  <conditionalFormatting sqref="S512">
    <cfRule type="cellIs" dxfId="1612" priority="1556" operator="equal">
      <formula>"LIQUIDADO"</formula>
    </cfRule>
  </conditionalFormatting>
  <conditionalFormatting sqref="S513">
    <cfRule type="cellIs" dxfId="1611" priority="1551" operator="equal">
      <formula>"A RECEBER"</formula>
    </cfRule>
  </conditionalFormatting>
  <conditionalFormatting sqref="S513">
    <cfRule type="cellIs" dxfId="1610" priority="1549" operator="equal">
      <formula>"QUITADO"</formula>
    </cfRule>
    <cfRule type="cellIs" dxfId="1609" priority="1550" operator="equal">
      <formula>"A RECEBER"</formula>
    </cfRule>
  </conditionalFormatting>
  <conditionalFormatting sqref="S513">
    <cfRule type="cellIs" dxfId="1608" priority="1548" operator="equal">
      <formula>"LIQUIDADO"</formula>
    </cfRule>
  </conditionalFormatting>
  <conditionalFormatting sqref="S362">
    <cfRule type="cellIs" dxfId="1607" priority="1547" operator="equal">
      <formula>"A RECEBER"</formula>
    </cfRule>
  </conditionalFormatting>
  <conditionalFormatting sqref="S362">
    <cfRule type="cellIs" dxfId="1606" priority="1545" operator="equal">
      <formula>"QUITADO"</formula>
    </cfRule>
    <cfRule type="cellIs" dxfId="1605" priority="1546" operator="equal">
      <formula>"A RECEBER"</formula>
    </cfRule>
  </conditionalFormatting>
  <conditionalFormatting sqref="S362">
    <cfRule type="cellIs" dxfId="1604" priority="1544" operator="equal">
      <formula>"LIQUIDADO"</formula>
    </cfRule>
  </conditionalFormatting>
  <conditionalFormatting sqref="S365">
    <cfRule type="cellIs" dxfId="1603" priority="1543" operator="equal">
      <formula>"A RECEBER"</formula>
    </cfRule>
  </conditionalFormatting>
  <conditionalFormatting sqref="S365">
    <cfRule type="cellIs" dxfId="1602" priority="1541" operator="equal">
      <formula>"QUITADO"</formula>
    </cfRule>
    <cfRule type="cellIs" dxfId="1601" priority="1542" operator="equal">
      <formula>"A RECEBER"</formula>
    </cfRule>
  </conditionalFormatting>
  <conditionalFormatting sqref="S365">
    <cfRule type="cellIs" dxfId="1600" priority="1540" operator="equal">
      <formula>"LIQUIDADO"</formula>
    </cfRule>
  </conditionalFormatting>
  <conditionalFormatting sqref="S368">
    <cfRule type="cellIs" dxfId="1599" priority="1539" operator="equal">
      <formula>"A RECEBER"</formula>
    </cfRule>
  </conditionalFormatting>
  <conditionalFormatting sqref="S368">
    <cfRule type="cellIs" dxfId="1598" priority="1537" operator="equal">
      <formula>"QUITADO"</formula>
    </cfRule>
    <cfRule type="cellIs" dxfId="1597" priority="1538" operator="equal">
      <formula>"A RECEBER"</formula>
    </cfRule>
  </conditionalFormatting>
  <conditionalFormatting sqref="S368">
    <cfRule type="cellIs" dxfId="1596" priority="1536" operator="equal">
      <formula>"LIQUIDADO"</formula>
    </cfRule>
  </conditionalFormatting>
  <conditionalFormatting sqref="S377">
    <cfRule type="cellIs" dxfId="1595" priority="1535" operator="equal">
      <formula>"A RECEBER"</formula>
    </cfRule>
  </conditionalFormatting>
  <conditionalFormatting sqref="S377">
    <cfRule type="cellIs" dxfId="1594" priority="1533" operator="equal">
      <formula>"QUITADO"</formula>
    </cfRule>
    <cfRule type="cellIs" dxfId="1593" priority="1534" operator="equal">
      <formula>"A RECEBER"</formula>
    </cfRule>
  </conditionalFormatting>
  <conditionalFormatting sqref="S377">
    <cfRule type="cellIs" dxfId="1592" priority="1532" operator="equal">
      <formula>"LIQUIDADO"</formula>
    </cfRule>
  </conditionalFormatting>
  <conditionalFormatting sqref="S378">
    <cfRule type="cellIs" dxfId="1591" priority="1531" operator="equal">
      <formula>"A RECEBER"</formula>
    </cfRule>
  </conditionalFormatting>
  <conditionalFormatting sqref="S378">
    <cfRule type="cellIs" dxfId="1590" priority="1529" operator="equal">
      <formula>"QUITADO"</formula>
    </cfRule>
    <cfRule type="cellIs" dxfId="1589" priority="1530" operator="equal">
      <formula>"A RECEBER"</formula>
    </cfRule>
  </conditionalFormatting>
  <conditionalFormatting sqref="S378">
    <cfRule type="cellIs" dxfId="1588" priority="1528" operator="equal">
      <formula>"LIQUIDADO"</formula>
    </cfRule>
  </conditionalFormatting>
  <conditionalFormatting sqref="S380">
    <cfRule type="cellIs" dxfId="1587" priority="1527" operator="equal">
      <formula>"A RECEBER"</formula>
    </cfRule>
  </conditionalFormatting>
  <conditionalFormatting sqref="S380">
    <cfRule type="cellIs" dxfId="1586" priority="1525" operator="equal">
      <formula>"QUITADO"</formula>
    </cfRule>
    <cfRule type="cellIs" dxfId="1585" priority="1526" operator="equal">
      <formula>"A RECEBER"</formula>
    </cfRule>
  </conditionalFormatting>
  <conditionalFormatting sqref="S380">
    <cfRule type="cellIs" dxfId="1584" priority="1524" operator="equal">
      <formula>"LIQUIDADO"</formula>
    </cfRule>
  </conditionalFormatting>
  <conditionalFormatting sqref="S425">
    <cfRule type="cellIs" dxfId="1583" priority="1523" operator="equal">
      <formula>"A RECEBER"</formula>
    </cfRule>
  </conditionalFormatting>
  <conditionalFormatting sqref="S425">
    <cfRule type="cellIs" dxfId="1582" priority="1521" operator="equal">
      <formula>"QUITADO"</formula>
    </cfRule>
    <cfRule type="cellIs" dxfId="1581" priority="1522" operator="equal">
      <formula>"A RECEBER"</formula>
    </cfRule>
  </conditionalFormatting>
  <conditionalFormatting sqref="S425">
    <cfRule type="cellIs" dxfId="1580" priority="1520" operator="equal">
      <formula>"LIQUIDADO"</formula>
    </cfRule>
  </conditionalFormatting>
  <conditionalFormatting sqref="S438">
    <cfRule type="cellIs" dxfId="1579" priority="1519" operator="equal">
      <formula>"A RECEBER"</formula>
    </cfRule>
  </conditionalFormatting>
  <conditionalFormatting sqref="S438">
    <cfRule type="cellIs" dxfId="1578" priority="1517" operator="equal">
      <formula>"QUITADO"</formula>
    </cfRule>
    <cfRule type="cellIs" dxfId="1577" priority="1518" operator="equal">
      <formula>"A RECEBER"</formula>
    </cfRule>
  </conditionalFormatting>
  <conditionalFormatting sqref="S438">
    <cfRule type="cellIs" dxfId="1576" priority="1516" operator="equal">
      <formula>"LIQUIDADO"</formula>
    </cfRule>
  </conditionalFormatting>
  <conditionalFormatting sqref="S441">
    <cfRule type="cellIs" dxfId="1575" priority="1515" operator="equal">
      <formula>"A RECEBER"</formula>
    </cfRule>
  </conditionalFormatting>
  <conditionalFormatting sqref="S441">
    <cfRule type="cellIs" dxfId="1574" priority="1513" operator="equal">
      <formula>"QUITADO"</formula>
    </cfRule>
    <cfRule type="cellIs" dxfId="1573" priority="1514" operator="equal">
      <formula>"A RECEBER"</formula>
    </cfRule>
  </conditionalFormatting>
  <conditionalFormatting sqref="S441">
    <cfRule type="cellIs" dxfId="1572" priority="1512" operator="equal">
      <formula>"LIQUIDADO"</formula>
    </cfRule>
  </conditionalFormatting>
  <conditionalFormatting sqref="S457">
    <cfRule type="cellIs" dxfId="1571" priority="1511" operator="equal">
      <formula>"A RECEBER"</formula>
    </cfRule>
  </conditionalFormatting>
  <conditionalFormatting sqref="S457">
    <cfRule type="cellIs" dxfId="1570" priority="1509" operator="equal">
      <formula>"QUITADO"</formula>
    </cfRule>
    <cfRule type="cellIs" dxfId="1569" priority="1510" operator="equal">
      <formula>"A RECEBER"</formula>
    </cfRule>
  </conditionalFormatting>
  <conditionalFormatting sqref="S457">
    <cfRule type="cellIs" dxfId="1568" priority="1508" operator="equal">
      <formula>"LIQUIDADO"</formula>
    </cfRule>
  </conditionalFormatting>
  <conditionalFormatting sqref="S469">
    <cfRule type="cellIs" dxfId="1567" priority="1507" operator="equal">
      <formula>"A RECEBER"</formula>
    </cfRule>
  </conditionalFormatting>
  <conditionalFormatting sqref="S469">
    <cfRule type="cellIs" dxfId="1566" priority="1505" operator="equal">
      <formula>"QUITADO"</formula>
    </cfRule>
    <cfRule type="cellIs" dxfId="1565" priority="1506" operator="equal">
      <formula>"A RECEBER"</formula>
    </cfRule>
  </conditionalFormatting>
  <conditionalFormatting sqref="S469">
    <cfRule type="cellIs" dxfId="1564" priority="1504" operator="equal">
      <formula>"LIQUIDADO"</formula>
    </cfRule>
  </conditionalFormatting>
  <conditionalFormatting sqref="S470">
    <cfRule type="cellIs" dxfId="1563" priority="1503" operator="equal">
      <formula>"A RECEBER"</formula>
    </cfRule>
  </conditionalFormatting>
  <conditionalFormatting sqref="S470">
    <cfRule type="cellIs" dxfId="1562" priority="1501" operator="equal">
      <formula>"QUITADO"</formula>
    </cfRule>
    <cfRule type="cellIs" dxfId="1561" priority="1502" operator="equal">
      <formula>"A RECEBER"</formula>
    </cfRule>
  </conditionalFormatting>
  <conditionalFormatting sqref="S470">
    <cfRule type="cellIs" dxfId="1560" priority="1500" operator="equal">
      <formula>"LIQUIDADO"</formula>
    </cfRule>
  </conditionalFormatting>
  <conditionalFormatting sqref="S472">
    <cfRule type="cellIs" dxfId="1559" priority="1499" operator="equal">
      <formula>"A RECEBER"</formula>
    </cfRule>
  </conditionalFormatting>
  <conditionalFormatting sqref="S472">
    <cfRule type="cellIs" dxfId="1558" priority="1497" operator="equal">
      <formula>"QUITADO"</formula>
    </cfRule>
    <cfRule type="cellIs" dxfId="1557" priority="1498" operator="equal">
      <formula>"A RECEBER"</formula>
    </cfRule>
  </conditionalFormatting>
  <conditionalFormatting sqref="S472">
    <cfRule type="cellIs" dxfId="1556" priority="1496" operator="equal">
      <formula>"LIQUIDADO"</formula>
    </cfRule>
  </conditionalFormatting>
  <conditionalFormatting sqref="S473">
    <cfRule type="cellIs" dxfId="1555" priority="1495" operator="equal">
      <formula>"A RECEBER"</formula>
    </cfRule>
  </conditionalFormatting>
  <conditionalFormatting sqref="S473">
    <cfRule type="cellIs" dxfId="1554" priority="1493" operator="equal">
      <formula>"QUITADO"</formula>
    </cfRule>
    <cfRule type="cellIs" dxfId="1553" priority="1494" operator="equal">
      <formula>"A RECEBER"</formula>
    </cfRule>
  </conditionalFormatting>
  <conditionalFormatting sqref="S473">
    <cfRule type="cellIs" dxfId="1552" priority="1492" operator="equal">
      <formula>"LIQUIDADO"</formula>
    </cfRule>
  </conditionalFormatting>
  <conditionalFormatting sqref="S474">
    <cfRule type="cellIs" dxfId="1551" priority="1491" operator="equal">
      <formula>"A RECEBER"</formula>
    </cfRule>
  </conditionalFormatting>
  <conditionalFormatting sqref="S474">
    <cfRule type="cellIs" dxfId="1550" priority="1489" operator="equal">
      <formula>"QUITADO"</formula>
    </cfRule>
    <cfRule type="cellIs" dxfId="1549" priority="1490" operator="equal">
      <formula>"A RECEBER"</formula>
    </cfRule>
  </conditionalFormatting>
  <conditionalFormatting sqref="S474">
    <cfRule type="cellIs" dxfId="1548" priority="1488" operator="equal">
      <formula>"LIQUIDADO"</formula>
    </cfRule>
  </conditionalFormatting>
  <conditionalFormatting sqref="S478">
    <cfRule type="cellIs" dxfId="1547" priority="1487" operator="equal">
      <formula>"A RECEBER"</formula>
    </cfRule>
  </conditionalFormatting>
  <conditionalFormatting sqref="S478">
    <cfRule type="cellIs" dxfId="1546" priority="1485" operator="equal">
      <formula>"QUITADO"</formula>
    </cfRule>
    <cfRule type="cellIs" dxfId="1545" priority="1486" operator="equal">
      <formula>"A RECEBER"</formula>
    </cfRule>
  </conditionalFormatting>
  <conditionalFormatting sqref="S478">
    <cfRule type="cellIs" dxfId="1544" priority="1484" operator="equal">
      <formula>"LIQUIDADO"</formula>
    </cfRule>
  </conditionalFormatting>
  <conditionalFormatting sqref="S501">
    <cfRule type="cellIs" dxfId="1543" priority="1483" operator="equal">
      <formula>"A RECEBER"</formula>
    </cfRule>
  </conditionalFormatting>
  <conditionalFormatting sqref="S501">
    <cfRule type="cellIs" dxfId="1542" priority="1481" operator="equal">
      <formula>"QUITADO"</formula>
    </cfRule>
    <cfRule type="cellIs" dxfId="1541" priority="1482" operator="equal">
      <formula>"A RECEBER"</formula>
    </cfRule>
  </conditionalFormatting>
  <conditionalFormatting sqref="S501">
    <cfRule type="cellIs" dxfId="1540" priority="1480" operator="equal">
      <formula>"LIQUIDADO"</formula>
    </cfRule>
  </conditionalFormatting>
  <conditionalFormatting sqref="S514">
    <cfRule type="cellIs" dxfId="1539" priority="1479" operator="equal">
      <formula>"A RECEBER"</formula>
    </cfRule>
  </conditionalFormatting>
  <conditionalFormatting sqref="S514">
    <cfRule type="cellIs" dxfId="1538" priority="1477" operator="equal">
      <formula>"QUITADO"</formula>
    </cfRule>
    <cfRule type="cellIs" dxfId="1537" priority="1478" operator="equal">
      <formula>"A RECEBER"</formula>
    </cfRule>
  </conditionalFormatting>
  <conditionalFormatting sqref="S514">
    <cfRule type="cellIs" dxfId="1536" priority="1476" operator="equal">
      <formula>"LIQUIDADO"</formula>
    </cfRule>
  </conditionalFormatting>
  <conditionalFormatting sqref="S366">
    <cfRule type="cellIs" dxfId="1535" priority="1475" operator="equal">
      <formula>"A RECEBER"</formula>
    </cfRule>
  </conditionalFormatting>
  <conditionalFormatting sqref="S366">
    <cfRule type="cellIs" dxfId="1534" priority="1473" operator="equal">
      <formula>"QUITADO"</formula>
    </cfRule>
    <cfRule type="cellIs" dxfId="1533" priority="1474" operator="equal">
      <formula>"A RECEBER"</formula>
    </cfRule>
  </conditionalFormatting>
  <conditionalFormatting sqref="S366">
    <cfRule type="cellIs" dxfId="1532" priority="1472" operator="equal">
      <formula>"LIQUIDADO"</formula>
    </cfRule>
  </conditionalFormatting>
  <conditionalFormatting sqref="S442">
    <cfRule type="cellIs" dxfId="1531" priority="1471" operator="equal">
      <formula>"A RECEBER"</formula>
    </cfRule>
  </conditionalFormatting>
  <conditionalFormatting sqref="S442">
    <cfRule type="cellIs" dxfId="1530" priority="1469" operator="equal">
      <formula>"QUITADO"</formula>
    </cfRule>
    <cfRule type="cellIs" dxfId="1529" priority="1470" operator="equal">
      <formula>"A RECEBER"</formula>
    </cfRule>
  </conditionalFormatting>
  <conditionalFormatting sqref="S442">
    <cfRule type="cellIs" dxfId="1528" priority="1468" operator="equal">
      <formula>"LIQUIDADO"</formula>
    </cfRule>
  </conditionalFormatting>
  <conditionalFormatting sqref="S490">
    <cfRule type="cellIs" dxfId="1527" priority="1467" operator="equal">
      <formula>"A RECEBER"</formula>
    </cfRule>
  </conditionalFormatting>
  <conditionalFormatting sqref="S490">
    <cfRule type="cellIs" dxfId="1526" priority="1465" operator="equal">
      <formula>"QUITADO"</formula>
    </cfRule>
    <cfRule type="cellIs" dxfId="1525" priority="1466" operator="equal">
      <formula>"A RECEBER"</formula>
    </cfRule>
  </conditionalFormatting>
  <conditionalFormatting sqref="S490">
    <cfRule type="cellIs" dxfId="1524" priority="1464" operator="equal">
      <formula>"LIQUIDADO"</formula>
    </cfRule>
  </conditionalFormatting>
  <conditionalFormatting sqref="S369">
    <cfRule type="cellIs" dxfId="1523" priority="1463" operator="equal">
      <formula>"A RECEBER"</formula>
    </cfRule>
  </conditionalFormatting>
  <conditionalFormatting sqref="S369">
    <cfRule type="cellIs" dxfId="1522" priority="1461" operator="equal">
      <formula>"QUITADO"</formula>
    </cfRule>
    <cfRule type="cellIs" dxfId="1521" priority="1462" operator="equal">
      <formula>"A RECEBER"</formula>
    </cfRule>
  </conditionalFormatting>
  <conditionalFormatting sqref="S369">
    <cfRule type="cellIs" dxfId="1520" priority="1460" operator="equal">
      <formula>"LIQUIDADO"</formula>
    </cfRule>
  </conditionalFormatting>
  <conditionalFormatting sqref="S419">
    <cfRule type="cellIs" dxfId="1519" priority="1459" operator="equal">
      <formula>"A RECEBER"</formula>
    </cfRule>
  </conditionalFormatting>
  <conditionalFormatting sqref="S419">
    <cfRule type="cellIs" dxfId="1518" priority="1457" operator="equal">
      <formula>"QUITADO"</formula>
    </cfRule>
    <cfRule type="cellIs" dxfId="1517" priority="1458" operator="equal">
      <formula>"A RECEBER"</formula>
    </cfRule>
  </conditionalFormatting>
  <conditionalFormatting sqref="S419">
    <cfRule type="cellIs" dxfId="1516" priority="1456" operator="equal">
      <formula>"LIQUIDADO"</formula>
    </cfRule>
  </conditionalFormatting>
  <conditionalFormatting sqref="S503">
    <cfRule type="cellIs" dxfId="1515" priority="1455" operator="equal">
      <formula>"A RECEBER"</formula>
    </cfRule>
  </conditionalFormatting>
  <conditionalFormatting sqref="S503">
    <cfRule type="cellIs" dxfId="1514" priority="1453" operator="equal">
      <formula>"QUITADO"</formula>
    </cfRule>
    <cfRule type="cellIs" dxfId="1513" priority="1454" operator="equal">
      <formula>"A RECEBER"</formula>
    </cfRule>
  </conditionalFormatting>
  <conditionalFormatting sqref="S503">
    <cfRule type="cellIs" dxfId="1512" priority="1452" operator="equal">
      <formula>"LIQUIDADO"</formula>
    </cfRule>
  </conditionalFormatting>
  <conditionalFormatting sqref="S374">
    <cfRule type="cellIs" dxfId="1511" priority="1451" operator="equal">
      <formula>"A RECEBER"</formula>
    </cfRule>
  </conditionalFormatting>
  <conditionalFormatting sqref="S374">
    <cfRule type="cellIs" dxfId="1510" priority="1449" operator="equal">
      <formula>"QUITADO"</formula>
    </cfRule>
    <cfRule type="cellIs" dxfId="1509" priority="1450" operator="equal">
      <formula>"A RECEBER"</formula>
    </cfRule>
  </conditionalFormatting>
  <conditionalFormatting sqref="S374">
    <cfRule type="cellIs" dxfId="1508" priority="1448" operator="equal">
      <formula>"LIQUIDADO"</formula>
    </cfRule>
  </conditionalFormatting>
  <conditionalFormatting sqref="S436">
    <cfRule type="cellIs" dxfId="1507" priority="1447" operator="equal">
      <formula>"A RECEBER"</formula>
    </cfRule>
  </conditionalFormatting>
  <conditionalFormatting sqref="S436">
    <cfRule type="cellIs" dxfId="1506" priority="1445" operator="equal">
      <formula>"QUITADO"</formula>
    </cfRule>
    <cfRule type="cellIs" dxfId="1505" priority="1446" operator="equal">
      <formula>"A RECEBER"</formula>
    </cfRule>
  </conditionalFormatting>
  <conditionalFormatting sqref="S436">
    <cfRule type="cellIs" dxfId="1504" priority="1444" operator="equal">
      <formula>"LIQUIDADO"</formula>
    </cfRule>
  </conditionalFormatting>
  <conditionalFormatting sqref="S385">
    <cfRule type="cellIs" dxfId="1503" priority="1442" operator="equal">
      <formula>"QUITADO"</formula>
    </cfRule>
    <cfRule type="cellIs" dxfId="1502" priority="1443" operator="equal">
      <formula>"A RECEBER"</formula>
    </cfRule>
  </conditionalFormatting>
  <conditionalFormatting sqref="S385">
    <cfRule type="cellIs" dxfId="1501" priority="1441" operator="equal">
      <formula>"LIQUIDADO"</formula>
    </cfRule>
  </conditionalFormatting>
  <conditionalFormatting sqref="S386">
    <cfRule type="cellIs" dxfId="1500" priority="1440" operator="equal">
      <formula>"A RECEBER"</formula>
    </cfRule>
  </conditionalFormatting>
  <conditionalFormatting sqref="S386">
    <cfRule type="cellIs" dxfId="1499" priority="1438" operator="equal">
      <formula>"QUITADO"</formula>
    </cfRule>
    <cfRule type="cellIs" dxfId="1498" priority="1439" operator="equal">
      <formula>"A RECEBER"</formula>
    </cfRule>
  </conditionalFormatting>
  <conditionalFormatting sqref="S386">
    <cfRule type="cellIs" dxfId="1497" priority="1437" operator="equal">
      <formula>"LIQUIDADO"</formula>
    </cfRule>
  </conditionalFormatting>
  <conditionalFormatting sqref="S389">
    <cfRule type="cellIs" dxfId="1496" priority="1436" operator="equal">
      <formula>"A RECEBER"</formula>
    </cfRule>
  </conditionalFormatting>
  <conditionalFormatting sqref="S389">
    <cfRule type="cellIs" dxfId="1495" priority="1434" operator="equal">
      <formula>"QUITADO"</formula>
    </cfRule>
    <cfRule type="cellIs" dxfId="1494" priority="1435" operator="equal">
      <formula>"A RECEBER"</formula>
    </cfRule>
  </conditionalFormatting>
  <conditionalFormatting sqref="S389">
    <cfRule type="cellIs" dxfId="1493" priority="1433" operator="equal">
      <formula>"LIQUIDADO"</formula>
    </cfRule>
  </conditionalFormatting>
  <conditionalFormatting sqref="S462">
    <cfRule type="cellIs" dxfId="1492" priority="1432" operator="equal">
      <formula>"A RECEBER"</formula>
    </cfRule>
  </conditionalFormatting>
  <conditionalFormatting sqref="S462">
    <cfRule type="cellIs" dxfId="1491" priority="1430" operator="equal">
      <formula>"QUITADO"</formula>
    </cfRule>
    <cfRule type="cellIs" dxfId="1490" priority="1431" operator="equal">
      <formula>"A RECEBER"</formula>
    </cfRule>
  </conditionalFormatting>
  <conditionalFormatting sqref="S462">
    <cfRule type="cellIs" dxfId="1489" priority="1429" operator="equal">
      <formula>"LIQUIDADO"</formula>
    </cfRule>
  </conditionalFormatting>
  <conditionalFormatting sqref="S491">
    <cfRule type="cellIs" dxfId="1488" priority="1428" operator="equal">
      <formula>"A RECEBER"</formula>
    </cfRule>
  </conditionalFormatting>
  <conditionalFormatting sqref="S491">
    <cfRule type="cellIs" dxfId="1487" priority="1426" operator="equal">
      <formula>"QUITADO"</formula>
    </cfRule>
    <cfRule type="cellIs" dxfId="1486" priority="1427" operator="equal">
      <formula>"A RECEBER"</formula>
    </cfRule>
  </conditionalFormatting>
  <conditionalFormatting sqref="S491">
    <cfRule type="cellIs" dxfId="1485" priority="1425" operator="equal">
      <formula>"LIQUIDADO"</formula>
    </cfRule>
  </conditionalFormatting>
  <conditionalFormatting sqref="S402">
    <cfRule type="cellIs" dxfId="1484" priority="1423" operator="equal">
      <formula>"QUITADO"</formula>
    </cfRule>
    <cfRule type="cellIs" dxfId="1483" priority="1424" operator="equal">
      <formula>"A RECEBER"</formula>
    </cfRule>
  </conditionalFormatting>
  <conditionalFormatting sqref="S402">
    <cfRule type="cellIs" dxfId="1482" priority="1422" operator="equal">
      <formula>"LIQUIDADO"</formula>
    </cfRule>
  </conditionalFormatting>
  <conditionalFormatting sqref="S505">
    <cfRule type="cellIs" dxfId="1481" priority="1420" operator="equal">
      <formula>"QUITADO"</formula>
    </cfRule>
    <cfRule type="cellIs" dxfId="1480" priority="1421" operator="equal">
      <formula>"A RECEBER"</formula>
    </cfRule>
  </conditionalFormatting>
  <conditionalFormatting sqref="S505">
    <cfRule type="cellIs" dxfId="1479" priority="1419" operator="equal">
      <formula>"LIQUIDADO"</formula>
    </cfRule>
  </conditionalFormatting>
  <conditionalFormatting sqref="S403">
    <cfRule type="cellIs" dxfId="1478" priority="1418" operator="equal">
      <formula>"A RECEBER"</formula>
    </cfRule>
  </conditionalFormatting>
  <conditionalFormatting sqref="S403">
    <cfRule type="cellIs" dxfId="1477" priority="1416" operator="equal">
      <formula>"QUITADO"</formula>
    </cfRule>
    <cfRule type="cellIs" dxfId="1476" priority="1417" operator="equal">
      <formula>"A RECEBER"</formula>
    </cfRule>
  </conditionalFormatting>
  <conditionalFormatting sqref="S403">
    <cfRule type="cellIs" dxfId="1475" priority="1415" operator="equal">
      <formula>"LIQUIDADO"</formula>
    </cfRule>
  </conditionalFormatting>
  <conditionalFormatting sqref="S418">
    <cfRule type="cellIs" dxfId="1474" priority="1414" operator="equal">
      <formula>"A RECEBER"</formula>
    </cfRule>
  </conditionalFormatting>
  <conditionalFormatting sqref="S418">
    <cfRule type="cellIs" dxfId="1473" priority="1412" operator="equal">
      <formula>"QUITADO"</formula>
    </cfRule>
    <cfRule type="cellIs" dxfId="1472" priority="1413" operator="equal">
      <formula>"A RECEBER"</formula>
    </cfRule>
  </conditionalFormatting>
  <conditionalFormatting sqref="S418">
    <cfRule type="cellIs" dxfId="1471" priority="1411" operator="equal">
      <formula>"LIQUIDADO"</formula>
    </cfRule>
  </conditionalFormatting>
  <conditionalFormatting sqref="S499">
    <cfRule type="cellIs" dxfId="1470" priority="1410" operator="equal">
      <formula>"A RECEBER"</formula>
    </cfRule>
  </conditionalFormatting>
  <conditionalFormatting sqref="S499">
    <cfRule type="cellIs" dxfId="1469" priority="1408" operator="equal">
      <formula>"QUITADO"</formula>
    </cfRule>
    <cfRule type="cellIs" dxfId="1468" priority="1409" operator="equal">
      <formula>"A RECEBER"</formula>
    </cfRule>
  </conditionalFormatting>
  <conditionalFormatting sqref="S499">
    <cfRule type="cellIs" dxfId="1467" priority="1407" operator="equal">
      <formula>"LIQUIDADO"</formula>
    </cfRule>
  </conditionalFormatting>
  <conditionalFormatting sqref="S428">
    <cfRule type="cellIs" dxfId="1466" priority="1406" operator="equal">
      <formula>"A RECEBER"</formula>
    </cfRule>
  </conditionalFormatting>
  <conditionalFormatting sqref="S428">
    <cfRule type="cellIs" dxfId="1465" priority="1404" operator="equal">
      <formula>"QUITADO"</formula>
    </cfRule>
    <cfRule type="cellIs" dxfId="1464" priority="1405" operator="equal">
      <formula>"A RECEBER"</formula>
    </cfRule>
  </conditionalFormatting>
  <conditionalFormatting sqref="S428">
    <cfRule type="cellIs" dxfId="1463" priority="1403" operator="equal">
      <formula>"LIQUIDADO"</formula>
    </cfRule>
  </conditionalFormatting>
  <conditionalFormatting sqref="S437">
    <cfRule type="cellIs" dxfId="1462" priority="1402" operator="equal">
      <formula>"A RECEBER"</formula>
    </cfRule>
  </conditionalFormatting>
  <conditionalFormatting sqref="S437">
    <cfRule type="cellIs" dxfId="1461" priority="1400" operator="equal">
      <formula>"QUITADO"</formula>
    </cfRule>
    <cfRule type="cellIs" dxfId="1460" priority="1401" operator="equal">
      <formula>"A RECEBER"</formula>
    </cfRule>
  </conditionalFormatting>
  <conditionalFormatting sqref="S437">
    <cfRule type="cellIs" dxfId="1459" priority="1399" operator="equal">
      <formula>"LIQUIDADO"</formula>
    </cfRule>
  </conditionalFormatting>
  <conditionalFormatting sqref="S460">
    <cfRule type="cellIs" dxfId="1458" priority="1398" operator="equal">
      <formula>"A RECEBER"</formula>
    </cfRule>
  </conditionalFormatting>
  <conditionalFormatting sqref="S460">
    <cfRule type="cellIs" dxfId="1457" priority="1396" operator="equal">
      <formula>"QUITADO"</formula>
    </cfRule>
    <cfRule type="cellIs" dxfId="1456" priority="1397" operator="equal">
      <formula>"A RECEBER"</formula>
    </cfRule>
  </conditionalFormatting>
  <conditionalFormatting sqref="S460">
    <cfRule type="cellIs" dxfId="1455" priority="1395" operator="equal">
      <formula>"LIQUIDADO"</formula>
    </cfRule>
  </conditionalFormatting>
  <conditionalFormatting sqref="S461">
    <cfRule type="cellIs" dxfId="1454" priority="1394" operator="equal">
      <formula>"A RECEBER"</formula>
    </cfRule>
  </conditionalFormatting>
  <conditionalFormatting sqref="S461">
    <cfRule type="cellIs" dxfId="1453" priority="1392" operator="equal">
      <formula>"QUITADO"</formula>
    </cfRule>
    <cfRule type="cellIs" dxfId="1452" priority="1393" operator="equal">
      <formula>"A RECEBER"</formula>
    </cfRule>
  </conditionalFormatting>
  <conditionalFormatting sqref="S461">
    <cfRule type="cellIs" dxfId="1451" priority="1391" operator="equal">
      <formula>"LIQUIDADO"</formula>
    </cfRule>
  </conditionalFormatting>
  <conditionalFormatting sqref="S488">
    <cfRule type="cellIs" dxfId="1450" priority="1390" operator="equal">
      <formula>"A RECEBER"</formula>
    </cfRule>
  </conditionalFormatting>
  <conditionalFormatting sqref="S488">
    <cfRule type="cellIs" dxfId="1449" priority="1388" operator="equal">
      <formula>"QUITADO"</formula>
    </cfRule>
    <cfRule type="cellIs" dxfId="1448" priority="1389" operator="equal">
      <formula>"A RECEBER"</formula>
    </cfRule>
  </conditionalFormatting>
  <conditionalFormatting sqref="S488">
    <cfRule type="cellIs" dxfId="1447" priority="1387" operator="equal">
      <formula>"LIQUIDADO"</formula>
    </cfRule>
  </conditionalFormatting>
  <conditionalFormatting sqref="S463">
    <cfRule type="cellIs" dxfId="1446" priority="1386" operator="equal">
      <formula>"A RECEBER"</formula>
    </cfRule>
  </conditionalFormatting>
  <conditionalFormatting sqref="S463">
    <cfRule type="cellIs" dxfId="1445" priority="1384" operator="equal">
      <formula>"QUITADO"</formula>
    </cfRule>
    <cfRule type="cellIs" dxfId="1444" priority="1385" operator="equal">
      <formula>"A RECEBER"</formula>
    </cfRule>
  </conditionalFormatting>
  <conditionalFormatting sqref="S463">
    <cfRule type="cellIs" dxfId="1443" priority="1383" operator="equal">
      <formula>"LIQUIDADO"</formula>
    </cfRule>
  </conditionalFormatting>
  <conditionalFormatting sqref="S494">
    <cfRule type="cellIs" dxfId="1442" priority="1382" operator="equal">
      <formula>"A RECEBER"</formula>
    </cfRule>
  </conditionalFormatting>
  <conditionalFormatting sqref="S494">
    <cfRule type="cellIs" dxfId="1441" priority="1380" operator="equal">
      <formula>"QUITADO"</formula>
    </cfRule>
    <cfRule type="cellIs" dxfId="1440" priority="1381" operator="equal">
      <formula>"A RECEBER"</formula>
    </cfRule>
  </conditionalFormatting>
  <conditionalFormatting sqref="S494">
    <cfRule type="cellIs" dxfId="1439" priority="1379" operator="equal">
      <formula>"LIQUIDADO"</formula>
    </cfRule>
  </conditionalFormatting>
  <conditionalFormatting sqref="S464">
    <cfRule type="cellIs" dxfId="1438" priority="1378" operator="equal">
      <formula>"A RECEBER"</formula>
    </cfRule>
  </conditionalFormatting>
  <conditionalFormatting sqref="S464">
    <cfRule type="cellIs" dxfId="1437" priority="1376" operator="equal">
      <formula>"QUITADO"</formula>
    </cfRule>
    <cfRule type="cellIs" dxfId="1436" priority="1377" operator="equal">
      <formula>"A RECEBER"</formula>
    </cfRule>
  </conditionalFormatting>
  <conditionalFormatting sqref="S464">
    <cfRule type="cellIs" dxfId="1435" priority="1375" operator="equal">
      <formula>"LIQUIDADO"</formula>
    </cfRule>
  </conditionalFormatting>
  <conditionalFormatting sqref="S467">
    <cfRule type="cellIs" dxfId="1434" priority="1374" operator="equal">
      <formula>"A RECEBER"</formula>
    </cfRule>
  </conditionalFormatting>
  <conditionalFormatting sqref="S467">
    <cfRule type="cellIs" dxfId="1433" priority="1372" operator="equal">
      <formula>"QUITADO"</formula>
    </cfRule>
    <cfRule type="cellIs" dxfId="1432" priority="1373" operator="equal">
      <formula>"A RECEBER"</formula>
    </cfRule>
  </conditionalFormatting>
  <conditionalFormatting sqref="S467">
    <cfRule type="cellIs" dxfId="1431" priority="1371" operator="equal">
      <formula>"LIQUIDADO"</formula>
    </cfRule>
  </conditionalFormatting>
  <conditionalFormatting sqref="S476">
    <cfRule type="cellIs" dxfId="1430" priority="1370" operator="equal">
      <formula>"A RECEBER"</formula>
    </cfRule>
  </conditionalFormatting>
  <conditionalFormatting sqref="S476">
    <cfRule type="cellIs" dxfId="1429" priority="1368" operator="equal">
      <formula>"QUITADO"</formula>
    </cfRule>
    <cfRule type="cellIs" dxfId="1428" priority="1369" operator="equal">
      <formula>"A RECEBER"</formula>
    </cfRule>
  </conditionalFormatting>
  <conditionalFormatting sqref="S476">
    <cfRule type="cellIs" dxfId="1427" priority="1367" operator="equal">
      <formula>"LIQUIDADO"</formula>
    </cfRule>
  </conditionalFormatting>
  <conditionalFormatting sqref="S481">
    <cfRule type="cellIs" dxfId="1426" priority="1366" operator="equal">
      <formula>"A RECEBER"</formula>
    </cfRule>
  </conditionalFormatting>
  <conditionalFormatting sqref="S481">
    <cfRule type="cellIs" dxfId="1425" priority="1364" operator="equal">
      <formula>"QUITADO"</formula>
    </cfRule>
    <cfRule type="cellIs" dxfId="1424" priority="1365" operator="equal">
      <formula>"A RECEBER"</formula>
    </cfRule>
  </conditionalFormatting>
  <conditionalFormatting sqref="S481">
    <cfRule type="cellIs" dxfId="1423" priority="1363" operator="equal">
      <formula>"LIQUIDADO"</formula>
    </cfRule>
  </conditionalFormatting>
  <conditionalFormatting sqref="S509">
    <cfRule type="cellIs" dxfId="1422" priority="1362" operator="equal">
      <formula>"A RECEBER"</formula>
    </cfRule>
  </conditionalFormatting>
  <conditionalFormatting sqref="S509">
    <cfRule type="cellIs" dxfId="1421" priority="1360" operator="equal">
      <formula>"QUITADO"</formula>
    </cfRule>
    <cfRule type="cellIs" dxfId="1420" priority="1361" operator="equal">
      <formula>"A RECEBER"</formula>
    </cfRule>
  </conditionalFormatting>
  <conditionalFormatting sqref="S509">
    <cfRule type="cellIs" dxfId="1419" priority="1359" operator="equal">
      <formula>"LIQUIDADO"</formula>
    </cfRule>
  </conditionalFormatting>
  <conditionalFormatting sqref="S489">
    <cfRule type="cellIs" dxfId="1418" priority="1358" operator="equal">
      <formula>"A RECEBER"</formula>
    </cfRule>
  </conditionalFormatting>
  <conditionalFormatting sqref="S489">
    <cfRule type="cellIs" dxfId="1417" priority="1356" operator="equal">
      <formula>"QUITADO"</formula>
    </cfRule>
    <cfRule type="cellIs" dxfId="1416" priority="1357" operator="equal">
      <formula>"A RECEBER"</formula>
    </cfRule>
  </conditionalFormatting>
  <conditionalFormatting sqref="S489">
    <cfRule type="cellIs" dxfId="1415" priority="1355" operator="equal">
      <formula>"LIQUIDADO"</formula>
    </cfRule>
  </conditionalFormatting>
  <conditionalFormatting sqref="S500">
    <cfRule type="cellIs" dxfId="1414" priority="1354" operator="equal">
      <formula>"A RECEBER"</formula>
    </cfRule>
  </conditionalFormatting>
  <conditionalFormatting sqref="S500">
    <cfRule type="cellIs" dxfId="1413" priority="1352" operator="equal">
      <formula>"QUITADO"</formula>
    </cfRule>
    <cfRule type="cellIs" dxfId="1412" priority="1353" operator="equal">
      <formula>"A RECEBER"</formula>
    </cfRule>
  </conditionalFormatting>
  <conditionalFormatting sqref="S500">
    <cfRule type="cellIs" dxfId="1411" priority="1350" operator="equal">
      <formula>"QUITADO"</formula>
    </cfRule>
    <cfRule type="cellIs" dxfId="1410" priority="1351" operator="equal">
      <formula>"A RECEBER"</formula>
    </cfRule>
  </conditionalFormatting>
  <conditionalFormatting sqref="S500">
    <cfRule type="cellIs" dxfId="1409" priority="1349" operator="equal">
      <formula>"LIQUIDADO"</formula>
    </cfRule>
  </conditionalFormatting>
  <conditionalFormatting sqref="S519">
    <cfRule type="cellIs" dxfId="1408" priority="1348" operator="equal">
      <formula>"A RECEBER"</formula>
    </cfRule>
  </conditionalFormatting>
  <conditionalFormatting sqref="S519">
    <cfRule type="cellIs" dxfId="1407" priority="1346" operator="equal">
      <formula>"QUITADO"</formula>
    </cfRule>
    <cfRule type="cellIs" dxfId="1406" priority="1347" operator="equal">
      <formula>"A RECEBER"</formula>
    </cfRule>
  </conditionalFormatting>
  <conditionalFormatting sqref="S519">
    <cfRule type="cellIs" dxfId="1405" priority="1345" operator="equal">
      <formula>"LIQUIDADO"</formula>
    </cfRule>
  </conditionalFormatting>
  <conditionalFormatting sqref="S524">
    <cfRule type="cellIs" dxfId="1404" priority="1344" operator="equal">
      <formula>"A RECEBER"</formula>
    </cfRule>
  </conditionalFormatting>
  <conditionalFormatting sqref="S524">
    <cfRule type="cellIs" dxfId="1403" priority="1342" operator="equal">
      <formula>"QUITADO"</formula>
    </cfRule>
    <cfRule type="cellIs" dxfId="1402" priority="1343" operator="equal">
      <formula>"A RECEBER"</formula>
    </cfRule>
  </conditionalFormatting>
  <conditionalFormatting sqref="S524">
    <cfRule type="cellIs" dxfId="1401" priority="1341" operator="equal">
      <formula>"LIQUIDADO"</formula>
    </cfRule>
  </conditionalFormatting>
  <conditionalFormatting sqref="S528">
    <cfRule type="cellIs" dxfId="1400" priority="1340" operator="equal">
      <formula>"A RECEBER"</formula>
    </cfRule>
  </conditionalFormatting>
  <conditionalFormatting sqref="S528">
    <cfRule type="cellIs" dxfId="1399" priority="1338" operator="equal">
      <formula>"QUITADO"</formula>
    </cfRule>
    <cfRule type="cellIs" dxfId="1398" priority="1339" operator="equal">
      <formula>"A RECEBER"</formula>
    </cfRule>
  </conditionalFormatting>
  <conditionalFormatting sqref="S528">
    <cfRule type="cellIs" dxfId="1397" priority="1336" operator="equal">
      <formula>"QUITADO"</formula>
    </cfRule>
    <cfRule type="cellIs" dxfId="1396" priority="1337" operator="equal">
      <formula>"A RECEBER"</formula>
    </cfRule>
  </conditionalFormatting>
  <conditionalFormatting sqref="S528">
    <cfRule type="cellIs" dxfId="1395" priority="1335" operator="equal">
      <formula>"LIQUIDADO"</formula>
    </cfRule>
  </conditionalFormatting>
  <conditionalFormatting sqref="S531">
    <cfRule type="cellIs" dxfId="1394" priority="1334" operator="equal">
      <formula>"A RECEBER"</formula>
    </cfRule>
  </conditionalFormatting>
  <conditionalFormatting sqref="S531">
    <cfRule type="cellIs" dxfId="1393" priority="1332" operator="equal">
      <formula>"QUITADO"</formula>
    </cfRule>
    <cfRule type="cellIs" dxfId="1392" priority="1333" operator="equal">
      <formula>"A RECEBER"</formula>
    </cfRule>
  </conditionalFormatting>
  <conditionalFormatting sqref="S531">
    <cfRule type="cellIs" dxfId="1391" priority="1331" operator="equal">
      <formula>"LIQUIDADO"</formula>
    </cfRule>
  </conditionalFormatting>
  <conditionalFormatting sqref="S518">
    <cfRule type="cellIs" dxfId="1390" priority="1330" operator="equal">
      <formula>"A RECEBER"</formula>
    </cfRule>
  </conditionalFormatting>
  <conditionalFormatting sqref="S518">
    <cfRule type="cellIs" dxfId="1389" priority="1328" operator="equal">
      <formula>"QUITADO"</formula>
    </cfRule>
    <cfRule type="cellIs" dxfId="1388" priority="1329" operator="equal">
      <formula>"A RECEBER"</formula>
    </cfRule>
  </conditionalFormatting>
  <conditionalFormatting sqref="S518">
    <cfRule type="cellIs" dxfId="1387" priority="1327" operator="equal">
      <formula>"LIQUIDADO"</formula>
    </cfRule>
  </conditionalFormatting>
  <conditionalFormatting sqref="S520">
    <cfRule type="cellIs" dxfId="1386" priority="1326" operator="equal">
      <formula>"A RECEBER"</formula>
    </cfRule>
  </conditionalFormatting>
  <conditionalFormatting sqref="S520">
    <cfRule type="cellIs" dxfId="1385" priority="1324" operator="equal">
      <formula>"QUITADO"</formula>
    </cfRule>
    <cfRule type="cellIs" dxfId="1384" priority="1325" operator="equal">
      <formula>"A RECEBER"</formula>
    </cfRule>
  </conditionalFormatting>
  <conditionalFormatting sqref="S520">
    <cfRule type="cellIs" dxfId="1383" priority="1323" operator="equal">
      <formula>"LIQUIDADO"</formula>
    </cfRule>
  </conditionalFormatting>
  <conditionalFormatting sqref="S521">
    <cfRule type="cellIs" dxfId="1382" priority="1322" operator="equal">
      <formula>"A RECEBER"</formula>
    </cfRule>
  </conditionalFormatting>
  <conditionalFormatting sqref="S521">
    <cfRule type="cellIs" dxfId="1381" priority="1320" operator="equal">
      <formula>"QUITADO"</formula>
    </cfRule>
    <cfRule type="cellIs" dxfId="1380" priority="1321" operator="equal">
      <formula>"A RECEBER"</formula>
    </cfRule>
  </conditionalFormatting>
  <conditionalFormatting sqref="S521">
    <cfRule type="cellIs" dxfId="1379" priority="1319" operator="equal">
      <formula>"LIQUIDADO"</formula>
    </cfRule>
  </conditionalFormatting>
  <conditionalFormatting sqref="S523">
    <cfRule type="cellIs" dxfId="1378" priority="1318" operator="equal">
      <formula>"A RECEBER"</formula>
    </cfRule>
  </conditionalFormatting>
  <conditionalFormatting sqref="S523">
    <cfRule type="cellIs" dxfId="1377" priority="1316" operator="equal">
      <formula>"QUITADO"</formula>
    </cfRule>
    <cfRule type="cellIs" dxfId="1376" priority="1317" operator="equal">
      <formula>"A RECEBER"</formula>
    </cfRule>
  </conditionalFormatting>
  <conditionalFormatting sqref="S523">
    <cfRule type="cellIs" dxfId="1375" priority="1315" operator="equal">
      <formula>"LIQUIDADO"</formula>
    </cfRule>
  </conditionalFormatting>
  <conditionalFormatting sqref="S525">
    <cfRule type="cellIs" dxfId="1374" priority="1314" operator="equal">
      <formula>"A RECEBER"</formula>
    </cfRule>
  </conditionalFormatting>
  <conditionalFormatting sqref="S525">
    <cfRule type="cellIs" dxfId="1373" priority="1312" operator="equal">
      <formula>"QUITADO"</formula>
    </cfRule>
    <cfRule type="cellIs" dxfId="1372" priority="1313" operator="equal">
      <formula>"A RECEBER"</formula>
    </cfRule>
  </conditionalFormatting>
  <conditionalFormatting sqref="S525">
    <cfRule type="cellIs" dxfId="1371" priority="1311" operator="equal">
      <formula>"LIQUIDADO"</formula>
    </cfRule>
  </conditionalFormatting>
  <conditionalFormatting sqref="S526">
    <cfRule type="cellIs" dxfId="1370" priority="1310" operator="equal">
      <formula>"A RECEBER"</formula>
    </cfRule>
  </conditionalFormatting>
  <conditionalFormatting sqref="S526">
    <cfRule type="cellIs" dxfId="1369" priority="1308" operator="equal">
      <formula>"QUITADO"</formula>
    </cfRule>
    <cfRule type="cellIs" dxfId="1368" priority="1309" operator="equal">
      <formula>"A RECEBER"</formula>
    </cfRule>
  </conditionalFormatting>
  <conditionalFormatting sqref="S526">
    <cfRule type="cellIs" dxfId="1367" priority="1307" operator="equal">
      <formula>"LIQUIDADO"</formula>
    </cfRule>
  </conditionalFormatting>
  <conditionalFormatting sqref="S527">
    <cfRule type="cellIs" dxfId="1366" priority="1306" operator="equal">
      <formula>"A RECEBER"</formula>
    </cfRule>
  </conditionalFormatting>
  <conditionalFormatting sqref="S527">
    <cfRule type="cellIs" dxfId="1365" priority="1304" operator="equal">
      <formula>"QUITADO"</formula>
    </cfRule>
    <cfRule type="cellIs" dxfId="1364" priority="1305" operator="equal">
      <formula>"A RECEBER"</formula>
    </cfRule>
  </conditionalFormatting>
  <conditionalFormatting sqref="S527">
    <cfRule type="cellIs" dxfId="1363" priority="1303" operator="equal">
      <formula>"LIQUIDADO"</formula>
    </cfRule>
  </conditionalFormatting>
  <conditionalFormatting sqref="S530">
    <cfRule type="cellIs" dxfId="1362" priority="1302" operator="equal">
      <formula>"A RECEBER"</formula>
    </cfRule>
  </conditionalFormatting>
  <conditionalFormatting sqref="S530">
    <cfRule type="cellIs" dxfId="1361" priority="1300" operator="equal">
      <formula>"QUITADO"</formula>
    </cfRule>
    <cfRule type="cellIs" dxfId="1360" priority="1301" operator="equal">
      <formula>"A RECEBER"</formula>
    </cfRule>
  </conditionalFormatting>
  <conditionalFormatting sqref="S530">
    <cfRule type="cellIs" dxfId="1359" priority="1299" operator="equal">
      <formula>"LIQUIDADO"</formula>
    </cfRule>
  </conditionalFormatting>
  <conditionalFormatting sqref="S532">
    <cfRule type="cellIs" dxfId="1358" priority="1298" operator="equal">
      <formula>"A RECEBER"</formula>
    </cfRule>
  </conditionalFormatting>
  <conditionalFormatting sqref="S532">
    <cfRule type="cellIs" dxfId="1357" priority="1296" operator="equal">
      <formula>"QUITADO"</formula>
    </cfRule>
    <cfRule type="cellIs" dxfId="1356" priority="1297" operator="equal">
      <formula>"A RECEBER"</formula>
    </cfRule>
  </conditionalFormatting>
  <conditionalFormatting sqref="S532">
    <cfRule type="cellIs" dxfId="1355" priority="1295" operator="equal">
      <formula>"LIQUIDADO"</formula>
    </cfRule>
  </conditionalFormatting>
  <conditionalFormatting sqref="S547">
    <cfRule type="cellIs" dxfId="1354" priority="1294" operator="equal">
      <formula>"A RECEBER"</formula>
    </cfRule>
  </conditionalFormatting>
  <conditionalFormatting sqref="S547">
    <cfRule type="cellIs" dxfId="1353" priority="1292" operator="equal">
      <formula>"QUITADO"</formula>
    </cfRule>
    <cfRule type="cellIs" dxfId="1352" priority="1293" operator="equal">
      <formula>"A RECEBER"</formula>
    </cfRule>
  </conditionalFormatting>
  <conditionalFormatting sqref="S547">
    <cfRule type="cellIs" dxfId="1351" priority="1291" operator="equal">
      <formula>"LIQUIDADO"</formula>
    </cfRule>
  </conditionalFormatting>
  <conditionalFormatting sqref="S543">
    <cfRule type="cellIs" dxfId="1350" priority="1290" operator="equal">
      <formula>"A RECEBER"</formula>
    </cfRule>
  </conditionalFormatting>
  <conditionalFormatting sqref="S543">
    <cfRule type="cellIs" dxfId="1349" priority="1288" operator="equal">
      <formula>"QUITADO"</formula>
    </cfRule>
    <cfRule type="cellIs" dxfId="1348" priority="1289" operator="equal">
      <formula>"A RECEBER"</formula>
    </cfRule>
  </conditionalFormatting>
  <conditionalFormatting sqref="S543">
    <cfRule type="cellIs" dxfId="1347" priority="1287" operator="equal">
      <formula>"LIQUIDADO"</formula>
    </cfRule>
  </conditionalFormatting>
  <conditionalFormatting sqref="S535">
    <cfRule type="cellIs" dxfId="1346" priority="1286" operator="equal">
      <formula>"A RECEBER"</formula>
    </cfRule>
  </conditionalFormatting>
  <conditionalFormatting sqref="S535">
    <cfRule type="cellIs" dxfId="1345" priority="1284" operator="equal">
      <formula>"QUITADO"</formula>
    </cfRule>
    <cfRule type="cellIs" dxfId="1344" priority="1285" operator="equal">
      <formula>"A RECEBER"</formula>
    </cfRule>
  </conditionalFormatting>
  <conditionalFormatting sqref="S535">
    <cfRule type="cellIs" dxfId="1343" priority="1283" operator="equal">
      <formula>"LIQUIDADO"</formula>
    </cfRule>
  </conditionalFormatting>
  <conditionalFormatting sqref="S538">
    <cfRule type="cellIs" dxfId="1342" priority="1282" operator="equal">
      <formula>"A RECEBER"</formula>
    </cfRule>
  </conditionalFormatting>
  <conditionalFormatting sqref="S538">
    <cfRule type="cellIs" dxfId="1341" priority="1280" operator="equal">
      <formula>"QUITADO"</formula>
    </cfRule>
    <cfRule type="cellIs" dxfId="1340" priority="1281" operator="equal">
      <formula>"A RECEBER"</formula>
    </cfRule>
  </conditionalFormatting>
  <conditionalFormatting sqref="S538">
    <cfRule type="cellIs" dxfId="1339" priority="1279" operator="equal">
      <formula>"LIQUIDADO"</formula>
    </cfRule>
  </conditionalFormatting>
  <conditionalFormatting sqref="S545">
    <cfRule type="cellIs" dxfId="1338" priority="1278" operator="equal">
      <formula>"A RECEBER"</formula>
    </cfRule>
  </conditionalFormatting>
  <conditionalFormatting sqref="S545">
    <cfRule type="cellIs" dxfId="1337" priority="1276" operator="equal">
      <formula>"QUITADO"</formula>
    </cfRule>
    <cfRule type="cellIs" dxfId="1336" priority="1277" operator="equal">
      <formula>"A RECEBER"</formula>
    </cfRule>
  </conditionalFormatting>
  <conditionalFormatting sqref="S545">
    <cfRule type="cellIs" dxfId="1335" priority="1275" operator="equal">
      <formula>"LIQUIDADO"</formula>
    </cfRule>
  </conditionalFormatting>
  <conditionalFormatting sqref="S546">
    <cfRule type="cellIs" dxfId="1334" priority="1273" operator="equal">
      <formula>"QUITADO"</formula>
    </cfRule>
    <cfRule type="cellIs" dxfId="1333" priority="1274" operator="equal">
      <formula>"A RECEBER"</formula>
    </cfRule>
  </conditionalFormatting>
  <conditionalFormatting sqref="S546">
    <cfRule type="cellIs" dxfId="1332" priority="1272" operator="equal">
      <formula>"LIQUIDADO"</formula>
    </cfRule>
  </conditionalFormatting>
  <conditionalFormatting sqref="S549">
    <cfRule type="cellIs" dxfId="1331" priority="1271" operator="equal">
      <formula>"A RECEBER"</formula>
    </cfRule>
  </conditionalFormatting>
  <conditionalFormatting sqref="S549">
    <cfRule type="cellIs" dxfId="1330" priority="1269" operator="equal">
      <formula>"QUITADO"</formula>
    </cfRule>
    <cfRule type="cellIs" dxfId="1329" priority="1270" operator="equal">
      <formula>"A RECEBER"</formula>
    </cfRule>
  </conditionalFormatting>
  <conditionalFormatting sqref="S549">
    <cfRule type="cellIs" dxfId="1328" priority="1268" operator="equal">
      <formula>"LIQUIDADO"</formula>
    </cfRule>
  </conditionalFormatting>
  <conditionalFormatting sqref="S550">
    <cfRule type="cellIs" dxfId="1327" priority="1267" operator="equal">
      <formula>"A RECEBER"</formula>
    </cfRule>
  </conditionalFormatting>
  <conditionalFormatting sqref="S550">
    <cfRule type="cellIs" dxfId="1326" priority="1265" operator="equal">
      <formula>"QUITADO"</formula>
    </cfRule>
    <cfRule type="cellIs" dxfId="1325" priority="1266" operator="equal">
      <formula>"A RECEBER"</formula>
    </cfRule>
  </conditionalFormatting>
  <conditionalFormatting sqref="S550">
    <cfRule type="cellIs" dxfId="1324" priority="1264" operator="equal">
      <formula>"LIQUIDADO"</formula>
    </cfRule>
  </conditionalFormatting>
  <conditionalFormatting sqref="S553">
    <cfRule type="cellIs" dxfId="1323" priority="1263" operator="equal">
      <formula>"A RECEBER"</formula>
    </cfRule>
  </conditionalFormatting>
  <conditionalFormatting sqref="S553">
    <cfRule type="cellIs" dxfId="1322" priority="1261" operator="equal">
      <formula>"QUITADO"</formula>
    </cfRule>
    <cfRule type="cellIs" dxfId="1321" priority="1262" operator="equal">
      <formula>"A RECEBER"</formula>
    </cfRule>
  </conditionalFormatting>
  <conditionalFormatting sqref="S553">
    <cfRule type="cellIs" dxfId="1320" priority="1260" operator="equal">
      <formula>"LIQUIDADO"</formula>
    </cfRule>
  </conditionalFormatting>
  <conditionalFormatting sqref="S554">
    <cfRule type="cellIs" dxfId="1319" priority="1259" operator="equal">
      <formula>"A RECEBER"</formula>
    </cfRule>
  </conditionalFormatting>
  <conditionalFormatting sqref="S554">
    <cfRule type="cellIs" dxfId="1318" priority="1257" operator="equal">
      <formula>"QUITADO"</formula>
    </cfRule>
    <cfRule type="cellIs" dxfId="1317" priority="1258" operator="equal">
      <formula>"A RECEBER"</formula>
    </cfRule>
  </conditionalFormatting>
  <conditionalFormatting sqref="S554">
    <cfRule type="cellIs" dxfId="1316" priority="1256" operator="equal">
      <formula>"LIQUIDADO"</formula>
    </cfRule>
  </conditionalFormatting>
  <conditionalFormatting sqref="S552">
    <cfRule type="cellIs" dxfId="1315" priority="1255" operator="equal">
      <formula>"A RECEBER"</formula>
    </cfRule>
  </conditionalFormatting>
  <conditionalFormatting sqref="S552">
    <cfRule type="cellIs" dxfId="1314" priority="1253" operator="equal">
      <formula>"QUITADO"</formula>
    </cfRule>
    <cfRule type="cellIs" dxfId="1313" priority="1254" operator="equal">
      <formula>"A RECEBER"</formula>
    </cfRule>
  </conditionalFormatting>
  <conditionalFormatting sqref="S552">
    <cfRule type="cellIs" dxfId="1312" priority="1252" operator="equal">
      <formula>"LIQUIDADO"</formula>
    </cfRule>
  </conditionalFormatting>
  <conditionalFormatting sqref="S574">
    <cfRule type="cellIs" dxfId="1311" priority="1251" operator="equal">
      <formula>"A RECEBER"</formula>
    </cfRule>
  </conditionalFormatting>
  <conditionalFormatting sqref="S574">
    <cfRule type="cellIs" dxfId="1310" priority="1249" operator="equal">
      <formula>"QUITADO"</formula>
    </cfRule>
    <cfRule type="cellIs" dxfId="1309" priority="1250" operator="equal">
      <formula>"A RECEBER"</formula>
    </cfRule>
  </conditionalFormatting>
  <conditionalFormatting sqref="S574">
    <cfRule type="cellIs" dxfId="1308" priority="1248" operator="equal">
      <formula>"LIQUIDADO"</formula>
    </cfRule>
  </conditionalFormatting>
  <conditionalFormatting sqref="S558">
    <cfRule type="cellIs" dxfId="1307" priority="1246" operator="equal">
      <formula>"QUITADO"</formula>
    </cfRule>
    <cfRule type="cellIs" dxfId="1306" priority="1247" operator="equal">
      <formula>"A RECEBER"</formula>
    </cfRule>
  </conditionalFormatting>
  <conditionalFormatting sqref="S558">
    <cfRule type="cellIs" dxfId="1305" priority="1245" operator="equal">
      <formula>"LIQUIDADO"</formula>
    </cfRule>
  </conditionalFormatting>
  <conditionalFormatting sqref="S559">
    <cfRule type="cellIs" dxfId="1304" priority="1244" operator="equal">
      <formula>"A RECEBER"</formula>
    </cfRule>
  </conditionalFormatting>
  <conditionalFormatting sqref="S559">
    <cfRule type="cellIs" dxfId="1303" priority="1242" operator="equal">
      <formula>"QUITADO"</formula>
    </cfRule>
    <cfRule type="cellIs" dxfId="1302" priority="1243" operator="equal">
      <formula>"A RECEBER"</formula>
    </cfRule>
  </conditionalFormatting>
  <conditionalFormatting sqref="S559">
    <cfRule type="cellIs" dxfId="1301" priority="1241" operator="equal">
      <formula>"LIQUIDADO"</formula>
    </cfRule>
  </conditionalFormatting>
  <conditionalFormatting sqref="S560">
    <cfRule type="cellIs" dxfId="1300" priority="1240" operator="equal">
      <formula>"A RECEBER"</formula>
    </cfRule>
  </conditionalFormatting>
  <conditionalFormatting sqref="S560">
    <cfRule type="cellIs" dxfId="1299" priority="1238" operator="equal">
      <formula>"QUITADO"</formula>
    </cfRule>
    <cfRule type="cellIs" dxfId="1298" priority="1239" operator="equal">
      <formula>"A RECEBER"</formula>
    </cfRule>
  </conditionalFormatting>
  <conditionalFormatting sqref="S560">
    <cfRule type="cellIs" dxfId="1297" priority="1237" operator="equal">
      <formula>"LIQUIDADO"</formula>
    </cfRule>
  </conditionalFormatting>
  <conditionalFormatting sqref="S568">
    <cfRule type="cellIs" dxfId="1296" priority="1236" operator="equal">
      <formula>"A RECEBER"</formula>
    </cfRule>
  </conditionalFormatting>
  <conditionalFormatting sqref="S568">
    <cfRule type="cellIs" dxfId="1295" priority="1234" operator="equal">
      <formula>"QUITADO"</formula>
    </cfRule>
    <cfRule type="cellIs" dxfId="1294" priority="1235" operator="equal">
      <formula>"A RECEBER"</formula>
    </cfRule>
  </conditionalFormatting>
  <conditionalFormatting sqref="S568">
    <cfRule type="cellIs" dxfId="1293" priority="1233" operator="equal">
      <formula>"LIQUIDADO"</formula>
    </cfRule>
  </conditionalFormatting>
  <conditionalFormatting sqref="S572">
    <cfRule type="cellIs" dxfId="1292" priority="1232" operator="equal">
      <formula>"A RECEBER"</formula>
    </cfRule>
  </conditionalFormatting>
  <conditionalFormatting sqref="S572">
    <cfRule type="cellIs" dxfId="1291" priority="1230" operator="equal">
      <formula>"QUITADO"</formula>
    </cfRule>
    <cfRule type="cellIs" dxfId="1290" priority="1231" operator="equal">
      <formula>"A RECEBER"</formula>
    </cfRule>
  </conditionalFormatting>
  <conditionalFormatting sqref="S572">
    <cfRule type="cellIs" dxfId="1289" priority="1229" operator="equal">
      <formula>"LIQUIDADO"</formula>
    </cfRule>
  </conditionalFormatting>
  <conditionalFormatting sqref="S575">
    <cfRule type="cellIs" dxfId="1288" priority="1228" operator="equal">
      <formula>"A RECEBER"</formula>
    </cfRule>
  </conditionalFormatting>
  <conditionalFormatting sqref="S575">
    <cfRule type="cellIs" dxfId="1287" priority="1226" operator="equal">
      <formula>"QUITADO"</formula>
    </cfRule>
    <cfRule type="cellIs" dxfId="1286" priority="1227" operator="equal">
      <formula>"A RECEBER"</formula>
    </cfRule>
  </conditionalFormatting>
  <conditionalFormatting sqref="S575">
    <cfRule type="cellIs" dxfId="1285" priority="1225" operator="equal">
      <formula>"LIQUIDADO"</formula>
    </cfRule>
  </conditionalFormatting>
  <conditionalFormatting sqref="S577">
    <cfRule type="cellIs" dxfId="1284" priority="1224" operator="equal">
      <formula>"A RECEBER"</formula>
    </cfRule>
  </conditionalFormatting>
  <conditionalFormatting sqref="S577">
    <cfRule type="cellIs" dxfId="1283" priority="1222" operator="equal">
      <formula>"QUITADO"</formula>
    </cfRule>
    <cfRule type="cellIs" dxfId="1282" priority="1223" operator="equal">
      <formula>"A RECEBER"</formula>
    </cfRule>
  </conditionalFormatting>
  <conditionalFormatting sqref="S577">
    <cfRule type="cellIs" dxfId="1281" priority="1221" operator="equal">
      <formula>"LIQUIDADO"</formula>
    </cfRule>
  </conditionalFormatting>
  <conditionalFormatting sqref="S578">
    <cfRule type="cellIs" dxfId="1280" priority="1220" operator="equal">
      <formula>"A RECEBER"</formula>
    </cfRule>
  </conditionalFormatting>
  <conditionalFormatting sqref="S578">
    <cfRule type="cellIs" dxfId="1279" priority="1218" operator="equal">
      <formula>"QUITADO"</formula>
    </cfRule>
    <cfRule type="cellIs" dxfId="1278" priority="1219" operator="equal">
      <formula>"A RECEBER"</formula>
    </cfRule>
  </conditionalFormatting>
  <conditionalFormatting sqref="S578">
    <cfRule type="cellIs" dxfId="1277" priority="1217" operator="equal">
      <formula>"LIQUIDADO"</formula>
    </cfRule>
  </conditionalFormatting>
  <conditionalFormatting sqref="S580">
    <cfRule type="cellIs" dxfId="1276" priority="1216" operator="equal">
      <formula>"A RECEBER"</formula>
    </cfRule>
  </conditionalFormatting>
  <conditionalFormatting sqref="S580">
    <cfRule type="cellIs" dxfId="1275" priority="1214" operator="equal">
      <formula>"QUITADO"</formula>
    </cfRule>
    <cfRule type="cellIs" dxfId="1274" priority="1215" operator="equal">
      <formula>"A RECEBER"</formula>
    </cfRule>
  </conditionalFormatting>
  <conditionalFormatting sqref="S580">
    <cfRule type="cellIs" dxfId="1273" priority="1213" operator="equal">
      <formula>"LIQUIDADO"</formula>
    </cfRule>
  </conditionalFormatting>
  <conditionalFormatting sqref="S581">
    <cfRule type="cellIs" dxfId="1272" priority="1212" operator="equal">
      <formula>"A RECEBER"</formula>
    </cfRule>
  </conditionalFormatting>
  <conditionalFormatting sqref="S581">
    <cfRule type="cellIs" dxfId="1271" priority="1210" operator="equal">
      <formula>"QUITADO"</formula>
    </cfRule>
    <cfRule type="cellIs" dxfId="1270" priority="1211" operator="equal">
      <formula>"A RECEBER"</formula>
    </cfRule>
  </conditionalFormatting>
  <conditionalFormatting sqref="S581">
    <cfRule type="cellIs" dxfId="1269" priority="1209" operator="equal">
      <formula>"LIQUIDADO"</formula>
    </cfRule>
  </conditionalFormatting>
  <conditionalFormatting sqref="S595">
    <cfRule type="cellIs" dxfId="1268" priority="1208" operator="equal">
      <formula>"A RECEBER"</formula>
    </cfRule>
  </conditionalFormatting>
  <conditionalFormatting sqref="S595">
    <cfRule type="cellIs" dxfId="1267" priority="1206" operator="equal">
      <formula>"QUITADO"</formula>
    </cfRule>
    <cfRule type="cellIs" dxfId="1266" priority="1207" operator="equal">
      <formula>"A RECEBER"</formula>
    </cfRule>
  </conditionalFormatting>
  <conditionalFormatting sqref="S595">
    <cfRule type="cellIs" dxfId="1265" priority="1205" operator="equal">
      <formula>"LIQUIDADO"</formula>
    </cfRule>
  </conditionalFormatting>
  <conditionalFormatting sqref="S599">
    <cfRule type="cellIs" dxfId="1264" priority="1204" operator="equal">
      <formula>"A RECEBER"</formula>
    </cfRule>
  </conditionalFormatting>
  <conditionalFormatting sqref="S599">
    <cfRule type="cellIs" dxfId="1263" priority="1202" operator="equal">
      <formula>"QUITADO"</formula>
    </cfRule>
    <cfRule type="cellIs" dxfId="1262" priority="1203" operator="equal">
      <formula>"A RECEBER"</formula>
    </cfRule>
  </conditionalFormatting>
  <conditionalFormatting sqref="S599">
    <cfRule type="cellIs" dxfId="1261" priority="1200" operator="equal">
      <formula>"QUITADO"</formula>
    </cfRule>
    <cfRule type="cellIs" dxfId="1260" priority="1201" operator="equal">
      <formula>"A RECEBER"</formula>
    </cfRule>
  </conditionalFormatting>
  <conditionalFormatting sqref="S599">
    <cfRule type="cellIs" dxfId="1259" priority="1199" operator="equal">
      <formula>"LIQUIDADO"</formula>
    </cfRule>
  </conditionalFormatting>
  <conditionalFormatting sqref="S600">
    <cfRule type="cellIs" dxfId="1258" priority="1198" operator="equal">
      <formula>"A RECEBER"</formula>
    </cfRule>
  </conditionalFormatting>
  <conditionalFormatting sqref="S600">
    <cfRule type="cellIs" dxfId="1257" priority="1196" operator="equal">
      <formula>"QUITADO"</formula>
    </cfRule>
    <cfRule type="cellIs" dxfId="1256" priority="1197" operator="equal">
      <formula>"A RECEBER"</formula>
    </cfRule>
  </conditionalFormatting>
  <conditionalFormatting sqref="S600">
    <cfRule type="cellIs" dxfId="1255" priority="1194" operator="equal">
      <formula>"QUITADO"</formula>
    </cfRule>
    <cfRule type="cellIs" dxfId="1254" priority="1195" operator="equal">
      <formula>"A RECEBER"</formula>
    </cfRule>
  </conditionalFormatting>
  <conditionalFormatting sqref="S600">
    <cfRule type="cellIs" dxfId="1253" priority="1193" operator="equal">
      <formula>"LIQUIDADO"</formula>
    </cfRule>
  </conditionalFormatting>
  <conditionalFormatting sqref="S576">
    <cfRule type="cellIs" dxfId="1252" priority="1192" operator="equal">
      <formula>"A RECEBER"</formula>
    </cfRule>
  </conditionalFormatting>
  <conditionalFormatting sqref="S576">
    <cfRule type="cellIs" dxfId="1251" priority="1190" operator="equal">
      <formula>"QUITADO"</formula>
    </cfRule>
    <cfRule type="cellIs" dxfId="1250" priority="1191" operator="equal">
      <formula>"A RECEBER"</formula>
    </cfRule>
  </conditionalFormatting>
  <conditionalFormatting sqref="S576">
    <cfRule type="cellIs" dxfId="1249" priority="1189" operator="equal">
      <formula>"LIQUIDADO"</formula>
    </cfRule>
  </conditionalFormatting>
  <conditionalFormatting sqref="S627">
    <cfRule type="cellIs" dxfId="1248" priority="1188" operator="equal">
      <formula>"A RECEBER"</formula>
    </cfRule>
  </conditionalFormatting>
  <conditionalFormatting sqref="S627">
    <cfRule type="cellIs" dxfId="1247" priority="1186" operator="equal">
      <formula>"QUITADO"</formula>
    </cfRule>
    <cfRule type="cellIs" dxfId="1246" priority="1187" operator="equal">
      <formula>"A RECEBER"</formula>
    </cfRule>
  </conditionalFormatting>
  <conditionalFormatting sqref="S627">
    <cfRule type="cellIs" dxfId="1245" priority="1185" operator="equal">
      <formula>"LIQUIDADO"</formula>
    </cfRule>
  </conditionalFormatting>
  <conditionalFormatting sqref="S623">
    <cfRule type="cellIs" dxfId="1244" priority="1184" operator="equal">
      <formula>"A RECEBER"</formula>
    </cfRule>
  </conditionalFormatting>
  <conditionalFormatting sqref="S623">
    <cfRule type="cellIs" dxfId="1243" priority="1182" operator="equal">
      <formula>"QUITADO"</formula>
    </cfRule>
    <cfRule type="cellIs" dxfId="1242" priority="1183" operator="equal">
      <formula>"A RECEBER"</formula>
    </cfRule>
  </conditionalFormatting>
  <conditionalFormatting sqref="S623">
    <cfRule type="cellIs" dxfId="1241" priority="1180" operator="equal">
      <formula>"QUITADO"</formula>
    </cfRule>
    <cfRule type="cellIs" dxfId="1240" priority="1181" operator="equal">
      <formula>"A RECEBER"</formula>
    </cfRule>
  </conditionalFormatting>
  <conditionalFormatting sqref="S623">
    <cfRule type="cellIs" dxfId="1239" priority="1179" operator="equal">
      <formula>"LIQUIDADO"</formula>
    </cfRule>
  </conditionalFormatting>
  <conditionalFormatting sqref="S628">
    <cfRule type="cellIs" dxfId="1238" priority="1178" operator="equal">
      <formula>"A RECEBER"</formula>
    </cfRule>
  </conditionalFormatting>
  <conditionalFormatting sqref="S628">
    <cfRule type="cellIs" dxfId="1237" priority="1176" operator="equal">
      <formula>"QUITADO"</formula>
    </cfRule>
    <cfRule type="cellIs" dxfId="1236" priority="1177" operator="equal">
      <formula>"A RECEBER"</formula>
    </cfRule>
  </conditionalFormatting>
  <conditionalFormatting sqref="S628">
    <cfRule type="cellIs" dxfId="1235" priority="1175" operator="equal">
      <formula>"LIQUIDADO"</formula>
    </cfRule>
  </conditionalFormatting>
  <conditionalFormatting sqref="S633">
    <cfRule type="cellIs" dxfId="1234" priority="1174" operator="equal">
      <formula>"A RECEBER"</formula>
    </cfRule>
  </conditionalFormatting>
  <conditionalFormatting sqref="S633">
    <cfRule type="cellIs" dxfId="1233" priority="1172" operator="equal">
      <formula>"QUITADO"</formula>
    </cfRule>
    <cfRule type="cellIs" dxfId="1232" priority="1173" operator="equal">
      <formula>"A RECEBER"</formula>
    </cfRule>
  </conditionalFormatting>
  <conditionalFormatting sqref="S633">
    <cfRule type="cellIs" dxfId="1231" priority="1171" operator="equal">
      <formula>"LIQUIDADO"</formula>
    </cfRule>
  </conditionalFormatting>
  <conditionalFormatting sqref="S634">
    <cfRule type="cellIs" dxfId="1230" priority="1170" operator="equal">
      <formula>"A RECEBER"</formula>
    </cfRule>
  </conditionalFormatting>
  <conditionalFormatting sqref="S634">
    <cfRule type="cellIs" dxfId="1229" priority="1168" operator="equal">
      <formula>"QUITADO"</formula>
    </cfRule>
    <cfRule type="cellIs" dxfId="1228" priority="1169" operator="equal">
      <formula>"A RECEBER"</formula>
    </cfRule>
  </conditionalFormatting>
  <conditionalFormatting sqref="S634">
    <cfRule type="cellIs" dxfId="1227" priority="1167" operator="equal">
      <formula>"LIQUIDADO"</formula>
    </cfRule>
  </conditionalFormatting>
  <conditionalFormatting sqref="S632">
    <cfRule type="cellIs" dxfId="1226" priority="1166" operator="equal">
      <formula>"A RECEBER"</formula>
    </cfRule>
  </conditionalFormatting>
  <conditionalFormatting sqref="S632">
    <cfRule type="cellIs" dxfId="1225" priority="1164" operator="equal">
      <formula>"QUITADO"</formula>
    </cfRule>
    <cfRule type="cellIs" dxfId="1224" priority="1165" operator="equal">
      <formula>"A RECEBER"</formula>
    </cfRule>
  </conditionalFormatting>
  <conditionalFormatting sqref="S632">
    <cfRule type="cellIs" dxfId="1223" priority="1163" operator="equal">
      <formula>"LIQUIDADO"</formula>
    </cfRule>
  </conditionalFormatting>
  <conditionalFormatting sqref="S636">
    <cfRule type="cellIs" dxfId="1222" priority="1162" operator="equal">
      <formula>"A RECEBER"</formula>
    </cfRule>
  </conditionalFormatting>
  <conditionalFormatting sqref="S636">
    <cfRule type="cellIs" dxfId="1221" priority="1160" operator="equal">
      <formula>"QUITADO"</formula>
    </cfRule>
    <cfRule type="cellIs" dxfId="1220" priority="1161" operator="equal">
      <formula>"A RECEBER"</formula>
    </cfRule>
  </conditionalFormatting>
  <conditionalFormatting sqref="S636">
    <cfRule type="cellIs" dxfId="1219" priority="1159" operator="equal">
      <formula>"LIQUIDADO"</formula>
    </cfRule>
  </conditionalFormatting>
  <conditionalFormatting sqref="S638">
    <cfRule type="cellIs" dxfId="1218" priority="1158" operator="equal">
      <formula>"A RECEBER"</formula>
    </cfRule>
  </conditionalFormatting>
  <conditionalFormatting sqref="S638">
    <cfRule type="cellIs" dxfId="1217" priority="1156" operator="equal">
      <formula>"QUITADO"</formula>
    </cfRule>
    <cfRule type="cellIs" dxfId="1216" priority="1157" operator="equal">
      <formula>"A RECEBER"</formula>
    </cfRule>
  </conditionalFormatting>
  <conditionalFormatting sqref="S638">
    <cfRule type="cellIs" dxfId="1215" priority="1155" operator="equal">
      <formula>"LIQUIDADO"</formula>
    </cfRule>
  </conditionalFormatting>
  <conditionalFormatting sqref="S640">
    <cfRule type="cellIs" dxfId="1214" priority="1154" operator="equal">
      <formula>"A RECEBER"</formula>
    </cfRule>
  </conditionalFormatting>
  <conditionalFormatting sqref="S640">
    <cfRule type="cellIs" dxfId="1213" priority="1152" operator="equal">
      <formula>"QUITADO"</formula>
    </cfRule>
    <cfRule type="cellIs" dxfId="1212" priority="1153" operator="equal">
      <formula>"A RECEBER"</formula>
    </cfRule>
  </conditionalFormatting>
  <conditionalFormatting sqref="S640">
    <cfRule type="cellIs" dxfId="1211" priority="1151" operator="equal">
      <formula>"LIQUIDADO"</formula>
    </cfRule>
  </conditionalFormatting>
  <conditionalFormatting sqref="S639">
    <cfRule type="cellIs" dxfId="1210" priority="1150" operator="equal">
      <formula>"A RECEBER"</formula>
    </cfRule>
  </conditionalFormatting>
  <conditionalFormatting sqref="S639">
    <cfRule type="cellIs" dxfId="1209" priority="1148" operator="equal">
      <formula>"QUITADO"</formula>
    </cfRule>
    <cfRule type="cellIs" dxfId="1208" priority="1149" operator="equal">
      <formula>"A RECEBER"</formula>
    </cfRule>
  </conditionalFormatting>
  <conditionalFormatting sqref="S639">
    <cfRule type="cellIs" dxfId="1207" priority="1147" operator="equal">
      <formula>"LIQUIDADO"</formula>
    </cfRule>
  </conditionalFormatting>
  <conditionalFormatting sqref="S654">
    <cfRule type="cellIs" dxfId="1206" priority="1146" operator="equal">
      <formula>"A RECEBER"</formula>
    </cfRule>
  </conditionalFormatting>
  <conditionalFormatting sqref="S654">
    <cfRule type="cellIs" dxfId="1205" priority="1144" operator="equal">
      <formula>"QUITADO"</formula>
    </cfRule>
    <cfRule type="cellIs" dxfId="1204" priority="1145" operator="equal">
      <formula>"A RECEBER"</formula>
    </cfRule>
  </conditionalFormatting>
  <conditionalFormatting sqref="S654">
    <cfRule type="cellIs" dxfId="1203" priority="1143" operator="equal">
      <formula>"LIQUIDADO"</formula>
    </cfRule>
  </conditionalFormatting>
  <conditionalFormatting sqref="S658">
    <cfRule type="cellIs" dxfId="1202" priority="1141" operator="equal">
      <formula>"QUITADO"</formula>
    </cfRule>
    <cfRule type="cellIs" dxfId="1201" priority="1142" operator="equal">
      <formula>"A RECEBER"</formula>
    </cfRule>
  </conditionalFormatting>
  <conditionalFormatting sqref="S658">
    <cfRule type="cellIs" dxfId="1200" priority="1140" operator="equal">
      <formula>"LIQUIDADO"</formula>
    </cfRule>
  </conditionalFormatting>
  <conditionalFormatting sqref="S660">
    <cfRule type="cellIs" dxfId="1199" priority="1139" operator="equal">
      <formula>"A RECEBER"</formula>
    </cfRule>
  </conditionalFormatting>
  <conditionalFormatting sqref="S660">
    <cfRule type="cellIs" dxfId="1198" priority="1137" operator="equal">
      <formula>"QUITADO"</formula>
    </cfRule>
    <cfRule type="cellIs" dxfId="1197" priority="1138" operator="equal">
      <formula>"A RECEBER"</formula>
    </cfRule>
  </conditionalFormatting>
  <conditionalFormatting sqref="S660">
    <cfRule type="cellIs" dxfId="1196" priority="1136" operator="equal">
      <formula>"LIQUIDADO"</formula>
    </cfRule>
  </conditionalFormatting>
  <conditionalFormatting sqref="S661">
    <cfRule type="cellIs" dxfId="1195" priority="1135" operator="equal">
      <formula>"A RECEBER"</formula>
    </cfRule>
  </conditionalFormatting>
  <conditionalFormatting sqref="S661">
    <cfRule type="cellIs" dxfId="1194" priority="1133" operator="equal">
      <formula>"QUITADO"</formula>
    </cfRule>
    <cfRule type="cellIs" dxfId="1193" priority="1134" operator="equal">
      <formula>"A RECEBER"</formula>
    </cfRule>
  </conditionalFormatting>
  <conditionalFormatting sqref="S661">
    <cfRule type="cellIs" dxfId="1192" priority="1132" operator="equal">
      <formula>"LIQUIDADO"</formula>
    </cfRule>
  </conditionalFormatting>
  <conditionalFormatting sqref="S602">
    <cfRule type="cellIs" dxfId="1191" priority="1131" operator="equal">
      <formula>"A RECEBER"</formula>
    </cfRule>
  </conditionalFormatting>
  <conditionalFormatting sqref="S602">
    <cfRule type="cellIs" dxfId="1190" priority="1129" operator="equal">
      <formula>"QUITADO"</formula>
    </cfRule>
    <cfRule type="cellIs" dxfId="1189" priority="1130" operator="equal">
      <formula>"A RECEBER"</formula>
    </cfRule>
  </conditionalFormatting>
  <conditionalFormatting sqref="S602">
    <cfRule type="cellIs" dxfId="1188" priority="1128" operator="equal">
      <formula>"LIQUIDADO"</formula>
    </cfRule>
  </conditionalFormatting>
  <conditionalFormatting sqref="S604">
    <cfRule type="cellIs" dxfId="1187" priority="1127" operator="equal">
      <formula>"A RECEBER"</formula>
    </cfRule>
  </conditionalFormatting>
  <conditionalFormatting sqref="S604">
    <cfRule type="cellIs" dxfId="1186" priority="1125" operator="equal">
      <formula>"QUITADO"</formula>
    </cfRule>
    <cfRule type="cellIs" dxfId="1185" priority="1126" operator="equal">
      <formula>"A RECEBER"</formula>
    </cfRule>
  </conditionalFormatting>
  <conditionalFormatting sqref="S604">
    <cfRule type="cellIs" dxfId="1184" priority="1124" operator="equal">
      <formula>"LIQUIDADO"</formula>
    </cfRule>
  </conditionalFormatting>
  <conditionalFormatting sqref="S605">
    <cfRule type="cellIs" dxfId="1183" priority="1123" operator="equal">
      <formula>"A RECEBER"</formula>
    </cfRule>
  </conditionalFormatting>
  <conditionalFormatting sqref="S605">
    <cfRule type="cellIs" dxfId="1182" priority="1121" operator="equal">
      <formula>"QUITADO"</formula>
    </cfRule>
    <cfRule type="cellIs" dxfId="1181" priority="1122" operator="equal">
      <formula>"A RECEBER"</formula>
    </cfRule>
  </conditionalFormatting>
  <conditionalFormatting sqref="S605">
    <cfRule type="cellIs" dxfId="1180" priority="1120" operator="equal">
      <formula>"LIQUIDADO"</formula>
    </cfRule>
  </conditionalFormatting>
  <conditionalFormatting sqref="S641">
    <cfRule type="cellIs" dxfId="1179" priority="1119" operator="equal">
      <formula>"A RECEBER"</formula>
    </cfRule>
  </conditionalFormatting>
  <conditionalFormatting sqref="S641">
    <cfRule type="cellIs" dxfId="1178" priority="1117" operator="equal">
      <formula>"QUITADO"</formula>
    </cfRule>
    <cfRule type="cellIs" dxfId="1177" priority="1118" operator="equal">
      <formula>"A RECEBER"</formula>
    </cfRule>
  </conditionalFormatting>
  <conditionalFormatting sqref="S641">
    <cfRule type="cellIs" dxfId="1176" priority="1116" operator="equal">
      <formula>"LIQUIDADO"</formula>
    </cfRule>
  </conditionalFormatting>
  <conditionalFormatting sqref="S648">
    <cfRule type="cellIs" dxfId="1175" priority="1115" operator="equal">
      <formula>"A RECEBER"</formula>
    </cfRule>
  </conditionalFormatting>
  <conditionalFormatting sqref="S648">
    <cfRule type="cellIs" dxfId="1174" priority="1113" operator="equal">
      <formula>"QUITADO"</formula>
    </cfRule>
    <cfRule type="cellIs" dxfId="1173" priority="1114" operator="equal">
      <formula>"A RECEBER"</formula>
    </cfRule>
  </conditionalFormatting>
  <conditionalFormatting sqref="S648">
    <cfRule type="cellIs" dxfId="1172" priority="1112" operator="equal">
      <formula>"LIQUIDADO"</formula>
    </cfRule>
  </conditionalFormatting>
  <conditionalFormatting sqref="S643">
    <cfRule type="cellIs" dxfId="1171" priority="1111" operator="equal">
      <formula>"A RECEBER"</formula>
    </cfRule>
  </conditionalFormatting>
  <conditionalFormatting sqref="S643">
    <cfRule type="cellIs" dxfId="1170" priority="1109" operator="equal">
      <formula>"QUITADO"</formula>
    </cfRule>
    <cfRule type="cellIs" dxfId="1169" priority="1110" operator="equal">
      <formula>"A RECEBER"</formula>
    </cfRule>
  </conditionalFormatting>
  <conditionalFormatting sqref="S643">
    <cfRule type="cellIs" dxfId="1168" priority="1108" operator="equal">
      <formula>"LIQUIDADO"</formula>
    </cfRule>
  </conditionalFormatting>
  <conditionalFormatting sqref="S642">
    <cfRule type="cellIs" dxfId="1167" priority="1107" operator="equal">
      <formula>"A RECEBER"</formula>
    </cfRule>
  </conditionalFormatting>
  <conditionalFormatting sqref="S642">
    <cfRule type="cellIs" dxfId="1166" priority="1105" operator="equal">
      <formula>"QUITADO"</formula>
    </cfRule>
    <cfRule type="cellIs" dxfId="1165" priority="1106" operator="equal">
      <formula>"A RECEBER"</formula>
    </cfRule>
  </conditionalFormatting>
  <conditionalFormatting sqref="S642">
    <cfRule type="cellIs" dxfId="1164" priority="1104" operator="equal">
      <formula>"LIQUIDADO"</formula>
    </cfRule>
  </conditionalFormatting>
  <conditionalFormatting sqref="S644">
    <cfRule type="cellIs" dxfId="1163" priority="1103" operator="equal">
      <formula>"A RECEBER"</formula>
    </cfRule>
  </conditionalFormatting>
  <conditionalFormatting sqref="S644">
    <cfRule type="cellIs" dxfId="1162" priority="1101" operator="equal">
      <formula>"QUITADO"</formula>
    </cfRule>
    <cfRule type="cellIs" dxfId="1161" priority="1102" operator="equal">
      <formula>"A RECEBER"</formula>
    </cfRule>
  </conditionalFormatting>
  <conditionalFormatting sqref="S644">
    <cfRule type="cellIs" dxfId="1160" priority="1100" operator="equal">
      <formula>"LIQUIDADO"</formula>
    </cfRule>
  </conditionalFormatting>
  <conditionalFormatting sqref="S646">
    <cfRule type="cellIs" dxfId="1159" priority="1099" operator="equal">
      <formula>"A RECEBER"</formula>
    </cfRule>
  </conditionalFormatting>
  <conditionalFormatting sqref="S646">
    <cfRule type="cellIs" dxfId="1158" priority="1097" operator="equal">
      <formula>"QUITADO"</formula>
    </cfRule>
    <cfRule type="cellIs" dxfId="1157" priority="1098" operator="equal">
      <formula>"A RECEBER"</formula>
    </cfRule>
  </conditionalFormatting>
  <conditionalFormatting sqref="S646">
    <cfRule type="cellIs" dxfId="1156" priority="1096" operator="equal">
      <formula>"LIQUIDADO"</formula>
    </cfRule>
  </conditionalFormatting>
  <conditionalFormatting sqref="S645">
    <cfRule type="cellIs" dxfId="1155" priority="1095" operator="equal">
      <formula>"A RECEBER"</formula>
    </cfRule>
  </conditionalFormatting>
  <conditionalFormatting sqref="S645">
    <cfRule type="cellIs" dxfId="1154" priority="1093" operator="equal">
      <formula>"QUITADO"</formula>
    </cfRule>
    <cfRule type="cellIs" dxfId="1153" priority="1094" operator="equal">
      <formula>"A RECEBER"</formula>
    </cfRule>
  </conditionalFormatting>
  <conditionalFormatting sqref="S645">
    <cfRule type="cellIs" dxfId="1152" priority="1092" operator="equal">
      <formula>"LIQUIDADO"</formula>
    </cfRule>
  </conditionalFormatting>
  <conditionalFormatting sqref="S649">
    <cfRule type="cellIs" dxfId="1151" priority="1091" operator="equal">
      <formula>"A RECEBER"</formula>
    </cfRule>
  </conditionalFormatting>
  <conditionalFormatting sqref="S649">
    <cfRule type="cellIs" dxfId="1150" priority="1089" operator="equal">
      <formula>"QUITADO"</formula>
    </cfRule>
    <cfRule type="cellIs" dxfId="1149" priority="1090" operator="equal">
      <formula>"A RECEBER"</formula>
    </cfRule>
  </conditionalFormatting>
  <conditionalFormatting sqref="S649">
    <cfRule type="cellIs" dxfId="1148" priority="1088" operator="equal">
      <formula>"LIQUIDADO"</formula>
    </cfRule>
  </conditionalFormatting>
  <conditionalFormatting sqref="S650">
    <cfRule type="cellIs" dxfId="1147" priority="1087" operator="equal">
      <formula>"A RECEBER"</formula>
    </cfRule>
  </conditionalFormatting>
  <conditionalFormatting sqref="S650">
    <cfRule type="cellIs" dxfId="1146" priority="1085" operator="equal">
      <formula>"QUITADO"</formula>
    </cfRule>
    <cfRule type="cellIs" dxfId="1145" priority="1086" operator="equal">
      <formula>"A RECEBER"</formula>
    </cfRule>
  </conditionalFormatting>
  <conditionalFormatting sqref="S650">
    <cfRule type="cellIs" dxfId="1144" priority="1084" operator="equal">
      <formula>"LIQUIDADO"</formula>
    </cfRule>
  </conditionalFormatting>
  <conditionalFormatting sqref="S664">
    <cfRule type="cellIs" dxfId="1143" priority="1083" operator="equal">
      <formula>"A RECEBER"</formula>
    </cfRule>
  </conditionalFormatting>
  <conditionalFormatting sqref="S664">
    <cfRule type="cellIs" dxfId="1142" priority="1081" operator="equal">
      <formula>"QUITADO"</formula>
    </cfRule>
    <cfRule type="cellIs" dxfId="1141" priority="1082" operator="equal">
      <formula>"A RECEBER"</formula>
    </cfRule>
  </conditionalFormatting>
  <conditionalFormatting sqref="S664">
    <cfRule type="cellIs" dxfId="1140" priority="1080" operator="equal">
      <formula>"LIQUIDADO"</formula>
    </cfRule>
  </conditionalFormatting>
  <conditionalFormatting sqref="S670">
    <cfRule type="cellIs" dxfId="1139" priority="1079" operator="equal">
      <formula>"A RECEBER"</formula>
    </cfRule>
  </conditionalFormatting>
  <conditionalFormatting sqref="S670">
    <cfRule type="cellIs" dxfId="1138" priority="1077" operator="equal">
      <formula>"QUITADO"</formula>
    </cfRule>
    <cfRule type="cellIs" dxfId="1137" priority="1078" operator="equal">
      <formula>"A RECEBER"</formula>
    </cfRule>
  </conditionalFormatting>
  <conditionalFormatting sqref="S670">
    <cfRule type="cellIs" dxfId="1136" priority="1076" operator="equal">
      <formula>"LIQUIDADO"</formula>
    </cfRule>
  </conditionalFormatting>
  <conditionalFormatting sqref="S673">
    <cfRule type="cellIs" dxfId="1135" priority="1075" operator="equal">
      <formula>"A RECEBER"</formula>
    </cfRule>
  </conditionalFormatting>
  <conditionalFormatting sqref="S673">
    <cfRule type="cellIs" dxfId="1134" priority="1073" operator="equal">
      <formula>"QUITADO"</formula>
    </cfRule>
    <cfRule type="cellIs" dxfId="1133" priority="1074" operator="equal">
      <formula>"A RECEBER"</formula>
    </cfRule>
  </conditionalFormatting>
  <conditionalFormatting sqref="S673">
    <cfRule type="cellIs" dxfId="1132" priority="1072" operator="equal">
      <formula>"LIQUIDADO"</formula>
    </cfRule>
  </conditionalFormatting>
  <conditionalFormatting sqref="S677">
    <cfRule type="cellIs" dxfId="1131" priority="1070" operator="equal">
      <formula>"QUITADO"</formula>
    </cfRule>
    <cfRule type="cellIs" dxfId="1130" priority="1071" operator="equal">
      <formula>"A RECEBER"</formula>
    </cfRule>
  </conditionalFormatting>
  <conditionalFormatting sqref="S677">
    <cfRule type="cellIs" dxfId="1129" priority="1069" operator="equal">
      <formula>"LIQUIDADO"</formula>
    </cfRule>
  </conditionalFormatting>
  <conditionalFormatting sqref="S678">
    <cfRule type="cellIs" dxfId="1128" priority="1068" operator="equal">
      <formula>"A RECEBER"</formula>
    </cfRule>
  </conditionalFormatting>
  <conditionalFormatting sqref="S678">
    <cfRule type="cellIs" dxfId="1127" priority="1066" operator="equal">
      <formula>"QUITADO"</formula>
    </cfRule>
    <cfRule type="cellIs" dxfId="1126" priority="1067" operator="equal">
      <formula>"A RECEBER"</formula>
    </cfRule>
  </conditionalFormatting>
  <conditionalFormatting sqref="S678">
    <cfRule type="cellIs" dxfId="1125" priority="1065" operator="equal">
      <formula>"LIQUIDADO"</formula>
    </cfRule>
  </conditionalFormatting>
  <conditionalFormatting sqref="S680">
    <cfRule type="cellIs" dxfId="1124" priority="1064" operator="equal">
      <formula>"A RECEBER"</formula>
    </cfRule>
  </conditionalFormatting>
  <conditionalFormatting sqref="S680">
    <cfRule type="cellIs" dxfId="1123" priority="1062" operator="equal">
      <formula>"QUITADO"</formula>
    </cfRule>
    <cfRule type="cellIs" dxfId="1122" priority="1063" operator="equal">
      <formula>"A RECEBER"</formula>
    </cfRule>
  </conditionalFormatting>
  <conditionalFormatting sqref="S680">
    <cfRule type="cellIs" dxfId="1121" priority="1060" operator="equal">
      <formula>"QUITADO"</formula>
    </cfRule>
    <cfRule type="cellIs" dxfId="1120" priority="1061" operator="equal">
      <formula>"A RECEBER"</formula>
    </cfRule>
  </conditionalFormatting>
  <conditionalFormatting sqref="S680">
    <cfRule type="cellIs" dxfId="1119" priority="1059" operator="equal">
      <formula>"LIQUIDADO"</formula>
    </cfRule>
  </conditionalFormatting>
  <conditionalFormatting sqref="S683">
    <cfRule type="cellIs" dxfId="1118" priority="1058" operator="equal">
      <formula>"A RECEBER"</formula>
    </cfRule>
  </conditionalFormatting>
  <conditionalFormatting sqref="S683">
    <cfRule type="cellIs" dxfId="1117" priority="1056" operator="equal">
      <formula>"QUITADO"</formula>
    </cfRule>
    <cfRule type="cellIs" dxfId="1116" priority="1057" operator="equal">
      <formula>"A RECEBER"</formula>
    </cfRule>
  </conditionalFormatting>
  <conditionalFormatting sqref="S683">
    <cfRule type="cellIs" dxfId="1115" priority="1055" operator="equal">
      <formula>"LIQUIDADO"</formula>
    </cfRule>
  </conditionalFormatting>
  <conditionalFormatting sqref="S679">
    <cfRule type="cellIs" dxfId="1114" priority="1053" operator="equal">
      <formula>"QUITADO"</formula>
    </cfRule>
    <cfRule type="cellIs" dxfId="1113" priority="1054" operator="equal">
      <formula>"A RECEBER"</formula>
    </cfRule>
  </conditionalFormatting>
  <conditionalFormatting sqref="S679">
    <cfRule type="cellIs" dxfId="1112" priority="1052" operator="equal">
      <formula>"LIQUIDADO"</formula>
    </cfRule>
  </conditionalFormatting>
  <conditionalFormatting sqref="S601">
    <cfRule type="cellIs" dxfId="1111" priority="1051" operator="equal">
      <formula>"A RECEBER"</formula>
    </cfRule>
  </conditionalFormatting>
  <conditionalFormatting sqref="S601">
    <cfRule type="cellIs" dxfId="1110" priority="1049" operator="equal">
      <formula>"QUITADO"</formula>
    </cfRule>
    <cfRule type="cellIs" dxfId="1109" priority="1050" operator="equal">
      <formula>"A RECEBER"</formula>
    </cfRule>
  </conditionalFormatting>
  <conditionalFormatting sqref="S601">
    <cfRule type="cellIs" dxfId="1108" priority="1048" operator="equal">
      <formula>"LIQUIDADO"</formula>
    </cfRule>
  </conditionalFormatting>
  <conditionalFormatting sqref="S651">
    <cfRule type="cellIs" dxfId="1107" priority="1047" operator="equal">
      <formula>"A RECEBER"</formula>
    </cfRule>
  </conditionalFormatting>
  <conditionalFormatting sqref="S651">
    <cfRule type="cellIs" dxfId="1106" priority="1045" operator="equal">
      <formula>"QUITADO"</formula>
    </cfRule>
    <cfRule type="cellIs" dxfId="1105" priority="1046" operator="equal">
      <formula>"A RECEBER"</formula>
    </cfRule>
  </conditionalFormatting>
  <conditionalFormatting sqref="S651">
    <cfRule type="cellIs" dxfId="1104" priority="1044" operator="equal">
      <formula>"LIQUIDADO"</formula>
    </cfRule>
  </conditionalFormatting>
  <conditionalFormatting sqref="S537">
    <cfRule type="cellIs" dxfId="1103" priority="1043" operator="equal">
      <formula>"A RECEBER"</formula>
    </cfRule>
  </conditionalFormatting>
  <conditionalFormatting sqref="S537">
    <cfRule type="cellIs" dxfId="1102" priority="1041" operator="equal">
      <formula>"QUITADO"</formula>
    </cfRule>
    <cfRule type="cellIs" dxfId="1101" priority="1042" operator="equal">
      <formula>"A RECEBER"</formula>
    </cfRule>
  </conditionalFormatting>
  <conditionalFormatting sqref="S537">
    <cfRule type="cellIs" dxfId="1100" priority="1040" operator="equal">
      <formula>"LIQUIDADO"</formula>
    </cfRule>
  </conditionalFormatting>
  <conditionalFormatting sqref="S607">
    <cfRule type="cellIs" dxfId="1099" priority="1039" operator="equal">
      <formula>"A RECEBER"</formula>
    </cfRule>
  </conditionalFormatting>
  <conditionalFormatting sqref="S607">
    <cfRule type="cellIs" dxfId="1098" priority="1037" operator="equal">
      <formula>"QUITADO"</formula>
    </cfRule>
    <cfRule type="cellIs" dxfId="1097" priority="1038" operator="equal">
      <formula>"A RECEBER"</formula>
    </cfRule>
  </conditionalFormatting>
  <conditionalFormatting sqref="S607">
    <cfRule type="cellIs" dxfId="1096" priority="1036" operator="equal">
      <formula>"LIQUIDADO"</formula>
    </cfRule>
  </conditionalFormatting>
  <conditionalFormatting sqref="S534">
    <cfRule type="cellIs" dxfId="1095" priority="1035" operator="equal">
      <formula>"A RECEBER"</formula>
    </cfRule>
  </conditionalFormatting>
  <conditionalFormatting sqref="S534">
    <cfRule type="cellIs" dxfId="1094" priority="1033" operator="equal">
      <formula>"QUITADO"</formula>
    </cfRule>
    <cfRule type="cellIs" dxfId="1093" priority="1034" operator="equal">
      <formula>"A RECEBER"</formula>
    </cfRule>
  </conditionalFormatting>
  <conditionalFormatting sqref="S534">
    <cfRule type="cellIs" dxfId="1092" priority="1032" operator="equal">
      <formula>"LIQUIDADO"</formula>
    </cfRule>
  </conditionalFormatting>
  <conditionalFormatting sqref="S584">
    <cfRule type="cellIs" dxfId="1091" priority="1031" operator="equal">
      <formula>"A RECEBER"</formula>
    </cfRule>
  </conditionalFormatting>
  <conditionalFormatting sqref="S584">
    <cfRule type="cellIs" dxfId="1090" priority="1029" operator="equal">
      <formula>"QUITADO"</formula>
    </cfRule>
    <cfRule type="cellIs" dxfId="1089" priority="1030" operator="equal">
      <formula>"A RECEBER"</formula>
    </cfRule>
  </conditionalFormatting>
  <conditionalFormatting sqref="S584">
    <cfRule type="cellIs" dxfId="1088" priority="1028" operator="equal">
      <formula>"LIQUIDADO"</formula>
    </cfRule>
  </conditionalFormatting>
  <conditionalFormatting sqref="S533">
    <cfRule type="cellIs" dxfId="1087" priority="1027" operator="equal">
      <formula>"A RECEBER"</formula>
    </cfRule>
  </conditionalFormatting>
  <conditionalFormatting sqref="S533">
    <cfRule type="cellIs" dxfId="1086" priority="1025" operator="equal">
      <formula>"QUITADO"</formula>
    </cfRule>
    <cfRule type="cellIs" dxfId="1085" priority="1026" operator="equal">
      <formula>"A RECEBER"</formula>
    </cfRule>
  </conditionalFormatting>
  <conditionalFormatting sqref="S533">
    <cfRule type="cellIs" dxfId="1084" priority="1024" operator="equal">
      <formula>"LIQUIDADO"</formula>
    </cfRule>
  </conditionalFormatting>
  <conditionalFormatting sqref="S556">
    <cfRule type="cellIs" dxfId="1083" priority="1023" operator="equal">
      <formula>"A RECEBER"</formula>
    </cfRule>
  </conditionalFormatting>
  <conditionalFormatting sqref="S556">
    <cfRule type="cellIs" dxfId="1082" priority="1021" operator="equal">
      <formula>"QUITADO"</formula>
    </cfRule>
    <cfRule type="cellIs" dxfId="1081" priority="1022" operator="equal">
      <formula>"A RECEBER"</formula>
    </cfRule>
  </conditionalFormatting>
  <conditionalFormatting sqref="S556">
    <cfRule type="cellIs" dxfId="1080" priority="1020" operator="equal">
      <formula>"LIQUIDADO"</formula>
    </cfRule>
  </conditionalFormatting>
  <conditionalFormatting sqref="S557">
    <cfRule type="cellIs" dxfId="1079" priority="1019" operator="equal">
      <formula>"A RECEBER"</formula>
    </cfRule>
  </conditionalFormatting>
  <conditionalFormatting sqref="S557">
    <cfRule type="cellIs" dxfId="1078" priority="1017" operator="equal">
      <formula>"QUITADO"</formula>
    </cfRule>
    <cfRule type="cellIs" dxfId="1077" priority="1018" operator="equal">
      <formula>"A RECEBER"</formula>
    </cfRule>
  </conditionalFormatting>
  <conditionalFormatting sqref="S557">
    <cfRule type="cellIs" dxfId="1076" priority="1016" operator="equal">
      <formula>"LIQUIDADO"</formula>
    </cfRule>
  </conditionalFormatting>
  <conditionalFormatting sqref="S569">
    <cfRule type="cellIs" dxfId="1075" priority="1015" operator="equal">
      <formula>"A RECEBER"</formula>
    </cfRule>
  </conditionalFormatting>
  <conditionalFormatting sqref="S569">
    <cfRule type="cellIs" dxfId="1074" priority="1013" operator="equal">
      <formula>"QUITADO"</formula>
    </cfRule>
    <cfRule type="cellIs" dxfId="1073" priority="1014" operator="equal">
      <formula>"A RECEBER"</formula>
    </cfRule>
  </conditionalFormatting>
  <conditionalFormatting sqref="S569">
    <cfRule type="cellIs" dxfId="1072" priority="1012" operator="equal">
      <formula>"LIQUIDADO"</formula>
    </cfRule>
  </conditionalFormatting>
  <conditionalFormatting sqref="S582">
    <cfRule type="cellIs" dxfId="1071" priority="1011" operator="equal">
      <formula>"A RECEBER"</formula>
    </cfRule>
  </conditionalFormatting>
  <conditionalFormatting sqref="S582">
    <cfRule type="cellIs" dxfId="1070" priority="1009" operator="equal">
      <formula>"QUITADO"</formula>
    </cfRule>
    <cfRule type="cellIs" dxfId="1069" priority="1010" operator="equal">
      <formula>"A RECEBER"</formula>
    </cfRule>
  </conditionalFormatting>
  <conditionalFormatting sqref="S582">
    <cfRule type="cellIs" dxfId="1068" priority="1008" operator="equal">
      <formula>"LIQUIDADO"</formula>
    </cfRule>
  </conditionalFormatting>
  <conditionalFormatting sqref="S583">
    <cfRule type="cellIs" dxfId="1067" priority="1007" operator="equal">
      <formula>"A RECEBER"</formula>
    </cfRule>
  </conditionalFormatting>
  <conditionalFormatting sqref="S583">
    <cfRule type="cellIs" dxfId="1066" priority="1005" operator="equal">
      <formula>"QUITADO"</formula>
    </cfRule>
    <cfRule type="cellIs" dxfId="1065" priority="1006" operator="equal">
      <formula>"A RECEBER"</formula>
    </cfRule>
  </conditionalFormatting>
  <conditionalFormatting sqref="S583">
    <cfRule type="cellIs" dxfId="1064" priority="1004" operator="equal">
      <formula>"LIQUIDADO"</formula>
    </cfRule>
  </conditionalFormatting>
  <conditionalFormatting sqref="S608">
    <cfRule type="cellIs" dxfId="1063" priority="1003" operator="equal">
      <formula>"A RECEBER"</formula>
    </cfRule>
  </conditionalFormatting>
  <conditionalFormatting sqref="S608">
    <cfRule type="cellIs" dxfId="1062" priority="1001" operator="equal">
      <formula>"QUITADO"</formula>
    </cfRule>
    <cfRule type="cellIs" dxfId="1061" priority="1002" operator="equal">
      <formula>"A RECEBER"</formula>
    </cfRule>
  </conditionalFormatting>
  <conditionalFormatting sqref="S608">
    <cfRule type="cellIs" dxfId="1060" priority="1000" operator="equal">
      <formula>"LIQUIDADO"</formula>
    </cfRule>
  </conditionalFormatting>
  <conditionalFormatting sqref="S609">
    <cfRule type="cellIs" dxfId="1059" priority="999" operator="equal">
      <formula>"A RECEBER"</formula>
    </cfRule>
  </conditionalFormatting>
  <conditionalFormatting sqref="S609">
    <cfRule type="cellIs" dxfId="1058" priority="997" operator="equal">
      <formula>"QUITADO"</formula>
    </cfRule>
    <cfRule type="cellIs" dxfId="1057" priority="998" operator="equal">
      <formula>"A RECEBER"</formula>
    </cfRule>
  </conditionalFormatting>
  <conditionalFormatting sqref="S609">
    <cfRule type="cellIs" dxfId="1056" priority="996" operator="equal">
      <formula>"LIQUIDADO"</formula>
    </cfRule>
  </conditionalFormatting>
  <conditionalFormatting sqref="S610">
    <cfRule type="cellIs" dxfId="1055" priority="995" operator="equal">
      <formula>"A RECEBER"</formula>
    </cfRule>
  </conditionalFormatting>
  <conditionalFormatting sqref="S610">
    <cfRule type="cellIs" dxfId="1054" priority="993" operator="equal">
      <formula>"QUITADO"</formula>
    </cfRule>
    <cfRule type="cellIs" dxfId="1053" priority="994" operator="equal">
      <formula>"A RECEBER"</formula>
    </cfRule>
  </conditionalFormatting>
  <conditionalFormatting sqref="S610">
    <cfRule type="cellIs" dxfId="1052" priority="992" operator="equal">
      <formula>"LIQUIDADO"</formula>
    </cfRule>
  </conditionalFormatting>
  <conditionalFormatting sqref="S611">
    <cfRule type="cellIs" dxfId="1051" priority="991" operator="equal">
      <formula>"A RECEBER"</formula>
    </cfRule>
  </conditionalFormatting>
  <conditionalFormatting sqref="S611">
    <cfRule type="cellIs" dxfId="1050" priority="989" operator="equal">
      <formula>"QUITADO"</formula>
    </cfRule>
    <cfRule type="cellIs" dxfId="1049" priority="990" operator="equal">
      <formula>"A RECEBER"</formula>
    </cfRule>
  </conditionalFormatting>
  <conditionalFormatting sqref="S611">
    <cfRule type="cellIs" dxfId="1048" priority="988" operator="equal">
      <formula>"LIQUIDADO"</formula>
    </cfRule>
  </conditionalFormatting>
  <conditionalFormatting sqref="S612">
    <cfRule type="cellIs" dxfId="1047" priority="987" operator="equal">
      <formula>"A RECEBER"</formula>
    </cfRule>
  </conditionalFormatting>
  <conditionalFormatting sqref="S612">
    <cfRule type="cellIs" dxfId="1046" priority="985" operator="equal">
      <formula>"QUITADO"</formula>
    </cfRule>
    <cfRule type="cellIs" dxfId="1045" priority="986" operator="equal">
      <formula>"A RECEBER"</formula>
    </cfRule>
  </conditionalFormatting>
  <conditionalFormatting sqref="S612">
    <cfRule type="cellIs" dxfId="1044" priority="984" operator="equal">
      <formula>"LIQUIDADO"</formula>
    </cfRule>
  </conditionalFormatting>
  <conditionalFormatting sqref="S613">
    <cfRule type="cellIs" dxfId="1043" priority="983" operator="equal">
      <formula>"A RECEBER"</formula>
    </cfRule>
  </conditionalFormatting>
  <conditionalFormatting sqref="S613">
    <cfRule type="cellIs" dxfId="1042" priority="981" operator="equal">
      <formula>"QUITADO"</formula>
    </cfRule>
    <cfRule type="cellIs" dxfId="1041" priority="982" operator="equal">
      <formula>"A RECEBER"</formula>
    </cfRule>
  </conditionalFormatting>
  <conditionalFormatting sqref="S613">
    <cfRule type="cellIs" dxfId="1040" priority="980" operator="equal">
      <formula>"LIQUIDADO"</formula>
    </cfRule>
  </conditionalFormatting>
  <conditionalFormatting sqref="S614">
    <cfRule type="cellIs" dxfId="1039" priority="979" operator="equal">
      <formula>"A RECEBER"</formula>
    </cfRule>
  </conditionalFormatting>
  <conditionalFormatting sqref="S614">
    <cfRule type="cellIs" dxfId="1038" priority="977" operator="equal">
      <formula>"QUITADO"</formula>
    </cfRule>
    <cfRule type="cellIs" dxfId="1037" priority="978" operator="equal">
      <formula>"A RECEBER"</formula>
    </cfRule>
  </conditionalFormatting>
  <conditionalFormatting sqref="S614">
    <cfRule type="cellIs" dxfId="1036" priority="976" operator="equal">
      <formula>"LIQUIDADO"</formula>
    </cfRule>
  </conditionalFormatting>
  <conditionalFormatting sqref="S615">
    <cfRule type="cellIs" dxfId="1035" priority="975" operator="equal">
      <formula>"A RECEBER"</formula>
    </cfRule>
  </conditionalFormatting>
  <conditionalFormatting sqref="S615">
    <cfRule type="cellIs" dxfId="1034" priority="973" operator="equal">
      <formula>"QUITADO"</formula>
    </cfRule>
    <cfRule type="cellIs" dxfId="1033" priority="974" operator="equal">
      <formula>"A RECEBER"</formula>
    </cfRule>
  </conditionalFormatting>
  <conditionalFormatting sqref="S615">
    <cfRule type="cellIs" dxfId="1032" priority="972" operator="equal">
      <formula>"LIQUIDADO"</formula>
    </cfRule>
  </conditionalFormatting>
  <conditionalFormatting sqref="S616">
    <cfRule type="cellIs" dxfId="1031" priority="971" operator="equal">
      <formula>"A RECEBER"</formula>
    </cfRule>
  </conditionalFormatting>
  <conditionalFormatting sqref="S616">
    <cfRule type="cellIs" dxfId="1030" priority="969" operator="equal">
      <formula>"QUITADO"</formula>
    </cfRule>
    <cfRule type="cellIs" dxfId="1029" priority="970" operator="equal">
      <formula>"A RECEBER"</formula>
    </cfRule>
  </conditionalFormatting>
  <conditionalFormatting sqref="S616">
    <cfRule type="cellIs" dxfId="1028" priority="968" operator="equal">
      <formula>"LIQUIDADO"</formula>
    </cfRule>
  </conditionalFormatting>
  <conditionalFormatting sqref="S659">
    <cfRule type="cellIs" dxfId="1027" priority="967" operator="equal">
      <formula>"A RECEBER"</formula>
    </cfRule>
  </conditionalFormatting>
  <conditionalFormatting sqref="S659">
    <cfRule type="cellIs" dxfId="1026" priority="965" operator="equal">
      <formula>"QUITADO"</formula>
    </cfRule>
    <cfRule type="cellIs" dxfId="1025" priority="966" operator="equal">
      <formula>"A RECEBER"</formula>
    </cfRule>
  </conditionalFormatting>
  <conditionalFormatting sqref="S659">
    <cfRule type="cellIs" dxfId="1024" priority="964" operator="equal">
      <formula>"LIQUIDADO"</formula>
    </cfRule>
  </conditionalFormatting>
  <conditionalFormatting sqref="S666">
    <cfRule type="cellIs" dxfId="1023" priority="963" operator="equal">
      <formula>"A RECEBER"</formula>
    </cfRule>
  </conditionalFormatting>
  <conditionalFormatting sqref="S666">
    <cfRule type="cellIs" dxfId="1022" priority="961" operator="equal">
      <formula>"QUITADO"</formula>
    </cfRule>
    <cfRule type="cellIs" dxfId="1021" priority="962" operator="equal">
      <formula>"A RECEBER"</formula>
    </cfRule>
  </conditionalFormatting>
  <conditionalFormatting sqref="S666">
    <cfRule type="cellIs" dxfId="1020" priority="960" operator="equal">
      <formula>"LIQUIDADO"</formula>
    </cfRule>
  </conditionalFormatting>
  <conditionalFormatting sqref="S668">
    <cfRule type="cellIs" dxfId="1019" priority="959" operator="equal">
      <formula>"A RECEBER"</formula>
    </cfRule>
  </conditionalFormatting>
  <conditionalFormatting sqref="S668">
    <cfRule type="cellIs" dxfId="1018" priority="957" operator="equal">
      <formula>"QUITADO"</formula>
    </cfRule>
    <cfRule type="cellIs" dxfId="1017" priority="958" operator="equal">
      <formula>"A RECEBER"</formula>
    </cfRule>
  </conditionalFormatting>
  <conditionalFormatting sqref="S668">
    <cfRule type="cellIs" dxfId="1016" priority="956" operator="equal">
      <formula>"LIQUIDADO"</formula>
    </cfRule>
  </conditionalFormatting>
  <conditionalFormatting sqref="S669">
    <cfRule type="cellIs" dxfId="1015" priority="955" operator="equal">
      <formula>"A RECEBER"</formula>
    </cfRule>
  </conditionalFormatting>
  <conditionalFormatting sqref="S669">
    <cfRule type="cellIs" dxfId="1014" priority="953" operator="equal">
      <formula>"QUITADO"</formula>
    </cfRule>
    <cfRule type="cellIs" dxfId="1013" priority="954" operator="equal">
      <formula>"A RECEBER"</formula>
    </cfRule>
  </conditionalFormatting>
  <conditionalFormatting sqref="S669">
    <cfRule type="cellIs" dxfId="1012" priority="952" operator="equal">
      <formula>"LIQUIDADO"</formula>
    </cfRule>
  </conditionalFormatting>
  <conditionalFormatting sqref="S671">
    <cfRule type="cellIs" dxfId="1011" priority="951" operator="equal">
      <formula>"A RECEBER"</formula>
    </cfRule>
  </conditionalFormatting>
  <conditionalFormatting sqref="S671">
    <cfRule type="cellIs" dxfId="1010" priority="949" operator="equal">
      <formula>"QUITADO"</formula>
    </cfRule>
    <cfRule type="cellIs" dxfId="1009" priority="950" operator="equal">
      <formula>"A RECEBER"</formula>
    </cfRule>
  </conditionalFormatting>
  <conditionalFormatting sqref="S671">
    <cfRule type="cellIs" dxfId="1008" priority="948" operator="equal">
      <formula>"LIQUIDADO"</formula>
    </cfRule>
  </conditionalFormatting>
  <conditionalFormatting sqref="S672">
    <cfRule type="cellIs" dxfId="1007" priority="947" operator="equal">
      <formula>"A RECEBER"</formula>
    </cfRule>
  </conditionalFormatting>
  <conditionalFormatting sqref="S672">
    <cfRule type="cellIs" dxfId="1006" priority="945" operator="equal">
      <formula>"QUITADO"</formula>
    </cfRule>
    <cfRule type="cellIs" dxfId="1005" priority="946" operator="equal">
      <formula>"A RECEBER"</formula>
    </cfRule>
  </conditionalFormatting>
  <conditionalFormatting sqref="S672">
    <cfRule type="cellIs" dxfId="1004" priority="944" operator="equal">
      <formula>"LIQUIDADO"</formula>
    </cfRule>
  </conditionalFormatting>
  <conditionalFormatting sqref="S536">
    <cfRule type="cellIs" dxfId="1003" priority="943" operator="equal">
      <formula>"A RECEBER"</formula>
    </cfRule>
  </conditionalFormatting>
  <conditionalFormatting sqref="S536">
    <cfRule type="cellIs" dxfId="1002" priority="941" operator="equal">
      <formula>"QUITADO"</formula>
    </cfRule>
    <cfRule type="cellIs" dxfId="1001" priority="942" operator="equal">
      <formula>"A RECEBER"</formula>
    </cfRule>
  </conditionalFormatting>
  <conditionalFormatting sqref="S536">
    <cfRule type="cellIs" dxfId="1000" priority="940" operator="equal">
      <formula>"LIQUIDADO"</formula>
    </cfRule>
  </conditionalFormatting>
  <conditionalFormatting sqref="S606">
    <cfRule type="cellIs" dxfId="999" priority="939" operator="equal">
      <formula>"A RECEBER"</formula>
    </cfRule>
  </conditionalFormatting>
  <conditionalFormatting sqref="S606">
    <cfRule type="cellIs" dxfId="998" priority="937" operator="equal">
      <formula>"QUITADO"</formula>
    </cfRule>
    <cfRule type="cellIs" dxfId="997" priority="938" operator="equal">
      <formula>"A RECEBER"</formula>
    </cfRule>
  </conditionalFormatting>
  <conditionalFormatting sqref="S606">
    <cfRule type="cellIs" dxfId="996" priority="936" operator="equal">
      <formula>"LIQUIDADO"</formula>
    </cfRule>
  </conditionalFormatting>
  <conditionalFormatting sqref="S539">
    <cfRule type="cellIs" dxfId="995" priority="935" operator="equal">
      <formula>"A RECEBER"</formula>
    </cfRule>
  </conditionalFormatting>
  <conditionalFormatting sqref="S539">
    <cfRule type="cellIs" dxfId="994" priority="933" operator="equal">
      <formula>"QUITADO"</formula>
    </cfRule>
    <cfRule type="cellIs" dxfId="993" priority="934" operator="equal">
      <formula>"A RECEBER"</formula>
    </cfRule>
  </conditionalFormatting>
  <conditionalFormatting sqref="S539">
    <cfRule type="cellIs" dxfId="992" priority="932" operator="equal">
      <formula>"LIQUIDADO"</formula>
    </cfRule>
  </conditionalFormatting>
  <conditionalFormatting sqref="S565">
    <cfRule type="cellIs" dxfId="991" priority="931" operator="equal">
      <formula>"A RECEBER"</formula>
    </cfRule>
  </conditionalFormatting>
  <conditionalFormatting sqref="S565">
    <cfRule type="cellIs" dxfId="990" priority="929" operator="equal">
      <formula>"QUITADO"</formula>
    </cfRule>
    <cfRule type="cellIs" dxfId="989" priority="930" operator="equal">
      <formula>"A RECEBER"</formula>
    </cfRule>
  </conditionalFormatting>
  <conditionalFormatting sqref="S565">
    <cfRule type="cellIs" dxfId="988" priority="928" operator="equal">
      <formula>"LIQUIDADO"</formula>
    </cfRule>
  </conditionalFormatting>
  <conditionalFormatting sqref="S592">
    <cfRule type="cellIs" dxfId="987" priority="927" operator="equal">
      <formula>"A RECEBER"</formula>
    </cfRule>
  </conditionalFormatting>
  <conditionalFormatting sqref="S592">
    <cfRule type="cellIs" dxfId="986" priority="925" operator="equal">
      <formula>"QUITADO"</formula>
    </cfRule>
    <cfRule type="cellIs" dxfId="985" priority="926" operator="equal">
      <formula>"A RECEBER"</formula>
    </cfRule>
  </conditionalFormatting>
  <conditionalFormatting sqref="S592">
    <cfRule type="cellIs" dxfId="984" priority="924" operator="equal">
      <formula>"LIQUIDADO"</formula>
    </cfRule>
  </conditionalFormatting>
  <conditionalFormatting sqref="S620">
    <cfRule type="cellIs" dxfId="983" priority="923" operator="equal">
      <formula>"A RECEBER"</formula>
    </cfRule>
  </conditionalFormatting>
  <conditionalFormatting sqref="S620">
    <cfRule type="cellIs" dxfId="982" priority="921" operator="equal">
      <formula>"QUITADO"</formula>
    </cfRule>
    <cfRule type="cellIs" dxfId="981" priority="922" operator="equal">
      <formula>"A RECEBER"</formula>
    </cfRule>
  </conditionalFormatting>
  <conditionalFormatting sqref="S620">
    <cfRule type="cellIs" dxfId="980" priority="920" operator="equal">
      <formula>"LIQUIDADO"</formula>
    </cfRule>
  </conditionalFormatting>
  <conditionalFormatting sqref="S630">
    <cfRule type="cellIs" dxfId="979" priority="919" operator="equal">
      <formula>"A RECEBER"</formula>
    </cfRule>
  </conditionalFormatting>
  <conditionalFormatting sqref="S630">
    <cfRule type="cellIs" dxfId="978" priority="917" operator="equal">
      <formula>"QUITADO"</formula>
    </cfRule>
    <cfRule type="cellIs" dxfId="977" priority="918" operator="equal">
      <formula>"A RECEBER"</formula>
    </cfRule>
  </conditionalFormatting>
  <conditionalFormatting sqref="S630">
    <cfRule type="cellIs" dxfId="976" priority="916" operator="equal">
      <formula>"LIQUIDADO"</formula>
    </cfRule>
  </conditionalFormatting>
  <conditionalFormatting sqref="S653">
    <cfRule type="cellIs" dxfId="975" priority="915" operator="equal">
      <formula>"A RECEBER"</formula>
    </cfRule>
  </conditionalFormatting>
  <conditionalFormatting sqref="S653">
    <cfRule type="cellIs" dxfId="974" priority="913" operator="equal">
      <formula>"QUITADO"</formula>
    </cfRule>
    <cfRule type="cellIs" dxfId="973" priority="914" operator="equal">
      <formula>"A RECEBER"</formula>
    </cfRule>
  </conditionalFormatting>
  <conditionalFormatting sqref="S653">
    <cfRule type="cellIs" dxfId="972" priority="912" operator="equal">
      <formula>"LIQUIDADO"</formula>
    </cfRule>
  </conditionalFormatting>
  <conditionalFormatting sqref="S675">
    <cfRule type="cellIs" dxfId="971" priority="911" operator="equal">
      <formula>"A RECEBER"</formula>
    </cfRule>
  </conditionalFormatting>
  <conditionalFormatting sqref="S675">
    <cfRule type="cellIs" dxfId="970" priority="909" operator="equal">
      <formula>"QUITADO"</formula>
    </cfRule>
    <cfRule type="cellIs" dxfId="969" priority="910" operator="equal">
      <formula>"A RECEBER"</formula>
    </cfRule>
  </conditionalFormatting>
  <conditionalFormatting sqref="S675">
    <cfRule type="cellIs" dxfId="968" priority="908" operator="equal">
      <formula>"LIQUIDADO"</formula>
    </cfRule>
  </conditionalFormatting>
  <conditionalFormatting sqref="S540">
    <cfRule type="cellIs" dxfId="967" priority="907" operator="equal">
      <formula>"A RECEBER"</formula>
    </cfRule>
  </conditionalFormatting>
  <conditionalFormatting sqref="S540">
    <cfRule type="cellIs" dxfId="966" priority="905" operator="equal">
      <formula>"QUITADO"</formula>
    </cfRule>
    <cfRule type="cellIs" dxfId="965" priority="906" operator="equal">
      <formula>"A RECEBER"</formula>
    </cfRule>
  </conditionalFormatting>
  <conditionalFormatting sqref="S540">
    <cfRule type="cellIs" dxfId="964" priority="904" operator="equal">
      <formula>"LIQUIDADO"</formula>
    </cfRule>
  </conditionalFormatting>
  <conditionalFormatting sqref="S566">
    <cfRule type="cellIs" dxfId="963" priority="903" operator="equal">
      <formula>"A RECEBER"</formula>
    </cfRule>
  </conditionalFormatting>
  <conditionalFormatting sqref="S566">
    <cfRule type="cellIs" dxfId="962" priority="901" operator="equal">
      <formula>"QUITADO"</formula>
    </cfRule>
    <cfRule type="cellIs" dxfId="961" priority="902" operator="equal">
      <formula>"A RECEBER"</formula>
    </cfRule>
  </conditionalFormatting>
  <conditionalFormatting sqref="S566">
    <cfRule type="cellIs" dxfId="960" priority="900" operator="equal">
      <formula>"LIQUIDADO"</formula>
    </cfRule>
  </conditionalFormatting>
  <conditionalFormatting sqref="S585">
    <cfRule type="cellIs" dxfId="959" priority="899" operator="equal">
      <formula>"A RECEBER"</formula>
    </cfRule>
  </conditionalFormatting>
  <conditionalFormatting sqref="S585">
    <cfRule type="cellIs" dxfId="958" priority="897" operator="equal">
      <formula>"QUITADO"</formula>
    </cfRule>
    <cfRule type="cellIs" dxfId="957" priority="898" operator="equal">
      <formula>"A RECEBER"</formula>
    </cfRule>
  </conditionalFormatting>
  <conditionalFormatting sqref="S585">
    <cfRule type="cellIs" dxfId="956" priority="896" operator="equal">
      <formula>"LIQUIDADO"</formula>
    </cfRule>
  </conditionalFormatting>
  <conditionalFormatting sqref="S617">
    <cfRule type="cellIs" dxfId="955" priority="895" operator="equal">
      <formula>"A RECEBER"</formula>
    </cfRule>
  </conditionalFormatting>
  <conditionalFormatting sqref="S617">
    <cfRule type="cellIs" dxfId="954" priority="893" operator="equal">
      <formula>"QUITADO"</formula>
    </cfRule>
    <cfRule type="cellIs" dxfId="953" priority="894" operator="equal">
      <formula>"A RECEBER"</formula>
    </cfRule>
  </conditionalFormatting>
  <conditionalFormatting sqref="S617">
    <cfRule type="cellIs" dxfId="952" priority="892" operator="equal">
      <formula>"LIQUIDADO"</formula>
    </cfRule>
  </conditionalFormatting>
  <conditionalFormatting sqref="S579">
    <cfRule type="cellIs" dxfId="951" priority="891" operator="equal">
      <formula>"A RECEBER"</formula>
    </cfRule>
  </conditionalFormatting>
  <conditionalFormatting sqref="S579">
    <cfRule type="cellIs" dxfId="950" priority="889" operator="equal">
      <formula>"QUITADO"</formula>
    </cfRule>
    <cfRule type="cellIs" dxfId="949" priority="890" operator="equal">
      <formula>"A RECEBER"</formula>
    </cfRule>
  </conditionalFormatting>
  <conditionalFormatting sqref="S579">
    <cfRule type="cellIs" dxfId="948" priority="888" operator="equal">
      <formula>"LIQUIDADO"</formula>
    </cfRule>
  </conditionalFormatting>
  <conditionalFormatting sqref="S603">
    <cfRule type="cellIs" dxfId="947" priority="887" operator="equal">
      <formula>"A RECEBER"</formula>
    </cfRule>
  </conditionalFormatting>
  <conditionalFormatting sqref="S603">
    <cfRule type="cellIs" dxfId="946" priority="885" operator="equal">
      <formula>"QUITADO"</formula>
    </cfRule>
    <cfRule type="cellIs" dxfId="945" priority="886" operator="equal">
      <formula>"A RECEBER"</formula>
    </cfRule>
  </conditionalFormatting>
  <conditionalFormatting sqref="S603">
    <cfRule type="cellIs" dxfId="944" priority="884" operator="equal">
      <formula>"LIQUIDADO"</formula>
    </cfRule>
  </conditionalFormatting>
  <conditionalFormatting sqref="S647">
    <cfRule type="cellIs" dxfId="943" priority="883" operator="equal">
      <formula>"A RECEBER"</formula>
    </cfRule>
  </conditionalFormatting>
  <conditionalFormatting sqref="S647">
    <cfRule type="cellIs" dxfId="942" priority="881" operator="equal">
      <formula>"QUITADO"</formula>
    </cfRule>
    <cfRule type="cellIs" dxfId="941" priority="882" operator="equal">
      <formula>"A RECEBER"</formula>
    </cfRule>
  </conditionalFormatting>
  <conditionalFormatting sqref="S647">
    <cfRule type="cellIs" dxfId="940" priority="880" operator="equal">
      <formula>"LIQUIDADO"</formula>
    </cfRule>
  </conditionalFormatting>
  <conditionalFormatting sqref="S541">
    <cfRule type="cellIs" dxfId="939" priority="879" operator="equal">
      <formula>"A RECEBER"</formula>
    </cfRule>
  </conditionalFormatting>
  <conditionalFormatting sqref="S541">
    <cfRule type="cellIs" dxfId="938" priority="877" operator="equal">
      <formula>"QUITADO"</formula>
    </cfRule>
    <cfRule type="cellIs" dxfId="937" priority="878" operator="equal">
      <formula>"A RECEBER"</formula>
    </cfRule>
  </conditionalFormatting>
  <conditionalFormatting sqref="S541">
    <cfRule type="cellIs" dxfId="936" priority="876" operator="equal">
      <formula>"LIQUIDADO"</formula>
    </cfRule>
  </conditionalFormatting>
  <conditionalFormatting sqref="S567">
    <cfRule type="cellIs" dxfId="935" priority="875" operator="equal">
      <formula>"A RECEBER"</formula>
    </cfRule>
  </conditionalFormatting>
  <conditionalFormatting sqref="S567">
    <cfRule type="cellIs" dxfId="934" priority="873" operator="equal">
      <formula>"QUITADO"</formula>
    </cfRule>
    <cfRule type="cellIs" dxfId="933" priority="874" operator="equal">
      <formula>"A RECEBER"</formula>
    </cfRule>
  </conditionalFormatting>
  <conditionalFormatting sqref="S567">
    <cfRule type="cellIs" dxfId="932" priority="872" operator="equal">
      <formula>"LIQUIDADO"</formula>
    </cfRule>
  </conditionalFormatting>
  <conditionalFormatting sqref="S586">
    <cfRule type="cellIs" dxfId="931" priority="871" operator="equal">
      <formula>"A RECEBER"</formula>
    </cfRule>
  </conditionalFormatting>
  <conditionalFormatting sqref="S586">
    <cfRule type="cellIs" dxfId="930" priority="869" operator="equal">
      <formula>"QUITADO"</formula>
    </cfRule>
    <cfRule type="cellIs" dxfId="929" priority="870" operator="equal">
      <formula>"A RECEBER"</formula>
    </cfRule>
  </conditionalFormatting>
  <conditionalFormatting sqref="S586">
    <cfRule type="cellIs" dxfId="928" priority="868" operator="equal">
      <formula>"LIQUIDADO"</formula>
    </cfRule>
  </conditionalFormatting>
  <conditionalFormatting sqref="S618">
    <cfRule type="cellIs" dxfId="927" priority="867" operator="equal">
      <formula>"A RECEBER"</formula>
    </cfRule>
  </conditionalFormatting>
  <conditionalFormatting sqref="S618">
    <cfRule type="cellIs" dxfId="926" priority="865" operator="equal">
      <formula>"QUITADO"</formula>
    </cfRule>
    <cfRule type="cellIs" dxfId="925" priority="866" operator="equal">
      <formula>"A RECEBER"</formula>
    </cfRule>
  </conditionalFormatting>
  <conditionalFormatting sqref="S618">
    <cfRule type="cellIs" dxfId="924" priority="864" operator="equal">
      <formula>"LIQUIDADO"</formula>
    </cfRule>
  </conditionalFormatting>
  <conditionalFormatting sqref="S542">
    <cfRule type="cellIs" dxfId="923" priority="863" operator="equal">
      <formula>"A RECEBER"</formula>
    </cfRule>
  </conditionalFormatting>
  <conditionalFormatting sqref="S542">
    <cfRule type="cellIs" dxfId="922" priority="861" operator="equal">
      <formula>"QUITADO"</formula>
    </cfRule>
    <cfRule type="cellIs" dxfId="921" priority="862" operator="equal">
      <formula>"A RECEBER"</formula>
    </cfRule>
  </conditionalFormatting>
  <conditionalFormatting sqref="S542">
    <cfRule type="cellIs" dxfId="920" priority="860" operator="equal">
      <formula>"LIQUIDADO"</formula>
    </cfRule>
  </conditionalFormatting>
  <conditionalFormatting sqref="S622">
    <cfRule type="cellIs" dxfId="919" priority="859" operator="equal">
      <formula>"A RECEBER"</formula>
    </cfRule>
  </conditionalFormatting>
  <conditionalFormatting sqref="S622">
    <cfRule type="cellIs" dxfId="918" priority="857" operator="equal">
      <formula>"QUITADO"</formula>
    </cfRule>
    <cfRule type="cellIs" dxfId="917" priority="858" operator="equal">
      <formula>"A RECEBER"</formula>
    </cfRule>
  </conditionalFormatting>
  <conditionalFormatting sqref="S622">
    <cfRule type="cellIs" dxfId="916" priority="856" operator="equal">
      <formula>"LIQUIDADO"</formula>
    </cfRule>
  </conditionalFormatting>
  <conditionalFormatting sqref="S662">
    <cfRule type="cellIs" dxfId="915" priority="855" operator="equal">
      <formula>"A RECEBER"</formula>
    </cfRule>
  </conditionalFormatting>
  <conditionalFormatting sqref="S662">
    <cfRule type="cellIs" dxfId="914" priority="853" operator="equal">
      <formula>"QUITADO"</formula>
    </cfRule>
    <cfRule type="cellIs" dxfId="913" priority="854" operator="equal">
      <formula>"A RECEBER"</formula>
    </cfRule>
  </conditionalFormatting>
  <conditionalFormatting sqref="S662">
    <cfRule type="cellIs" dxfId="912" priority="852" operator="equal">
      <formula>"LIQUIDADO"</formula>
    </cfRule>
  </conditionalFormatting>
  <conditionalFormatting sqref="S676">
    <cfRule type="cellIs" dxfId="911" priority="851" operator="equal">
      <formula>"A RECEBER"</formula>
    </cfRule>
  </conditionalFormatting>
  <conditionalFormatting sqref="S676">
    <cfRule type="cellIs" dxfId="910" priority="849" operator="equal">
      <formula>"QUITADO"</formula>
    </cfRule>
    <cfRule type="cellIs" dxfId="909" priority="850" operator="equal">
      <formula>"A RECEBER"</formula>
    </cfRule>
  </conditionalFormatting>
  <conditionalFormatting sqref="S676">
    <cfRule type="cellIs" dxfId="908" priority="848" operator="equal">
      <formula>"LIQUIDADO"</formula>
    </cfRule>
  </conditionalFormatting>
  <conditionalFormatting sqref="S548">
    <cfRule type="cellIs" dxfId="907" priority="847" operator="equal">
      <formula>"A RECEBER"</formula>
    </cfRule>
  </conditionalFormatting>
  <conditionalFormatting sqref="S548">
    <cfRule type="cellIs" dxfId="906" priority="845" operator="equal">
      <formula>"QUITADO"</formula>
    </cfRule>
    <cfRule type="cellIs" dxfId="905" priority="846" operator="equal">
      <formula>"A RECEBER"</formula>
    </cfRule>
  </conditionalFormatting>
  <conditionalFormatting sqref="S548">
    <cfRule type="cellIs" dxfId="904" priority="844" operator="equal">
      <formula>"LIQUIDADO"</formula>
    </cfRule>
  </conditionalFormatting>
  <conditionalFormatting sqref="S635">
    <cfRule type="cellIs" dxfId="903" priority="843" operator="equal">
      <formula>"A RECEBER"</formula>
    </cfRule>
  </conditionalFormatting>
  <conditionalFormatting sqref="S635">
    <cfRule type="cellIs" dxfId="902" priority="841" operator="equal">
      <formula>"QUITADO"</formula>
    </cfRule>
    <cfRule type="cellIs" dxfId="901" priority="842" operator="equal">
      <formula>"A RECEBER"</formula>
    </cfRule>
  </conditionalFormatting>
  <conditionalFormatting sqref="S635">
    <cfRule type="cellIs" dxfId="900" priority="840" operator="equal">
      <formula>"LIQUIDADO"</formula>
    </cfRule>
  </conditionalFormatting>
  <conditionalFormatting sqref="S544">
    <cfRule type="cellIs" dxfId="899" priority="839" operator="equal">
      <formula>"A RECEBER"</formula>
    </cfRule>
  </conditionalFormatting>
  <conditionalFormatting sqref="S544">
    <cfRule type="cellIs" dxfId="898" priority="837" operator="equal">
      <formula>"QUITADO"</formula>
    </cfRule>
    <cfRule type="cellIs" dxfId="897" priority="838" operator="equal">
      <formula>"A RECEBER"</formula>
    </cfRule>
  </conditionalFormatting>
  <conditionalFormatting sqref="S544">
    <cfRule type="cellIs" dxfId="896" priority="836" operator="equal">
      <formula>"LIQUIDADO"</formula>
    </cfRule>
  </conditionalFormatting>
  <conditionalFormatting sqref="S621">
    <cfRule type="cellIs" dxfId="895" priority="835" operator="equal">
      <formula>"A RECEBER"</formula>
    </cfRule>
  </conditionalFormatting>
  <conditionalFormatting sqref="S621">
    <cfRule type="cellIs" dxfId="894" priority="833" operator="equal">
      <formula>"QUITADO"</formula>
    </cfRule>
    <cfRule type="cellIs" dxfId="893" priority="834" operator="equal">
      <formula>"A RECEBER"</formula>
    </cfRule>
  </conditionalFormatting>
  <conditionalFormatting sqref="S621">
    <cfRule type="cellIs" dxfId="892" priority="832" operator="equal">
      <formula>"LIQUIDADO"</formula>
    </cfRule>
  </conditionalFormatting>
  <conditionalFormatting sqref="S551">
    <cfRule type="cellIs" dxfId="891" priority="831" operator="equal">
      <formula>"A RECEBER"</formula>
    </cfRule>
  </conditionalFormatting>
  <conditionalFormatting sqref="S551">
    <cfRule type="cellIs" dxfId="890" priority="829" operator="equal">
      <formula>"QUITADO"</formula>
    </cfRule>
    <cfRule type="cellIs" dxfId="889" priority="830" operator="equal">
      <formula>"A RECEBER"</formula>
    </cfRule>
  </conditionalFormatting>
  <conditionalFormatting sqref="S551">
    <cfRule type="cellIs" dxfId="888" priority="828" operator="equal">
      <formula>"LIQUIDADO"</formula>
    </cfRule>
  </conditionalFormatting>
  <conditionalFormatting sqref="S561">
    <cfRule type="cellIs" dxfId="887" priority="827" operator="equal">
      <formula>"A RECEBER"</formula>
    </cfRule>
  </conditionalFormatting>
  <conditionalFormatting sqref="S561">
    <cfRule type="cellIs" dxfId="886" priority="825" operator="equal">
      <formula>"QUITADO"</formula>
    </cfRule>
    <cfRule type="cellIs" dxfId="885" priority="826" operator="equal">
      <formula>"A RECEBER"</formula>
    </cfRule>
  </conditionalFormatting>
  <conditionalFormatting sqref="S561">
    <cfRule type="cellIs" dxfId="884" priority="824" operator="equal">
      <formula>"LIQUIDADO"</formula>
    </cfRule>
  </conditionalFormatting>
  <conditionalFormatting sqref="S597">
    <cfRule type="cellIs" dxfId="883" priority="823" operator="equal">
      <formula>"A RECEBER"</formula>
    </cfRule>
  </conditionalFormatting>
  <conditionalFormatting sqref="S597">
    <cfRule type="cellIs" dxfId="882" priority="821" operator="equal">
      <formula>"QUITADO"</formula>
    </cfRule>
    <cfRule type="cellIs" dxfId="881" priority="822" operator="equal">
      <formula>"A RECEBER"</formula>
    </cfRule>
  </conditionalFormatting>
  <conditionalFormatting sqref="S597">
    <cfRule type="cellIs" dxfId="880" priority="820" operator="equal">
      <formula>"LIQUIDADO"</formula>
    </cfRule>
  </conditionalFormatting>
  <conditionalFormatting sqref="S624">
    <cfRule type="cellIs" dxfId="879" priority="819" operator="equal">
      <formula>"A RECEBER"</formula>
    </cfRule>
  </conditionalFormatting>
  <conditionalFormatting sqref="S624">
    <cfRule type="cellIs" dxfId="878" priority="817" operator="equal">
      <formula>"QUITADO"</formula>
    </cfRule>
    <cfRule type="cellIs" dxfId="877" priority="818" operator="equal">
      <formula>"A RECEBER"</formula>
    </cfRule>
  </conditionalFormatting>
  <conditionalFormatting sqref="S624">
    <cfRule type="cellIs" dxfId="876" priority="816" operator="equal">
      <formula>"LIQUIDADO"</formula>
    </cfRule>
  </conditionalFormatting>
  <conditionalFormatting sqref="S657">
    <cfRule type="cellIs" dxfId="875" priority="815" operator="equal">
      <formula>"A RECEBER"</formula>
    </cfRule>
  </conditionalFormatting>
  <conditionalFormatting sqref="S657">
    <cfRule type="cellIs" dxfId="874" priority="813" operator="equal">
      <formula>"QUITADO"</formula>
    </cfRule>
    <cfRule type="cellIs" dxfId="873" priority="814" operator="equal">
      <formula>"A RECEBER"</formula>
    </cfRule>
  </conditionalFormatting>
  <conditionalFormatting sqref="S657">
    <cfRule type="cellIs" dxfId="872" priority="812" operator="equal">
      <formula>"LIQUIDADO"</formula>
    </cfRule>
  </conditionalFormatting>
  <conditionalFormatting sqref="S555">
    <cfRule type="cellIs" dxfId="871" priority="811" operator="equal">
      <formula>"A RECEBER"</formula>
    </cfRule>
  </conditionalFormatting>
  <conditionalFormatting sqref="S555">
    <cfRule type="cellIs" dxfId="870" priority="809" operator="equal">
      <formula>"QUITADO"</formula>
    </cfRule>
    <cfRule type="cellIs" dxfId="869" priority="810" operator="equal">
      <formula>"A RECEBER"</formula>
    </cfRule>
  </conditionalFormatting>
  <conditionalFormatting sqref="S555">
    <cfRule type="cellIs" dxfId="868" priority="808" operator="equal">
      <formula>"LIQUIDADO"</formula>
    </cfRule>
  </conditionalFormatting>
  <conditionalFormatting sqref="S562">
    <cfRule type="cellIs" dxfId="867" priority="806" operator="equal">
      <formula>"QUITADO"</formula>
    </cfRule>
    <cfRule type="cellIs" dxfId="866" priority="807" operator="equal">
      <formula>"A RECEBER"</formula>
    </cfRule>
  </conditionalFormatting>
  <conditionalFormatting sqref="S562">
    <cfRule type="cellIs" dxfId="865" priority="805" operator="equal">
      <formula>"LIQUIDADO"</formula>
    </cfRule>
  </conditionalFormatting>
  <conditionalFormatting sqref="S563">
    <cfRule type="cellIs" dxfId="864" priority="804" operator="equal">
      <formula>"A RECEBER"</formula>
    </cfRule>
  </conditionalFormatting>
  <conditionalFormatting sqref="S563">
    <cfRule type="cellIs" dxfId="863" priority="802" operator="equal">
      <formula>"QUITADO"</formula>
    </cfRule>
    <cfRule type="cellIs" dxfId="862" priority="803" operator="equal">
      <formula>"A RECEBER"</formula>
    </cfRule>
  </conditionalFormatting>
  <conditionalFormatting sqref="S563">
    <cfRule type="cellIs" dxfId="861" priority="801" operator="equal">
      <formula>"LIQUIDADO"</formula>
    </cfRule>
  </conditionalFormatting>
  <conditionalFormatting sqref="S591">
    <cfRule type="cellIs" dxfId="860" priority="800" operator="equal">
      <formula>"A RECEBER"</formula>
    </cfRule>
  </conditionalFormatting>
  <conditionalFormatting sqref="S591">
    <cfRule type="cellIs" dxfId="859" priority="798" operator="equal">
      <formula>"QUITADO"</formula>
    </cfRule>
    <cfRule type="cellIs" dxfId="858" priority="799" operator="equal">
      <formula>"A RECEBER"</formula>
    </cfRule>
  </conditionalFormatting>
  <conditionalFormatting sqref="S591">
    <cfRule type="cellIs" dxfId="857" priority="797" operator="equal">
      <formula>"LIQUIDADO"</formula>
    </cfRule>
  </conditionalFormatting>
  <conditionalFormatting sqref="S619">
    <cfRule type="cellIs" dxfId="856" priority="796" operator="equal">
      <formula>"A RECEBER"</formula>
    </cfRule>
  </conditionalFormatting>
  <conditionalFormatting sqref="S619">
    <cfRule type="cellIs" dxfId="855" priority="794" operator="equal">
      <formula>"QUITADO"</formula>
    </cfRule>
    <cfRule type="cellIs" dxfId="854" priority="795" operator="equal">
      <formula>"A RECEBER"</formula>
    </cfRule>
  </conditionalFormatting>
  <conditionalFormatting sqref="S619">
    <cfRule type="cellIs" dxfId="853" priority="793" operator="equal">
      <formula>"LIQUIDADO"</formula>
    </cfRule>
  </conditionalFormatting>
  <conditionalFormatting sqref="S652">
    <cfRule type="cellIs" dxfId="852" priority="792" operator="equal">
      <formula>"A RECEBER"</formula>
    </cfRule>
  </conditionalFormatting>
  <conditionalFormatting sqref="S652">
    <cfRule type="cellIs" dxfId="851" priority="790" operator="equal">
      <formula>"QUITADO"</formula>
    </cfRule>
    <cfRule type="cellIs" dxfId="850" priority="791" operator="equal">
      <formula>"A RECEBER"</formula>
    </cfRule>
  </conditionalFormatting>
  <conditionalFormatting sqref="S652">
    <cfRule type="cellIs" dxfId="849" priority="789" operator="equal">
      <formula>"LIQUIDADO"</formula>
    </cfRule>
  </conditionalFormatting>
  <conditionalFormatting sqref="S674">
    <cfRule type="cellIs" dxfId="848" priority="788" operator="equal">
      <formula>"A RECEBER"</formula>
    </cfRule>
  </conditionalFormatting>
  <conditionalFormatting sqref="S674">
    <cfRule type="cellIs" dxfId="847" priority="786" operator="equal">
      <formula>"QUITADO"</formula>
    </cfRule>
    <cfRule type="cellIs" dxfId="846" priority="787" operator="equal">
      <formula>"A RECEBER"</formula>
    </cfRule>
  </conditionalFormatting>
  <conditionalFormatting sqref="S674">
    <cfRule type="cellIs" dxfId="845" priority="785" operator="equal">
      <formula>"LIQUIDADO"</formula>
    </cfRule>
  </conditionalFormatting>
  <conditionalFormatting sqref="S631">
    <cfRule type="cellIs" dxfId="844" priority="784" operator="equal">
      <formula>"A RECEBER"</formula>
    </cfRule>
  </conditionalFormatting>
  <conditionalFormatting sqref="S631">
    <cfRule type="cellIs" dxfId="843" priority="782" operator="equal">
      <formula>"QUITADO"</formula>
    </cfRule>
    <cfRule type="cellIs" dxfId="842" priority="783" operator="equal">
      <formula>"A RECEBER"</formula>
    </cfRule>
  </conditionalFormatting>
  <conditionalFormatting sqref="S631">
    <cfRule type="cellIs" dxfId="841" priority="781" operator="equal">
      <formula>"LIQUIDADO"</formula>
    </cfRule>
  </conditionalFormatting>
  <conditionalFormatting sqref="S570">
    <cfRule type="cellIs" dxfId="840" priority="780" operator="equal">
      <formula>"A RECEBER"</formula>
    </cfRule>
  </conditionalFormatting>
  <conditionalFormatting sqref="S570">
    <cfRule type="cellIs" dxfId="839" priority="778" operator="equal">
      <formula>"QUITADO"</formula>
    </cfRule>
    <cfRule type="cellIs" dxfId="838" priority="779" operator="equal">
      <formula>"A RECEBER"</formula>
    </cfRule>
  </conditionalFormatting>
  <conditionalFormatting sqref="S570">
    <cfRule type="cellIs" dxfId="837" priority="777" operator="equal">
      <formula>"LIQUIDADO"</formula>
    </cfRule>
  </conditionalFormatting>
  <conditionalFormatting sqref="S629">
    <cfRule type="cellIs" dxfId="836" priority="776" operator="equal">
      <formula>"A RECEBER"</formula>
    </cfRule>
  </conditionalFormatting>
  <conditionalFormatting sqref="S629">
    <cfRule type="cellIs" dxfId="835" priority="774" operator="equal">
      <formula>"QUITADO"</formula>
    </cfRule>
    <cfRule type="cellIs" dxfId="834" priority="775" operator="equal">
      <formula>"A RECEBER"</formula>
    </cfRule>
  </conditionalFormatting>
  <conditionalFormatting sqref="S629">
    <cfRule type="cellIs" dxfId="833" priority="773" operator="equal">
      <formula>"LIQUIDADO"</formula>
    </cfRule>
  </conditionalFormatting>
  <conditionalFormatting sqref="S571">
    <cfRule type="cellIs" dxfId="832" priority="772" operator="equal">
      <formula>"A RECEBER"</formula>
    </cfRule>
  </conditionalFormatting>
  <conditionalFormatting sqref="S571">
    <cfRule type="cellIs" dxfId="831" priority="770" operator="equal">
      <formula>"QUITADO"</formula>
    </cfRule>
    <cfRule type="cellIs" dxfId="830" priority="771" operator="equal">
      <formula>"A RECEBER"</formula>
    </cfRule>
  </conditionalFormatting>
  <conditionalFormatting sqref="S571">
    <cfRule type="cellIs" dxfId="829" priority="769" operator="equal">
      <formula>"LIQUIDADO"</formula>
    </cfRule>
  </conditionalFormatting>
  <conditionalFormatting sqref="S594">
    <cfRule type="cellIs" dxfId="828" priority="768" operator="equal">
      <formula>"A RECEBER"</formula>
    </cfRule>
  </conditionalFormatting>
  <conditionalFormatting sqref="S594">
    <cfRule type="cellIs" dxfId="827" priority="766" operator="equal">
      <formula>"QUITADO"</formula>
    </cfRule>
    <cfRule type="cellIs" dxfId="826" priority="767" operator="equal">
      <formula>"A RECEBER"</formula>
    </cfRule>
  </conditionalFormatting>
  <conditionalFormatting sqref="S594">
    <cfRule type="cellIs" dxfId="825" priority="765" operator="equal">
      <formula>"LIQUIDADO"</formula>
    </cfRule>
  </conditionalFormatting>
  <conditionalFormatting sqref="S637">
    <cfRule type="cellIs" dxfId="824" priority="764" operator="equal">
      <formula>"A RECEBER"</formula>
    </cfRule>
  </conditionalFormatting>
  <conditionalFormatting sqref="S637">
    <cfRule type="cellIs" dxfId="823" priority="762" operator="equal">
      <formula>"QUITADO"</formula>
    </cfRule>
    <cfRule type="cellIs" dxfId="822" priority="763" operator="equal">
      <formula>"A RECEBER"</formula>
    </cfRule>
  </conditionalFormatting>
  <conditionalFormatting sqref="S637">
    <cfRule type="cellIs" dxfId="821" priority="761" operator="equal">
      <formula>"LIQUIDADO"</formula>
    </cfRule>
  </conditionalFormatting>
  <conditionalFormatting sqref="S663">
    <cfRule type="cellIs" dxfId="820" priority="760" operator="equal">
      <formula>"A RECEBER"</formula>
    </cfRule>
  </conditionalFormatting>
  <conditionalFormatting sqref="S663">
    <cfRule type="cellIs" dxfId="819" priority="758" operator="equal">
      <formula>"QUITADO"</formula>
    </cfRule>
    <cfRule type="cellIs" dxfId="818" priority="759" operator="equal">
      <formula>"A RECEBER"</formula>
    </cfRule>
  </conditionalFormatting>
  <conditionalFormatting sqref="S663">
    <cfRule type="cellIs" dxfId="817" priority="757" operator="equal">
      <formula>"LIQUIDADO"</formula>
    </cfRule>
  </conditionalFormatting>
  <conditionalFormatting sqref="S573">
    <cfRule type="cellIs" dxfId="816" priority="756" operator="equal">
      <formula>"A RECEBER"</formula>
    </cfRule>
  </conditionalFormatting>
  <conditionalFormatting sqref="S573">
    <cfRule type="cellIs" dxfId="815" priority="754" operator="equal">
      <formula>"QUITADO"</formula>
    </cfRule>
    <cfRule type="cellIs" dxfId="814" priority="755" operator="equal">
      <formula>"A RECEBER"</formula>
    </cfRule>
  </conditionalFormatting>
  <conditionalFormatting sqref="S573">
    <cfRule type="cellIs" dxfId="813" priority="753" operator="equal">
      <formula>"LIQUIDADO"</formula>
    </cfRule>
  </conditionalFormatting>
  <conditionalFormatting sqref="S593">
    <cfRule type="cellIs" dxfId="812" priority="752" operator="equal">
      <formula>"A RECEBER"</formula>
    </cfRule>
  </conditionalFormatting>
  <conditionalFormatting sqref="S593">
    <cfRule type="cellIs" dxfId="811" priority="750" operator="equal">
      <formula>"QUITADO"</formula>
    </cfRule>
    <cfRule type="cellIs" dxfId="810" priority="751" operator="equal">
      <formula>"A RECEBER"</formula>
    </cfRule>
  </conditionalFormatting>
  <conditionalFormatting sqref="S593">
    <cfRule type="cellIs" dxfId="809" priority="749" operator="equal">
      <formula>"LIQUIDADO"</formula>
    </cfRule>
  </conditionalFormatting>
  <conditionalFormatting sqref="S626">
    <cfRule type="cellIs" dxfId="808" priority="748" operator="equal">
      <formula>"A RECEBER"</formula>
    </cfRule>
  </conditionalFormatting>
  <conditionalFormatting sqref="S626">
    <cfRule type="cellIs" dxfId="807" priority="746" operator="equal">
      <formula>"QUITADO"</formula>
    </cfRule>
    <cfRule type="cellIs" dxfId="806" priority="747" operator="equal">
      <formula>"A RECEBER"</formula>
    </cfRule>
  </conditionalFormatting>
  <conditionalFormatting sqref="S626">
    <cfRule type="cellIs" dxfId="805" priority="745" operator="equal">
      <formula>"LIQUIDADO"</formula>
    </cfRule>
  </conditionalFormatting>
  <conditionalFormatting sqref="S587">
    <cfRule type="cellIs" dxfId="804" priority="744" operator="equal">
      <formula>"A RECEBER"</formula>
    </cfRule>
  </conditionalFormatting>
  <conditionalFormatting sqref="S587">
    <cfRule type="cellIs" dxfId="803" priority="742" operator="equal">
      <formula>"QUITADO"</formula>
    </cfRule>
    <cfRule type="cellIs" dxfId="802" priority="743" operator="equal">
      <formula>"A RECEBER"</formula>
    </cfRule>
  </conditionalFormatting>
  <conditionalFormatting sqref="S587">
    <cfRule type="cellIs" dxfId="801" priority="741" operator="equal">
      <formula>"LIQUIDADO"</formula>
    </cfRule>
  </conditionalFormatting>
  <conditionalFormatting sqref="S588">
    <cfRule type="cellIs" dxfId="800" priority="740" operator="equal">
      <formula>"A RECEBER"</formula>
    </cfRule>
  </conditionalFormatting>
  <conditionalFormatting sqref="S588">
    <cfRule type="cellIs" dxfId="799" priority="738" operator="equal">
      <formula>"QUITADO"</formula>
    </cfRule>
    <cfRule type="cellIs" dxfId="798" priority="739" operator="equal">
      <formula>"A RECEBER"</formula>
    </cfRule>
  </conditionalFormatting>
  <conditionalFormatting sqref="S588">
    <cfRule type="cellIs" dxfId="797" priority="737" operator="equal">
      <formula>"LIQUIDADO"</formula>
    </cfRule>
  </conditionalFormatting>
  <conditionalFormatting sqref="S656">
    <cfRule type="cellIs" dxfId="796" priority="736" operator="equal">
      <formula>"A RECEBER"</formula>
    </cfRule>
  </conditionalFormatting>
  <conditionalFormatting sqref="S656">
    <cfRule type="cellIs" dxfId="795" priority="734" operator="equal">
      <formula>"QUITADO"</formula>
    </cfRule>
    <cfRule type="cellIs" dxfId="794" priority="735" operator="equal">
      <formula>"A RECEBER"</formula>
    </cfRule>
  </conditionalFormatting>
  <conditionalFormatting sqref="S656">
    <cfRule type="cellIs" dxfId="793" priority="733" operator="equal">
      <formula>"LIQUIDADO"</formula>
    </cfRule>
  </conditionalFormatting>
  <conditionalFormatting sqref="S589">
    <cfRule type="cellIs" dxfId="792" priority="732" operator="equal">
      <formula>"A RECEBER"</formula>
    </cfRule>
  </conditionalFormatting>
  <conditionalFormatting sqref="S589">
    <cfRule type="cellIs" dxfId="791" priority="730" operator="equal">
      <formula>"QUITADO"</formula>
    </cfRule>
    <cfRule type="cellIs" dxfId="790" priority="731" operator="equal">
      <formula>"A RECEBER"</formula>
    </cfRule>
  </conditionalFormatting>
  <conditionalFormatting sqref="S589">
    <cfRule type="cellIs" dxfId="789" priority="729" operator="equal">
      <formula>"LIQUIDADO"</formula>
    </cfRule>
  </conditionalFormatting>
  <conditionalFormatting sqref="S590">
    <cfRule type="cellIs" dxfId="788" priority="728" operator="equal">
      <formula>"A RECEBER"</formula>
    </cfRule>
  </conditionalFormatting>
  <conditionalFormatting sqref="S590">
    <cfRule type="cellIs" dxfId="787" priority="726" operator="equal">
      <formula>"QUITADO"</formula>
    </cfRule>
    <cfRule type="cellIs" dxfId="786" priority="727" operator="equal">
      <formula>"A RECEBER"</formula>
    </cfRule>
  </conditionalFormatting>
  <conditionalFormatting sqref="S590">
    <cfRule type="cellIs" dxfId="785" priority="725" operator="equal">
      <formula>"LIQUIDADO"</formula>
    </cfRule>
  </conditionalFormatting>
  <conditionalFormatting sqref="S596">
    <cfRule type="cellIs" dxfId="784" priority="724" operator="equal">
      <formula>"A RECEBER"</formula>
    </cfRule>
  </conditionalFormatting>
  <conditionalFormatting sqref="S596">
    <cfRule type="cellIs" dxfId="783" priority="722" operator="equal">
      <formula>"QUITADO"</formula>
    </cfRule>
    <cfRule type="cellIs" dxfId="782" priority="723" operator="equal">
      <formula>"A RECEBER"</formula>
    </cfRule>
  </conditionalFormatting>
  <conditionalFormatting sqref="S596">
    <cfRule type="cellIs" dxfId="781" priority="721" operator="equal">
      <formula>"LIQUIDADO"</formula>
    </cfRule>
  </conditionalFormatting>
  <conditionalFormatting sqref="S625">
    <cfRule type="cellIs" dxfId="780" priority="720" operator="equal">
      <formula>"A RECEBER"</formula>
    </cfRule>
  </conditionalFormatting>
  <conditionalFormatting sqref="S625">
    <cfRule type="cellIs" dxfId="779" priority="718" operator="equal">
      <formula>"QUITADO"</formula>
    </cfRule>
    <cfRule type="cellIs" dxfId="778" priority="719" operator="equal">
      <formula>"A RECEBER"</formula>
    </cfRule>
  </conditionalFormatting>
  <conditionalFormatting sqref="S625">
    <cfRule type="cellIs" dxfId="777" priority="717" operator="equal">
      <formula>"LIQUIDADO"</formula>
    </cfRule>
  </conditionalFormatting>
  <conditionalFormatting sqref="S655">
    <cfRule type="cellIs" dxfId="776" priority="716" operator="equal">
      <formula>"A RECEBER"</formula>
    </cfRule>
  </conditionalFormatting>
  <conditionalFormatting sqref="S655">
    <cfRule type="cellIs" dxfId="775" priority="714" operator="equal">
      <formula>"QUITADO"</formula>
    </cfRule>
    <cfRule type="cellIs" dxfId="774" priority="715" operator="equal">
      <formula>"A RECEBER"</formula>
    </cfRule>
  </conditionalFormatting>
  <conditionalFormatting sqref="S655">
    <cfRule type="cellIs" dxfId="773" priority="713" operator="equal">
      <formula>"LIQUIDADO"</formula>
    </cfRule>
  </conditionalFormatting>
  <conditionalFormatting sqref="S681">
    <cfRule type="cellIs" dxfId="772" priority="712" operator="equal">
      <formula>"A RECEBER"</formula>
    </cfRule>
  </conditionalFormatting>
  <conditionalFormatting sqref="S681">
    <cfRule type="cellIs" dxfId="771" priority="710" operator="equal">
      <formula>"QUITADO"</formula>
    </cfRule>
    <cfRule type="cellIs" dxfId="770" priority="711" operator="equal">
      <formula>"A RECEBER"</formula>
    </cfRule>
  </conditionalFormatting>
  <conditionalFormatting sqref="S681">
    <cfRule type="cellIs" dxfId="769" priority="709" operator="equal">
      <formula>"LIQUIDADO"</formula>
    </cfRule>
  </conditionalFormatting>
  <conditionalFormatting sqref="S665">
    <cfRule type="cellIs" dxfId="768" priority="708" operator="equal">
      <formula>"A RECEBER"</formula>
    </cfRule>
  </conditionalFormatting>
  <conditionalFormatting sqref="S665">
    <cfRule type="cellIs" dxfId="767" priority="706" operator="equal">
      <formula>"QUITADO"</formula>
    </cfRule>
    <cfRule type="cellIs" dxfId="766" priority="707" operator="equal">
      <formula>"A RECEBER"</formula>
    </cfRule>
  </conditionalFormatting>
  <conditionalFormatting sqref="S665">
    <cfRule type="cellIs" dxfId="765" priority="705" operator="equal">
      <formula>"LIQUIDADO"</formula>
    </cfRule>
  </conditionalFormatting>
  <conditionalFormatting sqref="S667">
    <cfRule type="cellIs" dxfId="764" priority="704" operator="equal">
      <formula>"A RECEBER"</formula>
    </cfRule>
  </conditionalFormatting>
  <conditionalFormatting sqref="S667">
    <cfRule type="cellIs" dxfId="763" priority="702" operator="equal">
      <formula>"QUITADO"</formula>
    </cfRule>
    <cfRule type="cellIs" dxfId="762" priority="703" operator="equal">
      <formula>"A RECEBER"</formula>
    </cfRule>
  </conditionalFormatting>
  <conditionalFormatting sqref="S667">
    <cfRule type="cellIs" dxfId="761" priority="701" operator="equal">
      <formula>"LIQUIDADO"</formula>
    </cfRule>
  </conditionalFormatting>
  <conditionalFormatting sqref="S685">
    <cfRule type="cellIs" dxfId="760" priority="700" operator="equal">
      <formula>"A RECEBER"</formula>
    </cfRule>
  </conditionalFormatting>
  <conditionalFormatting sqref="S685">
    <cfRule type="cellIs" dxfId="759" priority="698" operator="equal">
      <formula>"QUITADO"</formula>
    </cfRule>
    <cfRule type="cellIs" dxfId="758" priority="699" operator="equal">
      <formula>"A RECEBER"</formula>
    </cfRule>
  </conditionalFormatting>
  <conditionalFormatting sqref="S685">
    <cfRule type="cellIs" dxfId="757" priority="697" operator="equal">
      <formula>"LIQUIDADO"</formula>
    </cfRule>
  </conditionalFormatting>
  <conditionalFormatting sqref="S699">
    <cfRule type="cellIs" dxfId="756" priority="696" operator="equal">
      <formula>"A RECEBER"</formula>
    </cfRule>
  </conditionalFormatting>
  <conditionalFormatting sqref="S699">
    <cfRule type="cellIs" dxfId="755" priority="694" operator="equal">
      <formula>"QUITADO"</formula>
    </cfRule>
    <cfRule type="cellIs" dxfId="754" priority="695" operator="equal">
      <formula>"A RECEBER"</formula>
    </cfRule>
  </conditionalFormatting>
  <conditionalFormatting sqref="S699">
    <cfRule type="cellIs" dxfId="753" priority="693" operator="equal">
      <formula>"LIQUIDADO"</formula>
    </cfRule>
  </conditionalFormatting>
  <conditionalFormatting sqref="S684">
    <cfRule type="cellIs" dxfId="752" priority="691" operator="equal">
      <formula>"QUITADO"</formula>
    </cfRule>
    <cfRule type="cellIs" dxfId="751" priority="692" operator="equal">
      <formula>"A RECEBER"</formula>
    </cfRule>
  </conditionalFormatting>
  <conditionalFormatting sqref="S684">
    <cfRule type="cellIs" dxfId="750" priority="690" operator="equal">
      <formula>"LIQUIDADO"</formula>
    </cfRule>
  </conditionalFormatting>
  <conditionalFormatting sqref="S693">
    <cfRule type="cellIs" dxfId="749" priority="689" operator="equal">
      <formula>"A RECEBER"</formula>
    </cfRule>
  </conditionalFormatting>
  <conditionalFormatting sqref="S693">
    <cfRule type="cellIs" dxfId="748" priority="687" operator="equal">
      <formula>"QUITADO"</formula>
    </cfRule>
    <cfRule type="cellIs" dxfId="747" priority="688" operator="equal">
      <formula>"A RECEBER"</formula>
    </cfRule>
  </conditionalFormatting>
  <conditionalFormatting sqref="S693">
    <cfRule type="cellIs" dxfId="746" priority="686" operator="equal">
      <formula>"LIQUIDADO"</formula>
    </cfRule>
  </conditionalFormatting>
  <conditionalFormatting sqref="S694">
    <cfRule type="cellIs" dxfId="745" priority="685" operator="equal">
      <formula>"A RECEBER"</formula>
    </cfRule>
  </conditionalFormatting>
  <conditionalFormatting sqref="S694">
    <cfRule type="cellIs" dxfId="744" priority="683" operator="equal">
      <formula>"QUITADO"</formula>
    </cfRule>
    <cfRule type="cellIs" dxfId="743" priority="684" operator="equal">
      <formula>"A RECEBER"</formula>
    </cfRule>
  </conditionalFormatting>
  <conditionalFormatting sqref="S694">
    <cfRule type="cellIs" dxfId="742" priority="682" operator="equal">
      <formula>"LIQUIDADO"</formula>
    </cfRule>
  </conditionalFormatting>
  <conditionalFormatting sqref="S700">
    <cfRule type="cellIs" dxfId="741" priority="681" operator="equal">
      <formula>"A RECEBER"</formula>
    </cfRule>
  </conditionalFormatting>
  <conditionalFormatting sqref="S700">
    <cfRule type="cellIs" dxfId="740" priority="679" operator="equal">
      <formula>"QUITADO"</formula>
    </cfRule>
    <cfRule type="cellIs" dxfId="739" priority="680" operator="equal">
      <formula>"A RECEBER"</formula>
    </cfRule>
  </conditionalFormatting>
  <conditionalFormatting sqref="S700">
    <cfRule type="cellIs" dxfId="738" priority="678" operator="equal">
      <formula>"LIQUIDADO"</formula>
    </cfRule>
  </conditionalFormatting>
  <conditionalFormatting sqref="S701">
    <cfRule type="cellIs" dxfId="737" priority="677" operator="equal">
      <formula>"A RECEBER"</formula>
    </cfRule>
  </conditionalFormatting>
  <conditionalFormatting sqref="S701">
    <cfRule type="cellIs" dxfId="736" priority="675" operator="equal">
      <formula>"QUITADO"</formula>
    </cfRule>
    <cfRule type="cellIs" dxfId="735" priority="676" operator="equal">
      <formula>"A RECEBER"</formula>
    </cfRule>
  </conditionalFormatting>
  <conditionalFormatting sqref="S701">
    <cfRule type="cellIs" dxfId="734" priority="674" operator="equal">
      <formula>"LIQUIDADO"</formula>
    </cfRule>
  </conditionalFormatting>
  <conditionalFormatting sqref="S704">
    <cfRule type="cellIs" dxfId="733" priority="673" operator="equal">
      <formula>"A RECEBER"</formula>
    </cfRule>
  </conditionalFormatting>
  <conditionalFormatting sqref="S704">
    <cfRule type="cellIs" dxfId="732" priority="671" operator="equal">
      <formula>"QUITADO"</formula>
    </cfRule>
    <cfRule type="cellIs" dxfId="731" priority="672" operator="equal">
      <formula>"A RECEBER"</formula>
    </cfRule>
  </conditionalFormatting>
  <conditionalFormatting sqref="S704">
    <cfRule type="cellIs" dxfId="730" priority="670" operator="equal">
      <formula>"LIQUIDADO"</formula>
    </cfRule>
  </conditionalFormatting>
  <conditionalFormatting sqref="S706">
    <cfRule type="cellIs" dxfId="729" priority="669" operator="equal">
      <formula>"A RECEBER"</formula>
    </cfRule>
  </conditionalFormatting>
  <conditionalFormatting sqref="S706">
    <cfRule type="cellIs" dxfId="728" priority="667" operator="equal">
      <formula>"QUITADO"</formula>
    </cfRule>
    <cfRule type="cellIs" dxfId="727" priority="668" operator="equal">
      <formula>"A RECEBER"</formula>
    </cfRule>
  </conditionalFormatting>
  <conditionalFormatting sqref="S706">
    <cfRule type="cellIs" dxfId="726" priority="666" operator="equal">
      <formula>"LIQUIDADO"</formula>
    </cfRule>
  </conditionalFormatting>
  <conditionalFormatting sqref="S707">
    <cfRule type="cellIs" dxfId="725" priority="665" operator="equal">
      <formula>"A RECEBER"</formula>
    </cfRule>
  </conditionalFormatting>
  <conditionalFormatting sqref="S707">
    <cfRule type="cellIs" dxfId="724" priority="663" operator="equal">
      <formula>"QUITADO"</formula>
    </cfRule>
    <cfRule type="cellIs" dxfId="723" priority="664" operator="equal">
      <formula>"A RECEBER"</formula>
    </cfRule>
  </conditionalFormatting>
  <conditionalFormatting sqref="S707">
    <cfRule type="cellIs" dxfId="722" priority="662" operator="equal">
      <formula>"LIQUIDADO"</formula>
    </cfRule>
  </conditionalFormatting>
  <conditionalFormatting sqref="S710">
    <cfRule type="cellIs" dxfId="721" priority="661" operator="equal">
      <formula>"A RECEBER"</formula>
    </cfRule>
  </conditionalFormatting>
  <conditionalFormatting sqref="S710">
    <cfRule type="cellIs" dxfId="720" priority="659" operator="equal">
      <formula>"QUITADO"</formula>
    </cfRule>
    <cfRule type="cellIs" dxfId="719" priority="660" operator="equal">
      <formula>"A RECEBER"</formula>
    </cfRule>
  </conditionalFormatting>
  <conditionalFormatting sqref="S710">
    <cfRule type="cellIs" dxfId="718" priority="658" operator="equal">
      <formula>"LIQUIDADO"</formula>
    </cfRule>
  </conditionalFormatting>
  <conditionalFormatting sqref="S712">
    <cfRule type="cellIs" dxfId="717" priority="656" operator="equal">
      <formula>"QUITADO"</formula>
    </cfRule>
    <cfRule type="cellIs" dxfId="716" priority="657" operator="equal">
      <formula>"A RECEBER"</formula>
    </cfRule>
  </conditionalFormatting>
  <conditionalFormatting sqref="S712">
    <cfRule type="cellIs" dxfId="715" priority="655" operator="equal">
      <formula>"LIQUIDADO"</formula>
    </cfRule>
  </conditionalFormatting>
  <conditionalFormatting sqref="S713">
    <cfRule type="cellIs" dxfId="714" priority="654" operator="equal">
      <formula>"A RECEBER"</formula>
    </cfRule>
  </conditionalFormatting>
  <conditionalFormatting sqref="S713">
    <cfRule type="cellIs" dxfId="713" priority="652" operator="equal">
      <formula>"QUITADO"</formula>
    </cfRule>
    <cfRule type="cellIs" dxfId="712" priority="653" operator="equal">
      <formula>"A RECEBER"</formula>
    </cfRule>
  </conditionalFormatting>
  <conditionalFormatting sqref="S713">
    <cfRule type="cellIs" dxfId="711" priority="651" operator="equal">
      <formula>"LIQUIDADO"</formula>
    </cfRule>
  </conditionalFormatting>
  <conditionalFormatting sqref="S727">
    <cfRule type="cellIs" dxfId="710" priority="650" operator="equal">
      <formula>"A RECEBER"</formula>
    </cfRule>
  </conditionalFormatting>
  <conditionalFormatting sqref="S727">
    <cfRule type="cellIs" dxfId="709" priority="648" operator="equal">
      <formula>"QUITADO"</formula>
    </cfRule>
    <cfRule type="cellIs" dxfId="708" priority="649" operator="equal">
      <formula>"A RECEBER"</formula>
    </cfRule>
  </conditionalFormatting>
  <conditionalFormatting sqref="S727">
    <cfRule type="cellIs" dxfId="707" priority="647" operator="equal">
      <formula>"LIQUIDADO"</formula>
    </cfRule>
  </conditionalFormatting>
  <conditionalFormatting sqref="S728">
    <cfRule type="cellIs" dxfId="706" priority="646" operator="equal">
      <formula>"A RECEBER"</formula>
    </cfRule>
  </conditionalFormatting>
  <conditionalFormatting sqref="S728">
    <cfRule type="cellIs" dxfId="705" priority="644" operator="equal">
      <formula>"QUITADO"</formula>
    </cfRule>
    <cfRule type="cellIs" dxfId="704" priority="645" operator="equal">
      <formula>"A RECEBER"</formula>
    </cfRule>
  </conditionalFormatting>
  <conditionalFormatting sqref="S728">
    <cfRule type="cellIs" dxfId="703" priority="643" operator="equal">
      <formula>"LIQUIDADO"</formula>
    </cfRule>
  </conditionalFormatting>
  <conditionalFormatting sqref="S729">
    <cfRule type="cellIs" dxfId="702" priority="642" operator="equal">
      <formula>"A RECEBER"</formula>
    </cfRule>
  </conditionalFormatting>
  <conditionalFormatting sqref="S729">
    <cfRule type="cellIs" dxfId="701" priority="640" operator="equal">
      <formula>"QUITADO"</formula>
    </cfRule>
    <cfRule type="cellIs" dxfId="700" priority="641" operator="equal">
      <formula>"A RECEBER"</formula>
    </cfRule>
  </conditionalFormatting>
  <conditionalFormatting sqref="S729">
    <cfRule type="cellIs" dxfId="699" priority="639" operator="equal">
      <formula>"LIQUIDADO"</formula>
    </cfRule>
  </conditionalFormatting>
  <conditionalFormatting sqref="S711">
    <cfRule type="cellIs" dxfId="698" priority="638" operator="equal">
      <formula>"A RECEBER"</formula>
    </cfRule>
  </conditionalFormatting>
  <conditionalFormatting sqref="S711">
    <cfRule type="cellIs" dxfId="697" priority="636" operator="equal">
      <formula>"QUITADO"</formula>
    </cfRule>
    <cfRule type="cellIs" dxfId="696" priority="637" operator="equal">
      <formula>"A RECEBER"</formula>
    </cfRule>
  </conditionalFormatting>
  <conditionalFormatting sqref="S711">
    <cfRule type="cellIs" dxfId="695" priority="635" operator="equal">
      <formula>"LIQUIDADO"</formula>
    </cfRule>
  </conditionalFormatting>
  <conditionalFormatting sqref="S705">
    <cfRule type="cellIs" dxfId="694" priority="634" operator="equal">
      <formula>"A RECEBER"</formula>
    </cfRule>
  </conditionalFormatting>
  <conditionalFormatting sqref="S705">
    <cfRule type="cellIs" dxfId="693" priority="632" operator="equal">
      <formula>"QUITADO"</formula>
    </cfRule>
    <cfRule type="cellIs" dxfId="692" priority="633" operator="equal">
      <formula>"A RECEBER"</formula>
    </cfRule>
  </conditionalFormatting>
  <conditionalFormatting sqref="S705">
    <cfRule type="cellIs" dxfId="691" priority="631" operator="equal">
      <formula>"LIQUIDADO"</formula>
    </cfRule>
  </conditionalFormatting>
  <conditionalFormatting sqref="S696">
    <cfRule type="cellIs" dxfId="690" priority="630" operator="equal">
      <formula>"A RECEBER"</formula>
    </cfRule>
  </conditionalFormatting>
  <conditionalFormatting sqref="S696">
    <cfRule type="cellIs" dxfId="689" priority="628" operator="equal">
      <formula>"QUITADO"</formula>
    </cfRule>
    <cfRule type="cellIs" dxfId="688" priority="629" operator="equal">
      <formula>"A RECEBER"</formula>
    </cfRule>
  </conditionalFormatting>
  <conditionalFormatting sqref="S696">
    <cfRule type="cellIs" dxfId="687" priority="627" operator="equal">
      <formula>"LIQUIDADO"</formula>
    </cfRule>
  </conditionalFormatting>
  <conditionalFormatting sqref="S715">
    <cfRule type="cellIs" dxfId="686" priority="626" operator="equal">
      <formula>"A RECEBER"</formula>
    </cfRule>
  </conditionalFormatting>
  <conditionalFormatting sqref="S715">
    <cfRule type="cellIs" dxfId="685" priority="624" operator="equal">
      <formula>"QUITADO"</formula>
    </cfRule>
    <cfRule type="cellIs" dxfId="684" priority="625" operator="equal">
      <formula>"A RECEBER"</formula>
    </cfRule>
  </conditionalFormatting>
  <conditionalFormatting sqref="S715">
    <cfRule type="cellIs" dxfId="683" priority="623" operator="equal">
      <formula>"LIQUIDADO"</formula>
    </cfRule>
  </conditionalFormatting>
  <conditionalFormatting sqref="S714">
    <cfRule type="cellIs" dxfId="682" priority="618" operator="equal">
      <formula>"A RECEBER"</formula>
    </cfRule>
  </conditionalFormatting>
  <conditionalFormatting sqref="S714">
    <cfRule type="cellIs" dxfId="681" priority="616" operator="equal">
      <formula>"QUITADO"</formula>
    </cfRule>
    <cfRule type="cellIs" dxfId="680" priority="617" operator="equal">
      <formula>"A RECEBER"</formula>
    </cfRule>
  </conditionalFormatting>
  <conditionalFormatting sqref="S714">
    <cfRule type="cellIs" dxfId="679" priority="615" operator="equal">
      <formula>"LIQUIDADO"</formula>
    </cfRule>
  </conditionalFormatting>
  <conditionalFormatting sqref="S686">
    <cfRule type="cellIs" dxfId="678" priority="614" operator="equal">
      <formula>"A RECEBER"</formula>
    </cfRule>
  </conditionalFormatting>
  <conditionalFormatting sqref="S686">
    <cfRule type="cellIs" dxfId="677" priority="612" operator="equal">
      <formula>"QUITADO"</formula>
    </cfRule>
    <cfRule type="cellIs" dxfId="676" priority="613" operator="equal">
      <formula>"A RECEBER"</formula>
    </cfRule>
  </conditionalFormatting>
  <conditionalFormatting sqref="S686">
    <cfRule type="cellIs" dxfId="675" priority="611" operator="equal">
      <formula>"LIQUIDADO"</formula>
    </cfRule>
  </conditionalFormatting>
  <conditionalFormatting sqref="S724">
    <cfRule type="cellIs" dxfId="674" priority="610" operator="equal">
      <formula>"A RECEBER"</formula>
    </cfRule>
  </conditionalFormatting>
  <conditionalFormatting sqref="S724">
    <cfRule type="cellIs" dxfId="673" priority="608" operator="equal">
      <formula>"QUITADO"</formula>
    </cfRule>
    <cfRule type="cellIs" dxfId="672" priority="609" operator="equal">
      <formula>"A RECEBER"</formula>
    </cfRule>
  </conditionalFormatting>
  <conditionalFormatting sqref="S724">
    <cfRule type="cellIs" dxfId="671" priority="607" operator="equal">
      <formula>"LIQUIDADO"</formula>
    </cfRule>
  </conditionalFormatting>
  <conditionalFormatting sqref="S725">
    <cfRule type="cellIs" dxfId="670" priority="606" operator="equal">
      <formula>"A RECEBER"</formula>
    </cfRule>
  </conditionalFormatting>
  <conditionalFormatting sqref="S725">
    <cfRule type="cellIs" dxfId="669" priority="604" operator="equal">
      <formula>"QUITADO"</formula>
    </cfRule>
    <cfRule type="cellIs" dxfId="668" priority="605" operator="equal">
      <formula>"A RECEBER"</formula>
    </cfRule>
  </conditionalFormatting>
  <conditionalFormatting sqref="S725">
    <cfRule type="cellIs" dxfId="667" priority="603" operator="equal">
      <formula>"LIQUIDADO"</formula>
    </cfRule>
  </conditionalFormatting>
  <conditionalFormatting sqref="S687">
    <cfRule type="cellIs" dxfId="666" priority="602" operator="equal">
      <formula>"A RECEBER"</formula>
    </cfRule>
  </conditionalFormatting>
  <conditionalFormatting sqref="S687">
    <cfRule type="cellIs" dxfId="665" priority="600" operator="equal">
      <formula>"QUITADO"</formula>
    </cfRule>
    <cfRule type="cellIs" dxfId="664" priority="601" operator="equal">
      <formula>"A RECEBER"</formula>
    </cfRule>
  </conditionalFormatting>
  <conditionalFormatting sqref="S687">
    <cfRule type="cellIs" dxfId="663" priority="599" operator="equal">
      <formula>"LIQUIDADO"</formula>
    </cfRule>
  </conditionalFormatting>
  <conditionalFormatting sqref="S688">
    <cfRule type="cellIs" dxfId="662" priority="598" operator="equal">
      <formula>"A RECEBER"</formula>
    </cfRule>
  </conditionalFormatting>
  <conditionalFormatting sqref="S688">
    <cfRule type="cellIs" dxfId="661" priority="596" operator="equal">
      <formula>"QUITADO"</formula>
    </cfRule>
    <cfRule type="cellIs" dxfId="660" priority="597" operator="equal">
      <formula>"A RECEBER"</formula>
    </cfRule>
  </conditionalFormatting>
  <conditionalFormatting sqref="S688">
    <cfRule type="cellIs" dxfId="659" priority="595" operator="equal">
      <formula>"LIQUIDADO"</formula>
    </cfRule>
  </conditionalFormatting>
  <conditionalFormatting sqref="S689">
    <cfRule type="cellIs" dxfId="658" priority="594" operator="equal">
      <formula>"A RECEBER"</formula>
    </cfRule>
  </conditionalFormatting>
  <conditionalFormatting sqref="S689">
    <cfRule type="cellIs" dxfId="657" priority="592" operator="equal">
      <formula>"QUITADO"</formula>
    </cfRule>
    <cfRule type="cellIs" dxfId="656" priority="593" operator="equal">
      <formula>"A RECEBER"</formula>
    </cfRule>
  </conditionalFormatting>
  <conditionalFormatting sqref="S689">
    <cfRule type="cellIs" dxfId="655" priority="591" operator="equal">
      <formula>"LIQUIDADO"</formula>
    </cfRule>
  </conditionalFormatting>
  <conditionalFormatting sqref="S717">
    <cfRule type="cellIs" dxfId="654" priority="590" operator="equal">
      <formula>"A RECEBER"</formula>
    </cfRule>
  </conditionalFormatting>
  <conditionalFormatting sqref="S717">
    <cfRule type="cellIs" dxfId="653" priority="588" operator="equal">
      <formula>"QUITADO"</formula>
    </cfRule>
    <cfRule type="cellIs" dxfId="652" priority="589" operator="equal">
      <formula>"A RECEBER"</formula>
    </cfRule>
  </conditionalFormatting>
  <conditionalFormatting sqref="S717">
    <cfRule type="cellIs" dxfId="651" priority="587" operator="equal">
      <formula>"LIQUIDADO"</formula>
    </cfRule>
  </conditionalFormatting>
  <conditionalFormatting sqref="S690">
    <cfRule type="cellIs" dxfId="650" priority="586" operator="equal">
      <formula>"A RECEBER"</formula>
    </cfRule>
  </conditionalFormatting>
  <conditionalFormatting sqref="S690">
    <cfRule type="cellIs" dxfId="649" priority="584" operator="equal">
      <formula>"QUITADO"</formula>
    </cfRule>
    <cfRule type="cellIs" dxfId="648" priority="585" operator="equal">
      <formula>"A RECEBER"</formula>
    </cfRule>
  </conditionalFormatting>
  <conditionalFormatting sqref="S690">
    <cfRule type="cellIs" dxfId="647" priority="583" operator="equal">
      <formula>"LIQUIDADO"</formula>
    </cfRule>
  </conditionalFormatting>
  <conditionalFormatting sqref="S718">
    <cfRule type="cellIs" dxfId="646" priority="582" operator="equal">
      <formula>"A RECEBER"</formula>
    </cfRule>
  </conditionalFormatting>
  <conditionalFormatting sqref="S718">
    <cfRule type="cellIs" dxfId="645" priority="580" operator="equal">
      <formula>"QUITADO"</formula>
    </cfRule>
    <cfRule type="cellIs" dxfId="644" priority="581" operator="equal">
      <formula>"A RECEBER"</formula>
    </cfRule>
  </conditionalFormatting>
  <conditionalFormatting sqref="S718">
    <cfRule type="cellIs" dxfId="643" priority="579" operator="equal">
      <formula>"LIQUIDADO"</formula>
    </cfRule>
  </conditionalFormatting>
  <conditionalFormatting sqref="S691">
    <cfRule type="cellIs" dxfId="642" priority="578" operator="equal">
      <formula>"A RECEBER"</formula>
    </cfRule>
  </conditionalFormatting>
  <conditionalFormatting sqref="S691">
    <cfRule type="cellIs" dxfId="641" priority="576" operator="equal">
      <formula>"QUITADO"</formula>
    </cfRule>
    <cfRule type="cellIs" dxfId="640" priority="577" operator="equal">
      <formula>"A RECEBER"</formula>
    </cfRule>
  </conditionalFormatting>
  <conditionalFormatting sqref="S691">
    <cfRule type="cellIs" dxfId="639" priority="575" operator="equal">
      <formula>"LIQUIDADO"</formula>
    </cfRule>
  </conditionalFormatting>
  <conditionalFormatting sqref="S719">
    <cfRule type="cellIs" dxfId="638" priority="574" operator="equal">
      <formula>"A RECEBER"</formula>
    </cfRule>
  </conditionalFormatting>
  <conditionalFormatting sqref="S719">
    <cfRule type="cellIs" dxfId="637" priority="572" operator="equal">
      <formula>"QUITADO"</formula>
    </cfRule>
    <cfRule type="cellIs" dxfId="636" priority="573" operator="equal">
      <formula>"A RECEBER"</formula>
    </cfRule>
  </conditionalFormatting>
  <conditionalFormatting sqref="S719">
    <cfRule type="cellIs" dxfId="635" priority="571" operator="equal">
      <formula>"LIQUIDADO"</formula>
    </cfRule>
  </conditionalFormatting>
  <conditionalFormatting sqref="S692">
    <cfRule type="cellIs" dxfId="634" priority="570" operator="equal">
      <formula>"A RECEBER"</formula>
    </cfRule>
  </conditionalFormatting>
  <conditionalFormatting sqref="S692">
    <cfRule type="cellIs" dxfId="633" priority="568" operator="equal">
      <formula>"QUITADO"</formula>
    </cfRule>
    <cfRule type="cellIs" dxfId="632" priority="569" operator="equal">
      <formula>"A RECEBER"</formula>
    </cfRule>
  </conditionalFormatting>
  <conditionalFormatting sqref="S692">
    <cfRule type="cellIs" dxfId="631" priority="567" operator="equal">
      <formula>"LIQUIDADO"</formula>
    </cfRule>
  </conditionalFormatting>
  <conditionalFormatting sqref="S695">
    <cfRule type="cellIs" dxfId="630" priority="566" operator="equal">
      <formula>"A RECEBER"</formula>
    </cfRule>
  </conditionalFormatting>
  <conditionalFormatting sqref="S695">
    <cfRule type="cellIs" dxfId="629" priority="564" operator="equal">
      <formula>"QUITADO"</formula>
    </cfRule>
    <cfRule type="cellIs" dxfId="628" priority="565" operator="equal">
      <formula>"A RECEBER"</formula>
    </cfRule>
  </conditionalFormatting>
  <conditionalFormatting sqref="S695">
    <cfRule type="cellIs" dxfId="627" priority="563" operator="equal">
      <formula>"LIQUIDADO"</formula>
    </cfRule>
  </conditionalFormatting>
  <conditionalFormatting sqref="S721">
    <cfRule type="cellIs" dxfId="626" priority="562" operator="equal">
      <formula>"A RECEBER"</formula>
    </cfRule>
  </conditionalFormatting>
  <conditionalFormatting sqref="S721">
    <cfRule type="cellIs" dxfId="625" priority="560" operator="equal">
      <formula>"QUITADO"</formula>
    </cfRule>
    <cfRule type="cellIs" dxfId="624" priority="561" operator="equal">
      <formula>"A RECEBER"</formula>
    </cfRule>
  </conditionalFormatting>
  <conditionalFormatting sqref="S721">
    <cfRule type="cellIs" dxfId="623" priority="559" operator="equal">
      <formula>"LIQUIDADO"</formula>
    </cfRule>
  </conditionalFormatting>
  <conditionalFormatting sqref="S697">
    <cfRule type="cellIs" dxfId="622" priority="558" operator="equal">
      <formula>"A RECEBER"</formula>
    </cfRule>
  </conditionalFormatting>
  <conditionalFormatting sqref="S697">
    <cfRule type="cellIs" dxfId="621" priority="556" operator="equal">
      <formula>"QUITADO"</formula>
    </cfRule>
    <cfRule type="cellIs" dxfId="620" priority="557" operator="equal">
      <formula>"A RECEBER"</formula>
    </cfRule>
  </conditionalFormatting>
  <conditionalFormatting sqref="S697">
    <cfRule type="cellIs" dxfId="619" priority="555" operator="equal">
      <formula>"LIQUIDADO"</formula>
    </cfRule>
  </conditionalFormatting>
  <conditionalFormatting sqref="S716">
    <cfRule type="cellIs" dxfId="618" priority="554" operator="equal">
      <formula>"A RECEBER"</formula>
    </cfRule>
  </conditionalFormatting>
  <conditionalFormatting sqref="S716">
    <cfRule type="cellIs" dxfId="617" priority="552" operator="equal">
      <formula>"QUITADO"</formula>
    </cfRule>
    <cfRule type="cellIs" dxfId="616" priority="553" operator="equal">
      <formula>"A RECEBER"</formula>
    </cfRule>
  </conditionalFormatting>
  <conditionalFormatting sqref="S716">
    <cfRule type="cellIs" dxfId="615" priority="551" operator="equal">
      <formula>"LIQUIDADO"</formula>
    </cfRule>
  </conditionalFormatting>
  <conditionalFormatting sqref="S698">
    <cfRule type="cellIs" dxfId="614" priority="550" operator="equal">
      <formula>"A RECEBER"</formula>
    </cfRule>
  </conditionalFormatting>
  <conditionalFormatting sqref="S698">
    <cfRule type="cellIs" dxfId="613" priority="548" operator="equal">
      <formula>"QUITADO"</formula>
    </cfRule>
    <cfRule type="cellIs" dxfId="612" priority="549" operator="equal">
      <formula>"A RECEBER"</formula>
    </cfRule>
  </conditionalFormatting>
  <conditionalFormatting sqref="S698">
    <cfRule type="cellIs" dxfId="611" priority="547" operator="equal">
      <formula>"LIQUIDADO"</formula>
    </cfRule>
  </conditionalFormatting>
  <conditionalFormatting sqref="S703">
    <cfRule type="cellIs" dxfId="610" priority="546" operator="equal">
      <formula>"A RECEBER"</formula>
    </cfRule>
  </conditionalFormatting>
  <conditionalFormatting sqref="S703">
    <cfRule type="cellIs" dxfId="609" priority="544" operator="equal">
      <formula>"QUITADO"</formula>
    </cfRule>
    <cfRule type="cellIs" dxfId="608" priority="545" operator="equal">
      <formula>"A RECEBER"</formula>
    </cfRule>
  </conditionalFormatting>
  <conditionalFormatting sqref="S703">
    <cfRule type="cellIs" dxfId="607" priority="543" operator="equal">
      <formula>"LIQUIDADO"</formula>
    </cfRule>
  </conditionalFormatting>
  <conditionalFormatting sqref="S708">
    <cfRule type="cellIs" dxfId="606" priority="542" operator="equal">
      <formula>"A RECEBER"</formula>
    </cfRule>
  </conditionalFormatting>
  <conditionalFormatting sqref="S708">
    <cfRule type="cellIs" dxfId="605" priority="540" operator="equal">
      <formula>"QUITADO"</formula>
    </cfRule>
    <cfRule type="cellIs" dxfId="604" priority="541" operator="equal">
      <formula>"A RECEBER"</formula>
    </cfRule>
  </conditionalFormatting>
  <conditionalFormatting sqref="S708">
    <cfRule type="cellIs" dxfId="603" priority="539" operator="equal">
      <formula>"LIQUIDADO"</formula>
    </cfRule>
  </conditionalFormatting>
  <conditionalFormatting sqref="S720">
    <cfRule type="cellIs" dxfId="602" priority="538" operator="equal">
      <formula>"A RECEBER"</formula>
    </cfRule>
  </conditionalFormatting>
  <conditionalFormatting sqref="S720">
    <cfRule type="cellIs" dxfId="601" priority="536" operator="equal">
      <formula>"QUITADO"</formula>
    </cfRule>
    <cfRule type="cellIs" dxfId="600" priority="537" operator="equal">
      <formula>"A RECEBER"</formula>
    </cfRule>
  </conditionalFormatting>
  <conditionalFormatting sqref="S720">
    <cfRule type="cellIs" dxfId="599" priority="535" operator="equal">
      <formula>"LIQUIDADO"</formula>
    </cfRule>
  </conditionalFormatting>
  <conditionalFormatting sqref="S709">
    <cfRule type="cellIs" dxfId="598" priority="534" operator="equal">
      <formula>"A RECEBER"</formula>
    </cfRule>
  </conditionalFormatting>
  <conditionalFormatting sqref="S709">
    <cfRule type="cellIs" dxfId="597" priority="532" operator="equal">
      <formula>"QUITADO"</formula>
    </cfRule>
    <cfRule type="cellIs" dxfId="596" priority="533" operator="equal">
      <formula>"A RECEBER"</formula>
    </cfRule>
  </conditionalFormatting>
  <conditionalFormatting sqref="S709">
    <cfRule type="cellIs" dxfId="595" priority="531" operator="equal">
      <formula>"LIQUIDADO"</formula>
    </cfRule>
  </conditionalFormatting>
  <conditionalFormatting sqref="S723">
    <cfRule type="cellIs" dxfId="594" priority="529" operator="equal">
      <formula>"QUITADO"</formula>
    </cfRule>
    <cfRule type="cellIs" dxfId="593" priority="530" operator="equal">
      <formula>"A RECEBER"</formula>
    </cfRule>
  </conditionalFormatting>
  <conditionalFormatting sqref="S723">
    <cfRule type="cellIs" dxfId="592" priority="528" operator="equal">
      <formula>"LIQUIDADO"</formula>
    </cfRule>
  </conditionalFormatting>
  <conditionalFormatting sqref="S726">
    <cfRule type="cellIs" dxfId="591" priority="527" operator="equal">
      <formula>"A RECEBER"</formula>
    </cfRule>
  </conditionalFormatting>
  <conditionalFormatting sqref="S726">
    <cfRule type="cellIs" dxfId="590" priority="525" operator="equal">
      <formula>"QUITADO"</formula>
    </cfRule>
    <cfRule type="cellIs" dxfId="589" priority="526" operator="equal">
      <formula>"A RECEBER"</formula>
    </cfRule>
  </conditionalFormatting>
  <conditionalFormatting sqref="S726">
    <cfRule type="cellIs" dxfId="588" priority="524" operator="equal">
      <formula>"LIQUIDADO"</formula>
    </cfRule>
  </conditionalFormatting>
  <conditionalFormatting sqref="S732">
    <cfRule type="cellIs" dxfId="587" priority="523" operator="equal">
      <formula>"A RECEBER"</formula>
    </cfRule>
  </conditionalFormatting>
  <conditionalFormatting sqref="S732">
    <cfRule type="cellIs" dxfId="586" priority="521" operator="equal">
      <formula>"QUITADO"</formula>
    </cfRule>
    <cfRule type="cellIs" dxfId="585" priority="522" operator="equal">
      <formula>"A RECEBER"</formula>
    </cfRule>
  </conditionalFormatting>
  <conditionalFormatting sqref="S732">
    <cfRule type="cellIs" dxfId="584" priority="520" operator="equal">
      <formula>"LIQUIDADO"</formula>
    </cfRule>
  </conditionalFormatting>
  <conditionalFormatting sqref="S730">
    <cfRule type="cellIs" dxfId="583" priority="519" operator="equal">
      <formula>"A RECEBER"</formula>
    </cfRule>
  </conditionalFormatting>
  <conditionalFormatting sqref="S730">
    <cfRule type="cellIs" dxfId="582" priority="517" operator="equal">
      <formula>"QUITADO"</formula>
    </cfRule>
    <cfRule type="cellIs" dxfId="581" priority="518" operator="equal">
      <formula>"A RECEBER"</formula>
    </cfRule>
  </conditionalFormatting>
  <conditionalFormatting sqref="S730">
    <cfRule type="cellIs" dxfId="580" priority="516" operator="equal">
      <formula>"LIQUIDADO"</formula>
    </cfRule>
  </conditionalFormatting>
  <conditionalFormatting sqref="S740">
    <cfRule type="cellIs" dxfId="579" priority="515" operator="equal">
      <formula>"A RECEBER"</formula>
    </cfRule>
  </conditionalFormatting>
  <conditionalFormatting sqref="S740">
    <cfRule type="cellIs" dxfId="578" priority="513" operator="equal">
      <formula>"QUITADO"</formula>
    </cfRule>
    <cfRule type="cellIs" dxfId="577" priority="514" operator="equal">
      <formula>"A RECEBER"</formula>
    </cfRule>
  </conditionalFormatting>
  <conditionalFormatting sqref="S740">
    <cfRule type="cellIs" dxfId="576" priority="512" operator="equal">
      <formula>"LIQUIDADO"</formula>
    </cfRule>
  </conditionalFormatting>
  <conditionalFormatting sqref="S731">
    <cfRule type="cellIs" dxfId="575" priority="511" operator="equal">
      <formula>"A RECEBER"</formula>
    </cfRule>
  </conditionalFormatting>
  <conditionalFormatting sqref="S731">
    <cfRule type="cellIs" dxfId="574" priority="509" operator="equal">
      <formula>"QUITADO"</formula>
    </cfRule>
    <cfRule type="cellIs" dxfId="573" priority="510" operator="equal">
      <formula>"A RECEBER"</formula>
    </cfRule>
  </conditionalFormatting>
  <conditionalFormatting sqref="S731">
    <cfRule type="cellIs" dxfId="572" priority="508" operator="equal">
      <formula>"LIQUIDADO"</formula>
    </cfRule>
  </conditionalFormatting>
  <conditionalFormatting sqref="S738">
    <cfRule type="cellIs" dxfId="571" priority="507" operator="equal">
      <formula>"A RECEBER"</formula>
    </cfRule>
  </conditionalFormatting>
  <conditionalFormatting sqref="S738">
    <cfRule type="cellIs" dxfId="570" priority="505" operator="equal">
      <formula>"QUITADO"</formula>
    </cfRule>
    <cfRule type="cellIs" dxfId="569" priority="506" operator="equal">
      <formula>"A RECEBER"</formula>
    </cfRule>
  </conditionalFormatting>
  <conditionalFormatting sqref="S738">
    <cfRule type="cellIs" dxfId="568" priority="504" operator="equal">
      <formula>"LIQUIDADO"</formula>
    </cfRule>
  </conditionalFormatting>
  <conditionalFormatting sqref="S743">
    <cfRule type="cellIs" dxfId="567" priority="502" operator="equal">
      <formula>"QUITADO"</formula>
    </cfRule>
    <cfRule type="cellIs" dxfId="566" priority="503" operator="equal">
      <formula>"A RECEBER"</formula>
    </cfRule>
  </conditionalFormatting>
  <conditionalFormatting sqref="S743">
    <cfRule type="cellIs" dxfId="565" priority="501" operator="equal">
      <formula>"LIQUIDADO"</formula>
    </cfRule>
  </conditionalFormatting>
  <conditionalFormatting sqref="S736">
    <cfRule type="cellIs" dxfId="564" priority="500" operator="equal">
      <formula>"A RECEBER"</formula>
    </cfRule>
  </conditionalFormatting>
  <conditionalFormatting sqref="S736">
    <cfRule type="cellIs" dxfId="563" priority="498" operator="equal">
      <formula>"QUITADO"</formula>
    </cfRule>
    <cfRule type="cellIs" dxfId="562" priority="499" operator="equal">
      <formula>"A RECEBER"</formula>
    </cfRule>
  </conditionalFormatting>
  <conditionalFormatting sqref="S736">
    <cfRule type="cellIs" dxfId="561" priority="497" operator="equal">
      <formula>"LIQUIDADO"</formula>
    </cfRule>
  </conditionalFormatting>
  <conditionalFormatting sqref="S744">
    <cfRule type="cellIs" dxfId="560" priority="496" operator="equal">
      <formula>"A RECEBER"</formula>
    </cfRule>
  </conditionalFormatting>
  <conditionalFormatting sqref="S744">
    <cfRule type="cellIs" dxfId="559" priority="494" operator="equal">
      <formula>"QUITADO"</formula>
    </cfRule>
    <cfRule type="cellIs" dxfId="558" priority="495" operator="equal">
      <formula>"A RECEBER"</formula>
    </cfRule>
  </conditionalFormatting>
  <conditionalFormatting sqref="S744">
    <cfRule type="cellIs" dxfId="557" priority="493" operator="equal">
      <formula>"LIQUIDADO"</formula>
    </cfRule>
  </conditionalFormatting>
  <conditionalFormatting sqref="S749">
    <cfRule type="cellIs" dxfId="556" priority="492" operator="equal">
      <formula>"A RECEBER"</formula>
    </cfRule>
  </conditionalFormatting>
  <conditionalFormatting sqref="S749">
    <cfRule type="cellIs" dxfId="555" priority="490" operator="equal">
      <formula>"QUITADO"</formula>
    </cfRule>
    <cfRule type="cellIs" dxfId="554" priority="491" operator="equal">
      <formula>"A RECEBER"</formula>
    </cfRule>
  </conditionalFormatting>
  <conditionalFormatting sqref="S749">
    <cfRule type="cellIs" dxfId="553" priority="489" operator="equal">
      <formula>"LIQUIDADO"</formula>
    </cfRule>
  </conditionalFormatting>
  <conditionalFormatting sqref="S754">
    <cfRule type="cellIs" dxfId="552" priority="488" operator="equal">
      <formula>"A RECEBER"</formula>
    </cfRule>
  </conditionalFormatting>
  <conditionalFormatting sqref="S754">
    <cfRule type="cellIs" dxfId="551" priority="486" operator="equal">
      <formula>"QUITADO"</formula>
    </cfRule>
    <cfRule type="cellIs" dxfId="550" priority="487" operator="equal">
      <formula>"A RECEBER"</formula>
    </cfRule>
  </conditionalFormatting>
  <conditionalFormatting sqref="S754">
    <cfRule type="cellIs" dxfId="549" priority="485" operator="equal">
      <formula>"LIQUIDADO"</formula>
    </cfRule>
  </conditionalFormatting>
  <conditionalFormatting sqref="S751">
    <cfRule type="cellIs" dxfId="548" priority="484" operator="equal">
      <formula>"A RECEBER"</formula>
    </cfRule>
  </conditionalFormatting>
  <conditionalFormatting sqref="S751">
    <cfRule type="cellIs" dxfId="547" priority="482" operator="equal">
      <formula>"QUITADO"</formula>
    </cfRule>
    <cfRule type="cellIs" dxfId="546" priority="483" operator="equal">
      <formula>"A RECEBER"</formula>
    </cfRule>
  </conditionalFormatting>
  <conditionalFormatting sqref="S751">
    <cfRule type="cellIs" dxfId="545" priority="481" operator="equal">
      <formula>"LIQUIDADO"</formula>
    </cfRule>
  </conditionalFormatting>
  <conditionalFormatting sqref="S752">
    <cfRule type="cellIs" dxfId="544" priority="480" operator="equal">
      <formula>"A RECEBER"</formula>
    </cfRule>
  </conditionalFormatting>
  <conditionalFormatting sqref="S752">
    <cfRule type="cellIs" dxfId="543" priority="478" operator="equal">
      <formula>"QUITADO"</formula>
    </cfRule>
    <cfRule type="cellIs" dxfId="542" priority="479" operator="equal">
      <formula>"A RECEBER"</formula>
    </cfRule>
  </conditionalFormatting>
  <conditionalFormatting sqref="S752">
    <cfRule type="cellIs" dxfId="541" priority="477" operator="equal">
      <formula>"LIQUIDADO"</formula>
    </cfRule>
  </conditionalFormatting>
  <conditionalFormatting sqref="S753">
    <cfRule type="cellIs" dxfId="540" priority="476" operator="equal">
      <formula>"A RECEBER"</formula>
    </cfRule>
  </conditionalFormatting>
  <conditionalFormatting sqref="S753">
    <cfRule type="cellIs" dxfId="539" priority="474" operator="equal">
      <formula>"QUITADO"</formula>
    </cfRule>
    <cfRule type="cellIs" dxfId="538" priority="475" operator="equal">
      <formula>"A RECEBER"</formula>
    </cfRule>
  </conditionalFormatting>
  <conditionalFormatting sqref="S753">
    <cfRule type="cellIs" dxfId="537" priority="473" operator="equal">
      <formula>"LIQUIDADO"</formula>
    </cfRule>
  </conditionalFormatting>
  <conditionalFormatting sqref="S755">
    <cfRule type="cellIs" dxfId="536" priority="472" operator="equal">
      <formula>"A RECEBER"</formula>
    </cfRule>
  </conditionalFormatting>
  <conditionalFormatting sqref="S755">
    <cfRule type="cellIs" dxfId="535" priority="470" operator="equal">
      <formula>"QUITADO"</formula>
    </cfRule>
    <cfRule type="cellIs" dxfId="534" priority="471" operator="equal">
      <formula>"A RECEBER"</formula>
    </cfRule>
  </conditionalFormatting>
  <conditionalFormatting sqref="S755">
    <cfRule type="cellIs" dxfId="533" priority="469" operator="equal">
      <formula>"LIQUIDADO"</formula>
    </cfRule>
  </conditionalFormatting>
  <conditionalFormatting sqref="S756">
    <cfRule type="cellIs" dxfId="532" priority="468" operator="equal">
      <formula>"A RECEBER"</formula>
    </cfRule>
  </conditionalFormatting>
  <conditionalFormatting sqref="S756">
    <cfRule type="cellIs" dxfId="531" priority="466" operator="equal">
      <formula>"QUITADO"</formula>
    </cfRule>
    <cfRule type="cellIs" dxfId="530" priority="467" operator="equal">
      <formula>"A RECEBER"</formula>
    </cfRule>
  </conditionalFormatting>
  <conditionalFormatting sqref="S756">
    <cfRule type="cellIs" dxfId="529" priority="465" operator="equal">
      <formula>"LIQUIDADO"</formula>
    </cfRule>
  </conditionalFormatting>
  <conditionalFormatting sqref="S747">
    <cfRule type="cellIs" dxfId="528" priority="464" operator="equal">
      <formula>"A RECEBER"</formula>
    </cfRule>
  </conditionalFormatting>
  <conditionalFormatting sqref="S747">
    <cfRule type="cellIs" dxfId="527" priority="462" operator="equal">
      <formula>"QUITADO"</formula>
    </cfRule>
    <cfRule type="cellIs" dxfId="526" priority="463" operator="equal">
      <formula>"A RECEBER"</formula>
    </cfRule>
  </conditionalFormatting>
  <conditionalFormatting sqref="S747">
    <cfRule type="cellIs" dxfId="525" priority="461" operator="equal">
      <formula>"LIQUIDADO"</formula>
    </cfRule>
  </conditionalFormatting>
  <conditionalFormatting sqref="S734">
    <cfRule type="cellIs" dxfId="524" priority="460" operator="equal">
      <formula>"A RECEBER"</formula>
    </cfRule>
  </conditionalFormatting>
  <conditionalFormatting sqref="S734">
    <cfRule type="cellIs" dxfId="523" priority="458" operator="equal">
      <formula>"QUITADO"</formula>
    </cfRule>
    <cfRule type="cellIs" dxfId="522" priority="459" operator="equal">
      <formula>"A RECEBER"</formula>
    </cfRule>
  </conditionalFormatting>
  <conditionalFormatting sqref="S734">
    <cfRule type="cellIs" dxfId="521" priority="457" operator="equal">
      <formula>"LIQUIDADO"</formula>
    </cfRule>
  </conditionalFormatting>
  <conditionalFormatting sqref="S733">
    <cfRule type="cellIs" dxfId="520" priority="456" operator="equal">
      <formula>"A RECEBER"</formula>
    </cfRule>
  </conditionalFormatting>
  <conditionalFormatting sqref="S733">
    <cfRule type="cellIs" dxfId="519" priority="454" operator="equal">
      <formula>"QUITADO"</formula>
    </cfRule>
    <cfRule type="cellIs" dxfId="518" priority="455" operator="equal">
      <formula>"A RECEBER"</formula>
    </cfRule>
  </conditionalFormatting>
  <conditionalFormatting sqref="S733">
    <cfRule type="cellIs" dxfId="517" priority="453" operator="equal">
      <formula>"LIQUIDADO"</formula>
    </cfRule>
  </conditionalFormatting>
  <conditionalFormatting sqref="S735">
    <cfRule type="cellIs" dxfId="516" priority="452" operator="equal">
      <formula>"A RECEBER"</formula>
    </cfRule>
  </conditionalFormatting>
  <conditionalFormatting sqref="S735">
    <cfRule type="cellIs" dxfId="515" priority="450" operator="equal">
      <formula>"QUITADO"</formula>
    </cfRule>
    <cfRule type="cellIs" dxfId="514" priority="451" operator="equal">
      <formula>"A RECEBER"</formula>
    </cfRule>
  </conditionalFormatting>
  <conditionalFormatting sqref="S735">
    <cfRule type="cellIs" dxfId="513" priority="449" operator="equal">
      <formula>"LIQUIDADO"</formula>
    </cfRule>
  </conditionalFormatting>
  <conditionalFormatting sqref="S737">
    <cfRule type="cellIs" dxfId="512" priority="448" operator="equal">
      <formula>"A RECEBER"</formula>
    </cfRule>
  </conditionalFormatting>
  <conditionalFormatting sqref="S737">
    <cfRule type="cellIs" dxfId="511" priority="446" operator="equal">
      <formula>"QUITADO"</formula>
    </cfRule>
    <cfRule type="cellIs" dxfId="510" priority="447" operator="equal">
      <formula>"A RECEBER"</formula>
    </cfRule>
  </conditionalFormatting>
  <conditionalFormatting sqref="S737">
    <cfRule type="cellIs" dxfId="509" priority="445" operator="equal">
      <formula>"LIQUIDADO"</formula>
    </cfRule>
  </conditionalFormatting>
  <conditionalFormatting sqref="S739">
    <cfRule type="cellIs" dxfId="508" priority="444" operator="equal">
      <formula>"A RECEBER"</formula>
    </cfRule>
  </conditionalFormatting>
  <conditionalFormatting sqref="S739">
    <cfRule type="cellIs" dxfId="507" priority="442" operator="equal">
      <formula>"QUITADO"</formula>
    </cfRule>
    <cfRule type="cellIs" dxfId="506" priority="443" operator="equal">
      <formula>"A RECEBER"</formula>
    </cfRule>
  </conditionalFormatting>
  <conditionalFormatting sqref="S739">
    <cfRule type="cellIs" dxfId="505" priority="441" operator="equal">
      <formula>"LIQUIDADO"</formula>
    </cfRule>
  </conditionalFormatting>
  <conditionalFormatting sqref="S741">
    <cfRule type="cellIs" dxfId="504" priority="440" operator="equal">
      <formula>"A RECEBER"</formula>
    </cfRule>
  </conditionalFormatting>
  <conditionalFormatting sqref="S741">
    <cfRule type="cellIs" dxfId="503" priority="438" operator="equal">
      <formula>"QUITADO"</formula>
    </cfRule>
    <cfRule type="cellIs" dxfId="502" priority="439" operator="equal">
      <formula>"A RECEBER"</formula>
    </cfRule>
  </conditionalFormatting>
  <conditionalFormatting sqref="S741">
    <cfRule type="cellIs" dxfId="501" priority="437" operator="equal">
      <formula>"LIQUIDADO"</formula>
    </cfRule>
  </conditionalFormatting>
  <conditionalFormatting sqref="S742">
    <cfRule type="cellIs" dxfId="500" priority="436" operator="equal">
      <formula>"A RECEBER"</formula>
    </cfRule>
  </conditionalFormatting>
  <conditionalFormatting sqref="S742">
    <cfRule type="cellIs" dxfId="499" priority="434" operator="equal">
      <formula>"QUITADO"</formula>
    </cfRule>
    <cfRule type="cellIs" dxfId="498" priority="435" operator="equal">
      <formula>"A RECEBER"</formula>
    </cfRule>
  </conditionalFormatting>
  <conditionalFormatting sqref="S742">
    <cfRule type="cellIs" dxfId="497" priority="433" operator="equal">
      <formula>"LIQUIDADO"</formula>
    </cfRule>
  </conditionalFormatting>
  <conditionalFormatting sqref="S745">
    <cfRule type="cellIs" dxfId="496" priority="432" operator="equal">
      <formula>"A RECEBER"</formula>
    </cfRule>
  </conditionalFormatting>
  <conditionalFormatting sqref="S745">
    <cfRule type="cellIs" dxfId="495" priority="430" operator="equal">
      <formula>"QUITADO"</formula>
    </cfRule>
    <cfRule type="cellIs" dxfId="494" priority="431" operator="equal">
      <formula>"A RECEBER"</formula>
    </cfRule>
  </conditionalFormatting>
  <conditionalFormatting sqref="S745">
    <cfRule type="cellIs" dxfId="493" priority="429" operator="equal">
      <formula>"LIQUIDADO"</formula>
    </cfRule>
  </conditionalFormatting>
  <conditionalFormatting sqref="S746">
    <cfRule type="cellIs" dxfId="492" priority="428" operator="equal">
      <formula>"A RECEBER"</formula>
    </cfRule>
  </conditionalFormatting>
  <conditionalFormatting sqref="S746">
    <cfRule type="cellIs" dxfId="491" priority="426" operator="equal">
      <formula>"QUITADO"</formula>
    </cfRule>
    <cfRule type="cellIs" dxfId="490" priority="427" operator="equal">
      <formula>"A RECEBER"</formula>
    </cfRule>
  </conditionalFormatting>
  <conditionalFormatting sqref="S746">
    <cfRule type="cellIs" dxfId="489" priority="425" operator="equal">
      <formula>"LIQUIDADO"</formula>
    </cfRule>
  </conditionalFormatting>
  <conditionalFormatting sqref="S748">
    <cfRule type="cellIs" dxfId="488" priority="424" operator="equal">
      <formula>"A RECEBER"</formula>
    </cfRule>
  </conditionalFormatting>
  <conditionalFormatting sqref="S748">
    <cfRule type="cellIs" dxfId="487" priority="422" operator="equal">
      <formula>"QUITADO"</formula>
    </cfRule>
    <cfRule type="cellIs" dxfId="486" priority="423" operator="equal">
      <formula>"A RECEBER"</formula>
    </cfRule>
  </conditionalFormatting>
  <conditionalFormatting sqref="S748">
    <cfRule type="cellIs" dxfId="485" priority="421" operator="equal">
      <formula>"LIQUIDADO"</formula>
    </cfRule>
  </conditionalFormatting>
  <conditionalFormatting sqref="S750">
    <cfRule type="cellIs" dxfId="484" priority="420" operator="equal">
      <formula>"A RECEBER"</formula>
    </cfRule>
  </conditionalFormatting>
  <conditionalFormatting sqref="S750">
    <cfRule type="cellIs" dxfId="483" priority="418" operator="equal">
      <formula>"QUITADO"</formula>
    </cfRule>
    <cfRule type="cellIs" dxfId="482" priority="419" operator="equal">
      <formula>"A RECEBER"</formula>
    </cfRule>
  </conditionalFormatting>
  <conditionalFormatting sqref="S750">
    <cfRule type="cellIs" dxfId="481" priority="417" operator="equal">
      <formula>"LIQUIDADO"</formula>
    </cfRule>
  </conditionalFormatting>
  <conditionalFormatting sqref="S33">
    <cfRule type="cellIs" dxfId="480" priority="416" operator="equal">
      <formula>"A RECEBER"</formula>
    </cfRule>
  </conditionalFormatting>
  <conditionalFormatting sqref="S33">
    <cfRule type="cellIs" dxfId="479" priority="414" operator="equal">
      <formula>"QUITADO"</formula>
    </cfRule>
    <cfRule type="cellIs" dxfId="478" priority="415" operator="equal">
      <formula>"A RECEBER"</formula>
    </cfRule>
  </conditionalFormatting>
  <conditionalFormatting sqref="S33">
    <cfRule type="cellIs" dxfId="477" priority="413" operator="equal">
      <formula>"LIQUIDADO"</formula>
    </cfRule>
  </conditionalFormatting>
  <conditionalFormatting sqref="S28">
    <cfRule type="cellIs" dxfId="476" priority="412" operator="equal">
      <formula>"A RECEBER"</formula>
    </cfRule>
  </conditionalFormatting>
  <conditionalFormatting sqref="S28">
    <cfRule type="cellIs" dxfId="475" priority="410" operator="equal">
      <formula>"QUITADO"</formula>
    </cfRule>
    <cfRule type="cellIs" dxfId="474" priority="411" operator="equal">
      <formula>"A RECEBER"</formula>
    </cfRule>
  </conditionalFormatting>
  <conditionalFormatting sqref="S28">
    <cfRule type="cellIs" dxfId="473" priority="409" operator="equal">
      <formula>"LIQUIDADO"</formula>
    </cfRule>
  </conditionalFormatting>
  <conditionalFormatting sqref="S29">
    <cfRule type="cellIs" dxfId="472" priority="408" operator="equal">
      <formula>"A RECEBER"</formula>
    </cfRule>
  </conditionalFormatting>
  <conditionalFormatting sqref="S29">
    <cfRule type="cellIs" dxfId="471" priority="406" operator="equal">
      <formula>"QUITADO"</formula>
    </cfRule>
    <cfRule type="cellIs" dxfId="470" priority="407" operator="equal">
      <formula>"A RECEBER"</formula>
    </cfRule>
  </conditionalFormatting>
  <conditionalFormatting sqref="S29">
    <cfRule type="cellIs" dxfId="469" priority="405" operator="equal">
      <formula>"LIQUIDADO"</formula>
    </cfRule>
  </conditionalFormatting>
  <conditionalFormatting sqref="S31">
    <cfRule type="cellIs" dxfId="468" priority="404" operator="equal">
      <formula>"A RECEBER"</formula>
    </cfRule>
  </conditionalFormatting>
  <conditionalFormatting sqref="S31">
    <cfRule type="cellIs" dxfId="467" priority="402" operator="equal">
      <formula>"QUITADO"</formula>
    </cfRule>
    <cfRule type="cellIs" dxfId="466" priority="403" operator="equal">
      <formula>"A RECEBER"</formula>
    </cfRule>
  </conditionalFormatting>
  <conditionalFormatting sqref="S31">
    <cfRule type="cellIs" dxfId="465" priority="401" operator="equal">
      <formula>"LIQUIDADO"</formula>
    </cfRule>
  </conditionalFormatting>
  <conditionalFormatting sqref="S34">
    <cfRule type="cellIs" dxfId="464" priority="400" operator="equal">
      <formula>"A RECEBER"</formula>
    </cfRule>
  </conditionalFormatting>
  <conditionalFormatting sqref="S34">
    <cfRule type="cellIs" dxfId="463" priority="398" operator="equal">
      <formula>"QUITADO"</formula>
    </cfRule>
    <cfRule type="cellIs" dxfId="462" priority="399" operator="equal">
      <formula>"A RECEBER"</formula>
    </cfRule>
  </conditionalFormatting>
  <conditionalFormatting sqref="S34">
    <cfRule type="cellIs" dxfId="461" priority="397" operator="equal">
      <formula>"LIQUIDADO"</formula>
    </cfRule>
  </conditionalFormatting>
  <conditionalFormatting sqref="S30">
    <cfRule type="cellIs" dxfId="460" priority="396" operator="equal">
      <formula>"A RECEBER"</formula>
    </cfRule>
  </conditionalFormatting>
  <conditionalFormatting sqref="S30">
    <cfRule type="cellIs" dxfId="459" priority="394" operator="equal">
      <formula>"QUITADO"</formula>
    </cfRule>
    <cfRule type="cellIs" dxfId="458" priority="395" operator="equal">
      <formula>"A RECEBER"</formula>
    </cfRule>
  </conditionalFormatting>
  <conditionalFormatting sqref="S30">
    <cfRule type="cellIs" dxfId="457" priority="393" operator="equal">
      <formula>"LIQUIDADO"</formula>
    </cfRule>
  </conditionalFormatting>
  <conditionalFormatting sqref="S32">
    <cfRule type="cellIs" dxfId="456" priority="392" operator="equal">
      <formula>"A RECEBER"</formula>
    </cfRule>
  </conditionalFormatting>
  <conditionalFormatting sqref="S32">
    <cfRule type="cellIs" dxfId="455" priority="390" operator="equal">
      <formula>"QUITADO"</formula>
    </cfRule>
    <cfRule type="cellIs" dxfId="454" priority="391" operator="equal">
      <formula>"A RECEBER"</formula>
    </cfRule>
  </conditionalFormatting>
  <conditionalFormatting sqref="S32">
    <cfRule type="cellIs" dxfId="453" priority="389" operator="equal">
      <formula>"LIQUIDADO"</formula>
    </cfRule>
  </conditionalFormatting>
  <conditionalFormatting sqref="S36">
    <cfRule type="cellIs" dxfId="452" priority="388" operator="equal">
      <formula>"A RECEBER"</formula>
    </cfRule>
  </conditionalFormatting>
  <conditionalFormatting sqref="S36">
    <cfRule type="cellIs" dxfId="451" priority="386" operator="equal">
      <formula>"QUITADO"</formula>
    </cfRule>
    <cfRule type="cellIs" dxfId="450" priority="387" operator="equal">
      <formula>"A RECEBER"</formula>
    </cfRule>
  </conditionalFormatting>
  <conditionalFormatting sqref="S36">
    <cfRule type="cellIs" dxfId="449" priority="385" operator="equal">
      <formula>"LIQUIDADO"</formula>
    </cfRule>
  </conditionalFormatting>
  <conditionalFormatting sqref="S52">
    <cfRule type="cellIs" dxfId="448" priority="384" operator="equal">
      <formula>"A RECEBER"</formula>
    </cfRule>
  </conditionalFormatting>
  <conditionalFormatting sqref="S52">
    <cfRule type="cellIs" dxfId="447" priority="382" operator="equal">
      <formula>"QUITADO"</formula>
    </cfRule>
    <cfRule type="cellIs" dxfId="446" priority="383" operator="equal">
      <formula>"A RECEBER"</formula>
    </cfRule>
  </conditionalFormatting>
  <conditionalFormatting sqref="S52">
    <cfRule type="cellIs" dxfId="445" priority="381" operator="equal">
      <formula>"LIQUIDADO"</formula>
    </cfRule>
  </conditionalFormatting>
  <conditionalFormatting sqref="S51">
    <cfRule type="cellIs" dxfId="444" priority="380" operator="equal">
      <formula>"A RECEBER"</formula>
    </cfRule>
  </conditionalFormatting>
  <conditionalFormatting sqref="S51">
    <cfRule type="cellIs" dxfId="443" priority="378" operator="equal">
      <formula>"QUITADO"</formula>
    </cfRule>
    <cfRule type="cellIs" dxfId="442" priority="379" operator="equal">
      <formula>"A RECEBER"</formula>
    </cfRule>
  </conditionalFormatting>
  <conditionalFormatting sqref="S51">
    <cfRule type="cellIs" dxfId="441" priority="377" operator="equal">
      <formula>"LIQUIDADO"</formula>
    </cfRule>
  </conditionalFormatting>
  <conditionalFormatting sqref="S62">
    <cfRule type="cellIs" dxfId="440" priority="376" operator="equal">
      <formula>"A RECEBER"</formula>
    </cfRule>
  </conditionalFormatting>
  <conditionalFormatting sqref="S62">
    <cfRule type="cellIs" dxfId="439" priority="374" operator="equal">
      <formula>"QUITADO"</formula>
    </cfRule>
    <cfRule type="cellIs" dxfId="438" priority="375" operator="equal">
      <formula>"A RECEBER"</formula>
    </cfRule>
  </conditionalFormatting>
  <conditionalFormatting sqref="S62">
    <cfRule type="cellIs" dxfId="437" priority="373" operator="equal">
      <formula>"LIQUIDADO"</formula>
    </cfRule>
  </conditionalFormatting>
  <conditionalFormatting sqref="S75">
    <cfRule type="cellIs" dxfId="436" priority="372" operator="equal">
      <formula>"A RECEBER"</formula>
    </cfRule>
  </conditionalFormatting>
  <conditionalFormatting sqref="S75">
    <cfRule type="cellIs" dxfId="435" priority="370" operator="equal">
      <formula>"QUITADO"</formula>
    </cfRule>
    <cfRule type="cellIs" dxfId="434" priority="371" operator="equal">
      <formula>"A RECEBER"</formula>
    </cfRule>
  </conditionalFormatting>
  <conditionalFormatting sqref="S75">
    <cfRule type="cellIs" dxfId="433" priority="369" operator="equal">
      <formula>"LIQUIDADO"</formula>
    </cfRule>
  </conditionalFormatting>
  <conditionalFormatting sqref="S77">
    <cfRule type="cellIs" dxfId="432" priority="368" operator="equal">
      <formula>"A RECEBER"</formula>
    </cfRule>
  </conditionalFormatting>
  <conditionalFormatting sqref="S77">
    <cfRule type="cellIs" dxfId="431" priority="366" operator="equal">
      <formula>"QUITADO"</formula>
    </cfRule>
    <cfRule type="cellIs" dxfId="430" priority="367" operator="equal">
      <formula>"A RECEBER"</formula>
    </cfRule>
  </conditionalFormatting>
  <conditionalFormatting sqref="S77">
    <cfRule type="cellIs" dxfId="429" priority="365" operator="equal">
      <formula>"LIQUIDADO"</formula>
    </cfRule>
  </conditionalFormatting>
  <conditionalFormatting sqref="S81">
    <cfRule type="cellIs" dxfId="428" priority="364" operator="equal">
      <formula>"A RECEBER"</formula>
    </cfRule>
  </conditionalFormatting>
  <conditionalFormatting sqref="S81">
    <cfRule type="cellIs" dxfId="427" priority="362" operator="equal">
      <formula>"QUITADO"</formula>
    </cfRule>
    <cfRule type="cellIs" dxfId="426" priority="363" operator="equal">
      <formula>"A RECEBER"</formula>
    </cfRule>
  </conditionalFormatting>
  <conditionalFormatting sqref="S81">
    <cfRule type="cellIs" dxfId="425" priority="361" operator="equal">
      <formula>"LIQUIDADO"</formula>
    </cfRule>
  </conditionalFormatting>
  <conditionalFormatting sqref="S82">
    <cfRule type="cellIs" dxfId="424" priority="360" operator="equal">
      <formula>"A RECEBER"</formula>
    </cfRule>
  </conditionalFormatting>
  <conditionalFormatting sqref="S82">
    <cfRule type="cellIs" dxfId="423" priority="358" operator="equal">
      <formula>"QUITADO"</formula>
    </cfRule>
    <cfRule type="cellIs" dxfId="422" priority="359" operator="equal">
      <formula>"A RECEBER"</formula>
    </cfRule>
  </conditionalFormatting>
  <conditionalFormatting sqref="S82">
    <cfRule type="cellIs" dxfId="421" priority="357" operator="equal">
      <formula>"LIQUIDADO"</formula>
    </cfRule>
  </conditionalFormatting>
  <conditionalFormatting sqref="S96">
    <cfRule type="cellIs" dxfId="420" priority="356" operator="equal">
      <formula>"A RECEBER"</formula>
    </cfRule>
  </conditionalFormatting>
  <conditionalFormatting sqref="S96">
    <cfRule type="cellIs" dxfId="419" priority="354" operator="equal">
      <formula>"QUITADO"</formula>
    </cfRule>
    <cfRule type="cellIs" dxfId="418" priority="355" operator="equal">
      <formula>"A RECEBER"</formula>
    </cfRule>
  </conditionalFormatting>
  <conditionalFormatting sqref="S96">
    <cfRule type="cellIs" dxfId="417" priority="353" operator="equal">
      <formula>"LIQUIDADO"</formula>
    </cfRule>
  </conditionalFormatting>
  <conditionalFormatting sqref="S97">
    <cfRule type="cellIs" dxfId="416" priority="352" operator="equal">
      <formula>"A RECEBER"</formula>
    </cfRule>
  </conditionalFormatting>
  <conditionalFormatting sqref="S97">
    <cfRule type="cellIs" dxfId="415" priority="350" operator="equal">
      <formula>"QUITADO"</formula>
    </cfRule>
    <cfRule type="cellIs" dxfId="414" priority="351" operator="equal">
      <formula>"A RECEBER"</formula>
    </cfRule>
  </conditionalFormatting>
  <conditionalFormatting sqref="S97">
    <cfRule type="cellIs" dxfId="413" priority="349" operator="equal">
      <formula>"LIQUIDADO"</formula>
    </cfRule>
  </conditionalFormatting>
  <conditionalFormatting sqref="S104">
    <cfRule type="cellIs" dxfId="412" priority="348" operator="equal">
      <formula>"A RECEBER"</formula>
    </cfRule>
  </conditionalFormatting>
  <conditionalFormatting sqref="S104">
    <cfRule type="cellIs" dxfId="411" priority="346" operator="equal">
      <formula>"QUITADO"</formula>
    </cfRule>
    <cfRule type="cellIs" dxfId="410" priority="347" operator="equal">
      <formula>"A RECEBER"</formula>
    </cfRule>
  </conditionalFormatting>
  <conditionalFormatting sqref="S104">
    <cfRule type="cellIs" dxfId="409" priority="345" operator="equal">
      <formula>"LIQUIDADO"</formula>
    </cfRule>
  </conditionalFormatting>
  <conditionalFormatting sqref="S106">
    <cfRule type="cellIs" dxfId="408" priority="344" operator="equal">
      <formula>"A RECEBER"</formula>
    </cfRule>
  </conditionalFormatting>
  <conditionalFormatting sqref="S106">
    <cfRule type="cellIs" dxfId="407" priority="342" operator="equal">
      <formula>"QUITADO"</formula>
    </cfRule>
    <cfRule type="cellIs" dxfId="406" priority="343" operator="equal">
      <formula>"A RECEBER"</formula>
    </cfRule>
  </conditionalFormatting>
  <conditionalFormatting sqref="S106">
    <cfRule type="cellIs" dxfId="405" priority="341" operator="equal">
      <formula>"LIQUIDADO"</formula>
    </cfRule>
  </conditionalFormatting>
  <conditionalFormatting sqref="S108">
    <cfRule type="cellIs" dxfId="404" priority="340" operator="equal">
      <formula>"A RECEBER"</formula>
    </cfRule>
  </conditionalFormatting>
  <conditionalFormatting sqref="S108">
    <cfRule type="cellIs" dxfId="403" priority="338" operator="equal">
      <formula>"QUITADO"</formula>
    </cfRule>
    <cfRule type="cellIs" dxfId="402" priority="339" operator="equal">
      <formula>"A RECEBER"</formula>
    </cfRule>
  </conditionalFormatting>
  <conditionalFormatting sqref="S108">
    <cfRule type="cellIs" dxfId="401" priority="337" operator="equal">
      <formula>"LIQUIDADO"</formula>
    </cfRule>
  </conditionalFormatting>
  <conditionalFormatting sqref="S117">
    <cfRule type="cellIs" dxfId="400" priority="336" operator="equal">
      <formula>"A RECEBER"</formula>
    </cfRule>
  </conditionalFormatting>
  <conditionalFormatting sqref="S117">
    <cfRule type="cellIs" dxfId="399" priority="334" operator="equal">
      <formula>"QUITADO"</formula>
    </cfRule>
    <cfRule type="cellIs" dxfId="398" priority="335" operator="equal">
      <formula>"A RECEBER"</formula>
    </cfRule>
  </conditionalFormatting>
  <conditionalFormatting sqref="S117">
    <cfRule type="cellIs" dxfId="397" priority="333" operator="equal">
      <formula>"LIQUIDADO"</formula>
    </cfRule>
  </conditionalFormatting>
  <conditionalFormatting sqref="S118">
    <cfRule type="cellIs" dxfId="396" priority="332" operator="equal">
      <formula>"A RECEBER"</formula>
    </cfRule>
  </conditionalFormatting>
  <conditionalFormatting sqref="S118">
    <cfRule type="cellIs" dxfId="395" priority="330" operator="equal">
      <formula>"QUITADO"</formula>
    </cfRule>
    <cfRule type="cellIs" dxfId="394" priority="331" operator="equal">
      <formula>"A RECEBER"</formula>
    </cfRule>
  </conditionalFormatting>
  <conditionalFormatting sqref="S118">
    <cfRule type="cellIs" dxfId="393" priority="329" operator="equal">
      <formula>"LIQUIDADO"</formula>
    </cfRule>
  </conditionalFormatting>
  <conditionalFormatting sqref="S3">
    <cfRule type="cellIs" dxfId="392" priority="328" operator="equal">
      <formula>"A RECEBER"</formula>
    </cfRule>
  </conditionalFormatting>
  <conditionalFormatting sqref="S3">
    <cfRule type="cellIs" dxfId="391" priority="326" operator="equal">
      <formula>"QUITADO"</formula>
    </cfRule>
    <cfRule type="cellIs" dxfId="390" priority="327" operator="equal">
      <formula>"A RECEBER"</formula>
    </cfRule>
  </conditionalFormatting>
  <conditionalFormatting sqref="S3">
    <cfRule type="cellIs" dxfId="389" priority="325" operator="equal">
      <formula>"LIQUIDADO"</formula>
    </cfRule>
  </conditionalFormatting>
  <conditionalFormatting sqref="S4">
    <cfRule type="cellIs" dxfId="388" priority="324" operator="equal">
      <formula>"A RECEBER"</formula>
    </cfRule>
  </conditionalFormatting>
  <conditionalFormatting sqref="S4">
    <cfRule type="cellIs" dxfId="387" priority="322" operator="equal">
      <formula>"QUITADO"</formula>
    </cfRule>
    <cfRule type="cellIs" dxfId="386" priority="323" operator="equal">
      <formula>"A RECEBER"</formula>
    </cfRule>
  </conditionalFormatting>
  <conditionalFormatting sqref="S4">
    <cfRule type="cellIs" dxfId="385" priority="321" operator="equal">
      <formula>"LIQUIDADO"</formula>
    </cfRule>
  </conditionalFormatting>
  <conditionalFormatting sqref="S48">
    <cfRule type="cellIs" dxfId="384" priority="320" operator="equal">
      <formula>"A RECEBER"</formula>
    </cfRule>
  </conditionalFormatting>
  <conditionalFormatting sqref="S48">
    <cfRule type="cellIs" dxfId="383" priority="318" operator="equal">
      <formula>"QUITADO"</formula>
    </cfRule>
    <cfRule type="cellIs" dxfId="382" priority="319" operator="equal">
      <formula>"A RECEBER"</formula>
    </cfRule>
  </conditionalFormatting>
  <conditionalFormatting sqref="S48">
    <cfRule type="cellIs" dxfId="381" priority="317" operator="equal">
      <formula>"LIQUIDADO"</formula>
    </cfRule>
  </conditionalFormatting>
  <conditionalFormatting sqref="S49">
    <cfRule type="cellIs" dxfId="380" priority="316" operator="equal">
      <formula>"A RECEBER"</formula>
    </cfRule>
  </conditionalFormatting>
  <conditionalFormatting sqref="S49">
    <cfRule type="cellIs" dxfId="379" priority="314" operator="equal">
      <formula>"QUITADO"</formula>
    </cfRule>
    <cfRule type="cellIs" dxfId="378" priority="315" operator="equal">
      <formula>"A RECEBER"</formula>
    </cfRule>
  </conditionalFormatting>
  <conditionalFormatting sqref="S49">
    <cfRule type="cellIs" dxfId="377" priority="313" operator="equal">
      <formula>"LIQUIDADO"</formula>
    </cfRule>
  </conditionalFormatting>
  <conditionalFormatting sqref="S63">
    <cfRule type="cellIs" dxfId="376" priority="312" operator="equal">
      <formula>"A RECEBER"</formula>
    </cfRule>
  </conditionalFormatting>
  <conditionalFormatting sqref="S63">
    <cfRule type="cellIs" dxfId="375" priority="310" operator="equal">
      <formula>"QUITADO"</formula>
    </cfRule>
    <cfRule type="cellIs" dxfId="374" priority="311" operator="equal">
      <formula>"A RECEBER"</formula>
    </cfRule>
  </conditionalFormatting>
  <conditionalFormatting sqref="S63">
    <cfRule type="cellIs" dxfId="373" priority="309" operator="equal">
      <formula>"LIQUIDADO"</formula>
    </cfRule>
  </conditionalFormatting>
  <conditionalFormatting sqref="S65">
    <cfRule type="cellIs" dxfId="372" priority="308" operator="equal">
      <formula>"A RECEBER"</formula>
    </cfRule>
  </conditionalFormatting>
  <conditionalFormatting sqref="S65">
    <cfRule type="cellIs" dxfId="371" priority="306" operator="equal">
      <formula>"QUITADO"</formula>
    </cfRule>
    <cfRule type="cellIs" dxfId="370" priority="307" operator="equal">
      <formula>"A RECEBER"</formula>
    </cfRule>
  </conditionalFormatting>
  <conditionalFormatting sqref="S65">
    <cfRule type="cellIs" dxfId="369" priority="305" operator="equal">
      <formula>"LIQUIDADO"</formula>
    </cfRule>
  </conditionalFormatting>
  <conditionalFormatting sqref="S68">
    <cfRule type="cellIs" dxfId="368" priority="304" operator="equal">
      <formula>"A RECEBER"</formula>
    </cfRule>
  </conditionalFormatting>
  <conditionalFormatting sqref="S68">
    <cfRule type="cellIs" dxfId="367" priority="302" operator="equal">
      <formula>"QUITADO"</formula>
    </cfRule>
    <cfRule type="cellIs" dxfId="366" priority="303" operator="equal">
      <formula>"A RECEBER"</formula>
    </cfRule>
  </conditionalFormatting>
  <conditionalFormatting sqref="S68">
    <cfRule type="cellIs" dxfId="365" priority="301" operator="equal">
      <formula>"LIQUIDADO"</formula>
    </cfRule>
  </conditionalFormatting>
  <conditionalFormatting sqref="S69">
    <cfRule type="cellIs" dxfId="364" priority="300" operator="equal">
      <formula>"A RECEBER"</formula>
    </cfRule>
  </conditionalFormatting>
  <conditionalFormatting sqref="S69">
    <cfRule type="cellIs" dxfId="363" priority="298" operator="equal">
      <formula>"QUITADO"</formula>
    </cfRule>
    <cfRule type="cellIs" dxfId="362" priority="299" operator="equal">
      <formula>"A RECEBER"</formula>
    </cfRule>
  </conditionalFormatting>
  <conditionalFormatting sqref="S69">
    <cfRule type="cellIs" dxfId="361" priority="297" operator="equal">
      <formula>"LIQUIDADO"</formula>
    </cfRule>
  </conditionalFormatting>
  <conditionalFormatting sqref="S87">
    <cfRule type="cellIs" dxfId="360" priority="296" operator="equal">
      <formula>"A RECEBER"</formula>
    </cfRule>
  </conditionalFormatting>
  <conditionalFormatting sqref="S87">
    <cfRule type="cellIs" dxfId="359" priority="294" operator="equal">
      <formula>"QUITADO"</formula>
    </cfRule>
    <cfRule type="cellIs" dxfId="358" priority="295" operator="equal">
      <formula>"A RECEBER"</formula>
    </cfRule>
  </conditionalFormatting>
  <conditionalFormatting sqref="S87">
    <cfRule type="cellIs" dxfId="357" priority="293" operator="equal">
      <formula>"LIQUIDADO"</formula>
    </cfRule>
  </conditionalFormatting>
  <conditionalFormatting sqref="S88">
    <cfRule type="cellIs" dxfId="356" priority="292" operator="equal">
      <formula>"A RECEBER"</formula>
    </cfRule>
  </conditionalFormatting>
  <conditionalFormatting sqref="S88">
    <cfRule type="cellIs" dxfId="355" priority="290" operator="equal">
      <formula>"QUITADO"</formula>
    </cfRule>
    <cfRule type="cellIs" dxfId="354" priority="291" operator="equal">
      <formula>"A RECEBER"</formula>
    </cfRule>
  </conditionalFormatting>
  <conditionalFormatting sqref="S88">
    <cfRule type="cellIs" dxfId="353" priority="289" operator="equal">
      <formula>"LIQUIDADO"</formula>
    </cfRule>
  </conditionalFormatting>
  <conditionalFormatting sqref="S99">
    <cfRule type="cellIs" dxfId="352" priority="288" operator="equal">
      <formula>"A RECEBER"</formula>
    </cfRule>
  </conditionalFormatting>
  <conditionalFormatting sqref="S99">
    <cfRule type="cellIs" dxfId="351" priority="286" operator="equal">
      <formula>"QUITADO"</formula>
    </cfRule>
    <cfRule type="cellIs" dxfId="350" priority="287" operator="equal">
      <formula>"A RECEBER"</formula>
    </cfRule>
  </conditionalFormatting>
  <conditionalFormatting sqref="S99">
    <cfRule type="cellIs" dxfId="349" priority="285" operator="equal">
      <formula>"LIQUIDADO"</formula>
    </cfRule>
  </conditionalFormatting>
  <conditionalFormatting sqref="S100">
    <cfRule type="cellIs" dxfId="348" priority="284" operator="equal">
      <formula>"A RECEBER"</formula>
    </cfRule>
  </conditionalFormatting>
  <conditionalFormatting sqref="S100">
    <cfRule type="cellIs" dxfId="347" priority="282" operator="equal">
      <formula>"QUITADO"</formula>
    </cfRule>
    <cfRule type="cellIs" dxfId="346" priority="283" operator="equal">
      <formula>"A RECEBER"</formula>
    </cfRule>
  </conditionalFormatting>
  <conditionalFormatting sqref="S100">
    <cfRule type="cellIs" dxfId="345" priority="281" operator="equal">
      <formula>"LIQUIDADO"</formula>
    </cfRule>
  </conditionalFormatting>
  <conditionalFormatting sqref="S111">
    <cfRule type="cellIs" dxfId="344" priority="280" operator="equal">
      <formula>"A RECEBER"</formula>
    </cfRule>
  </conditionalFormatting>
  <conditionalFormatting sqref="S111">
    <cfRule type="cellIs" dxfId="343" priority="278" operator="equal">
      <formula>"QUITADO"</formula>
    </cfRule>
    <cfRule type="cellIs" dxfId="342" priority="279" operator="equal">
      <formula>"A RECEBER"</formula>
    </cfRule>
  </conditionalFormatting>
  <conditionalFormatting sqref="S111">
    <cfRule type="cellIs" dxfId="341" priority="277" operator="equal">
      <formula>"LIQUIDADO"</formula>
    </cfRule>
  </conditionalFormatting>
  <conditionalFormatting sqref="S113">
    <cfRule type="cellIs" dxfId="340" priority="276" operator="equal">
      <formula>"A RECEBER"</formula>
    </cfRule>
  </conditionalFormatting>
  <conditionalFormatting sqref="S113">
    <cfRule type="cellIs" dxfId="339" priority="274" operator="equal">
      <formula>"QUITADO"</formula>
    </cfRule>
    <cfRule type="cellIs" dxfId="338" priority="275" operator="equal">
      <formula>"A RECEBER"</formula>
    </cfRule>
  </conditionalFormatting>
  <conditionalFormatting sqref="S113">
    <cfRule type="cellIs" dxfId="337" priority="273" operator="equal">
      <formula>"LIQUIDADO"</formula>
    </cfRule>
  </conditionalFormatting>
  <conditionalFormatting sqref="S114">
    <cfRule type="cellIs" dxfId="336" priority="272" operator="equal">
      <formula>"A RECEBER"</formula>
    </cfRule>
  </conditionalFormatting>
  <conditionalFormatting sqref="S114">
    <cfRule type="cellIs" dxfId="335" priority="270" operator="equal">
      <formula>"QUITADO"</formula>
    </cfRule>
    <cfRule type="cellIs" dxfId="334" priority="271" operator="equal">
      <formula>"A RECEBER"</formula>
    </cfRule>
  </conditionalFormatting>
  <conditionalFormatting sqref="S114">
    <cfRule type="cellIs" dxfId="333" priority="269" operator="equal">
      <formula>"LIQUIDADO"</formula>
    </cfRule>
  </conditionalFormatting>
  <conditionalFormatting sqref="S116">
    <cfRule type="cellIs" dxfId="332" priority="268" operator="equal">
      <formula>"A RECEBER"</formula>
    </cfRule>
  </conditionalFormatting>
  <conditionalFormatting sqref="S116">
    <cfRule type="cellIs" dxfId="331" priority="266" operator="equal">
      <formula>"QUITADO"</formula>
    </cfRule>
    <cfRule type="cellIs" dxfId="330" priority="267" operator="equal">
      <formula>"A RECEBER"</formula>
    </cfRule>
  </conditionalFormatting>
  <conditionalFormatting sqref="S116">
    <cfRule type="cellIs" dxfId="329" priority="265" operator="equal">
      <formula>"LIQUIDADO"</formula>
    </cfRule>
  </conditionalFormatting>
  <conditionalFormatting sqref="S6">
    <cfRule type="cellIs" dxfId="328" priority="264" operator="equal">
      <formula>"A RECEBER"</formula>
    </cfRule>
  </conditionalFormatting>
  <conditionalFormatting sqref="S6">
    <cfRule type="cellIs" dxfId="327" priority="262" operator="equal">
      <formula>"QUITADO"</formula>
    </cfRule>
    <cfRule type="cellIs" dxfId="326" priority="263" operator="equal">
      <formula>"A RECEBER"</formula>
    </cfRule>
  </conditionalFormatting>
  <conditionalFormatting sqref="S6">
    <cfRule type="cellIs" dxfId="325" priority="261" operator="equal">
      <formula>"LIQUIDADO"</formula>
    </cfRule>
  </conditionalFormatting>
  <conditionalFormatting sqref="S45">
    <cfRule type="cellIs" dxfId="324" priority="260" operator="equal">
      <formula>"A RECEBER"</formula>
    </cfRule>
  </conditionalFormatting>
  <conditionalFormatting sqref="S45">
    <cfRule type="cellIs" dxfId="323" priority="258" operator="equal">
      <formula>"QUITADO"</formula>
    </cfRule>
    <cfRule type="cellIs" dxfId="322" priority="259" operator="equal">
      <formula>"A RECEBER"</formula>
    </cfRule>
  </conditionalFormatting>
  <conditionalFormatting sqref="S45">
    <cfRule type="cellIs" dxfId="321" priority="257" operator="equal">
      <formula>"LIQUIDADO"</formula>
    </cfRule>
  </conditionalFormatting>
  <conditionalFormatting sqref="S84">
    <cfRule type="cellIs" dxfId="320" priority="256" operator="equal">
      <formula>"A RECEBER"</formula>
    </cfRule>
  </conditionalFormatting>
  <conditionalFormatting sqref="S84">
    <cfRule type="cellIs" dxfId="319" priority="254" operator="equal">
      <formula>"QUITADO"</formula>
    </cfRule>
    <cfRule type="cellIs" dxfId="318" priority="255" operator="equal">
      <formula>"A RECEBER"</formula>
    </cfRule>
  </conditionalFormatting>
  <conditionalFormatting sqref="S84">
    <cfRule type="cellIs" dxfId="317" priority="253" operator="equal">
      <formula>"LIQUIDADO"</formula>
    </cfRule>
  </conditionalFormatting>
  <conditionalFormatting sqref="S7">
    <cfRule type="cellIs" dxfId="316" priority="252" operator="equal">
      <formula>"A RECEBER"</formula>
    </cfRule>
  </conditionalFormatting>
  <conditionalFormatting sqref="S7">
    <cfRule type="cellIs" dxfId="315" priority="250" operator="equal">
      <formula>"QUITADO"</formula>
    </cfRule>
    <cfRule type="cellIs" dxfId="314" priority="251" operator="equal">
      <formula>"A RECEBER"</formula>
    </cfRule>
  </conditionalFormatting>
  <conditionalFormatting sqref="S7">
    <cfRule type="cellIs" dxfId="313" priority="249" operator="equal">
      <formula>"LIQUIDADO"</formula>
    </cfRule>
  </conditionalFormatting>
  <conditionalFormatting sqref="S43">
    <cfRule type="cellIs" dxfId="312" priority="248" operator="equal">
      <formula>"A RECEBER"</formula>
    </cfRule>
  </conditionalFormatting>
  <conditionalFormatting sqref="S43">
    <cfRule type="cellIs" dxfId="311" priority="246" operator="equal">
      <formula>"QUITADO"</formula>
    </cfRule>
    <cfRule type="cellIs" dxfId="310" priority="247" operator="equal">
      <formula>"A RECEBER"</formula>
    </cfRule>
  </conditionalFormatting>
  <conditionalFormatting sqref="S43">
    <cfRule type="cellIs" dxfId="309" priority="245" operator="equal">
      <formula>"LIQUIDADO"</formula>
    </cfRule>
  </conditionalFormatting>
  <conditionalFormatting sqref="S107">
    <cfRule type="cellIs" dxfId="308" priority="244" operator="equal">
      <formula>"A RECEBER"</formula>
    </cfRule>
  </conditionalFormatting>
  <conditionalFormatting sqref="S107">
    <cfRule type="cellIs" dxfId="307" priority="242" operator="equal">
      <formula>"QUITADO"</formula>
    </cfRule>
    <cfRule type="cellIs" dxfId="306" priority="243" operator="equal">
      <formula>"A RECEBER"</formula>
    </cfRule>
  </conditionalFormatting>
  <conditionalFormatting sqref="S107">
    <cfRule type="cellIs" dxfId="305" priority="241" operator="equal">
      <formula>"LIQUIDADO"</formula>
    </cfRule>
  </conditionalFormatting>
  <conditionalFormatting sqref="S8">
    <cfRule type="cellIs" dxfId="304" priority="240" operator="equal">
      <formula>"A RECEBER"</formula>
    </cfRule>
  </conditionalFormatting>
  <conditionalFormatting sqref="S8">
    <cfRule type="cellIs" dxfId="303" priority="238" operator="equal">
      <formula>"QUITADO"</formula>
    </cfRule>
    <cfRule type="cellIs" dxfId="302" priority="239" operator="equal">
      <formula>"A RECEBER"</formula>
    </cfRule>
  </conditionalFormatting>
  <conditionalFormatting sqref="S8">
    <cfRule type="cellIs" dxfId="301" priority="237" operator="equal">
      <formula>"LIQUIDADO"</formula>
    </cfRule>
  </conditionalFormatting>
  <conditionalFormatting sqref="S44">
    <cfRule type="cellIs" dxfId="300" priority="236" operator="equal">
      <formula>"A RECEBER"</formula>
    </cfRule>
  </conditionalFormatting>
  <conditionalFormatting sqref="S44">
    <cfRule type="cellIs" dxfId="299" priority="234" operator="equal">
      <formula>"QUITADO"</formula>
    </cfRule>
    <cfRule type="cellIs" dxfId="298" priority="235" operator="equal">
      <formula>"A RECEBER"</formula>
    </cfRule>
  </conditionalFormatting>
  <conditionalFormatting sqref="S44">
    <cfRule type="cellIs" dxfId="297" priority="233" operator="equal">
      <formula>"LIQUIDADO"</formula>
    </cfRule>
  </conditionalFormatting>
  <conditionalFormatting sqref="S10">
    <cfRule type="cellIs" dxfId="296" priority="232" operator="equal">
      <formula>"A RECEBER"</formula>
    </cfRule>
  </conditionalFormatting>
  <conditionalFormatting sqref="S10">
    <cfRule type="cellIs" dxfId="295" priority="230" operator="equal">
      <formula>"QUITADO"</formula>
    </cfRule>
    <cfRule type="cellIs" dxfId="294" priority="231" operator="equal">
      <formula>"A RECEBER"</formula>
    </cfRule>
  </conditionalFormatting>
  <conditionalFormatting sqref="S10">
    <cfRule type="cellIs" dxfId="293" priority="229" operator="equal">
      <formula>"LIQUIDADO"</formula>
    </cfRule>
  </conditionalFormatting>
  <conditionalFormatting sqref="S46">
    <cfRule type="cellIs" dxfId="292" priority="228" operator="equal">
      <formula>"A RECEBER"</formula>
    </cfRule>
  </conditionalFormatting>
  <conditionalFormatting sqref="S46">
    <cfRule type="cellIs" dxfId="291" priority="226" operator="equal">
      <formula>"QUITADO"</formula>
    </cfRule>
    <cfRule type="cellIs" dxfId="290" priority="227" operator="equal">
      <formula>"A RECEBER"</formula>
    </cfRule>
  </conditionalFormatting>
  <conditionalFormatting sqref="S46">
    <cfRule type="cellIs" dxfId="289" priority="225" operator="equal">
      <formula>"LIQUIDADO"</formula>
    </cfRule>
  </conditionalFormatting>
  <conditionalFormatting sqref="S83">
    <cfRule type="cellIs" dxfId="288" priority="224" operator="equal">
      <formula>"A RECEBER"</formula>
    </cfRule>
  </conditionalFormatting>
  <conditionalFormatting sqref="S83">
    <cfRule type="cellIs" dxfId="287" priority="222" operator="equal">
      <formula>"QUITADO"</formula>
    </cfRule>
    <cfRule type="cellIs" dxfId="286" priority="223" operator="equal">
      <formula>"A RECEBER"</formula>
    </cfRule>
  </conditionalFormatting>
  <conditionalFormatting sqref="S83">
    <cfRule type="cellIs" dxfId="285" priority="221" operator="equal">
      <formula>"LIQUIDADO"</formula>
    </cfRule>
  </conditionalFormatting>
  <conditionalFormatting sqref="S14">
    <cfRule type="cellIs" dxfId="284" priority="220" operator="equal">
      <formula>"A RECEBER"</formula>
    </cfRule>
  </conditionalFormatting>
  <conditionalFormatting sqref="S14">
    <cfRule type="cellIs" dxfId="283" priority="218" operator="equal">
      <formula>"QUITADO"</formula>
    </cfRule>
    <cfRule type="cellIs" dxfId="282" priority="219" operator="equal">
      <formula>"A RECEBER"</formula>
    </cfRule>
  </conditionalFormatting>
  <conditionalFormatting sqref="S14">
    <cfRule type="cellIs" dxfId="281" priority="217" operator="equal">
      <formula>"LIQUIDADO"</formula>
    </cfRule>
  </conditionalFormatting>
  <conditionalFormatting sqref="S15">
    <cfRule type="cellIs" dxfId="280" priority="216" operator="equal">
      <formula>"A RECEBER"</formula>
    </cfRule>
  </conditionalFormatting>
  <conditionalFormatting sqref="S15">
    <cfRule type="cellIs" dxfId="279" priority="214" operator="equal">
      <formula>"QUITADO"</formula>
    </cfRule>
    <cfRule type="cellIs" dxfId="278" priority="215" operator="equal">
      <formula>"A RECEBER"</formula>
    </cfRule>
  </conditionalFormatting>
  <conditionalFormatting sqref="S15">
    <cfRule type="cellIs" dxfId="277" priority="213" operator="equal">
      <formula>"LIQUIDADO"</formula>
    </cfRule>
  </conditionalFormatting>
  <conditionalFormatting sqref="S16">
    <cfRule type="cellIs" dxfId="276" priority="212" operator="equal">
      <formula>"A RECEBER"</formula>
    </cfRule>
  </conditionalFormatting>
  <conditionalFormatting sqref="S16">
    <cfRule type="cellIs" dxfId="275" priority="210" operator="equal">
      <formula>"QUITADO"</formula>
    </cfRule>
    <cfRule type="cellIs" dxfId="274" priority="211" operator="equal">
      <formula>"A RECEBER"</formula>
    </cfRule>
  </conditionalFormatting>
  <conditionalFormatting sqref="S16">
    <cfRule type="cellIs" dxfId="273" priority="209" operator="equal">
      <formula>"LIQUIDADO"</formula>
    </cfRule>
  </conditionalFormatting>
  <conditionalFormatting sqref="S18">
    <cfRule type="cellIs" dxfId="272" priority="208" operator="equal">
      <formula>"A RECEBER"</formula>
    </cfRule>
  </conditionalFormatting>
  <conditionalFormatting sqref="S18">
    <cfRule type="cellIs" dxfId="271" priority="206" operator="equal">
      <formula>"QUITADO"</formula>
    </cfRule>
    <cfRule type="cellIs" dxfId="270" priority="207" operator="equal">
      <formula>"A RECEBER"</formula>
    </cfRule>
  </conditionalFormatting>
  <conditionalFormatting sqref="S18">
    <cfRule type="cellIs" dxfId="269" priority="205" operator="equal">
      <formula>"LIQUIDADO"</formula>
    </cfRule>
  </conditionalFormatting>
  <conditionalFormatting sqref="S20">
    <cfRule type="cellIs" dxfId="268" priority="204" operator="equal">
      <formula>"A RECEBER"</formula>
    </cfRule>
  </conditionalFormatting>
  <conditionalFormatting sqref="S20">
    <cfRule type="cellIs" dxfId="267" priority="202" operator="equal">
      <formula>"QUITADO"</formula>
    </cfRule>
    <cfRule type="cellIs" dxfId="266" priority="203" operator="equal">
      <formula>"A RECEBER"</formula>
    </cfRule>
  </conditionalFormatting>
  <conditionalFormatting sqref="S20">
    <cfRule type="cellIs" dxfId="265" priority="201" operator="equal">
      <formula>"LIQUIDADO"</formula>
    </cfRule>
  </conditionalFormatting>
  <conditionalFormatting sqref="S57">
    <cfRule type="cellIs" dxfId="264" priority="200" operator="equal">
      <formula>"A RECEBER"</formula>
    </cfRule>
  </conditionalFormatting>
  <conditionalFormatting sqref="S57">
    <cfRule type="cellIs" dxfId="263" priority="198" operator="equal">
      <formula>"QUITADO"</formula>
    </cfRule>
    <cfRule type="cellIs" dxfId="262" priority="199" operator="equal">
      <formula>"A RECEBER"</formula>
    </cfRule>
  </conditionalFormatting>
  <conditionalFormatting sqref="S57">
    <cfRule type="cellIs" dxfId="261" priority="197" operator="equal">
      <formula>"LIQUIDADO"</formula>
    </cfRule>
  </conditionalFormatting>
  <conditionalFormatting sqref="S94">
    <cfRule type="cellIs" dxfId="260" priority="196" operator="equal">
      <formula>"A RECEBER"</formula>
    </cfRule>
  </conditionalFormatting>
  <conditionalFormatting sqref="S94">
    <cfRule type="cellIs" dxfId="259" priority="194" operator="equal">
      <formula>"QUITADO"</formula>
    </cfRule>
    <cfRule type="cellIs" dxfId="258" priority="195" operator="equal">
      <formula>"A RECEBER"</formula>
    </cfRule>
  </conditionalFormatting>
  <conditionalFormatting sqref="S94">
    <cfRule type="cellIs" dxfId="257" priority="193" operator="equal">
      <formula>"LIQUIDADO"</formula>
    </cfRule>
  </conditionalFormatting>
  <conditionalFormatting sqref="S21">
    <cfRule type="cellIs" dxfId="256" priority="192" operator="equal">
      <formula>"A RECEBER"</formula>
    </cfRule>
  </conditionalFormatting>
  <conditionalFormatting sqref="S21">
    <cfRule type="cellIs" dxfId="255" priority="190" operator="equal">
      <formula>"QUITADO"</formula>
    </cfRule>
    <cfRule type="cellIs" dxfId="254" priority="191" operator="equal">
      <formula>"A RECEBER"</formula>
    </cfRule>
  </conditionalFormatting>
  <conditionalFormatting sqref="S21">
    <cfRule type="cellIs" dxfId="253" priority="189" operator="equal">
      <formula>"LIQUIDADO"</formula>
    </cfRule>
  </conditionalFormatting>
  <conditionalFormatting sqref="S76">
    <cfRule type="cellIs" dxfId="252" priority="188" operator="equal">
      <formula>"A RECEBER"</formula>
    </cfRule>
  </conditionalFormatting>
  <conditionalFormatting sqref="S76">
    <cfRule type="cellIs" dxfId="251" priority="186" operator="equal">
      <formula>"QUITADO"</formula>
    </cfRule>
    <cfRule type="cellIs" dxfId="250" priority="187" operator="equal">
      <formula>"A RECEBER"</formula>
    </cfRule>
  </conditionalFormatting>
  <conditionalFormatting sqref="S76">
    <cfRule type="cellIs" dxfId="249" priority="185" operator="equal">
      <formula>"LIQUIDADO"</formula>
    </cfRule>
  </conditionalFormatting>
  <conditionalFormatting sqref="S91">
    <cfRule type="cellIs" dxfId="248" priority="184" operator="equal">
      <formula>"A RECEBER"</formula>
    </cfRule>
  </conditionalFormatting>
  <conditionalFormatting sqref="S91">
    <cfRule type="cellIs" dxfId="247" priority="182" operator="equal">
      <formula>"QUITADO"</formula>
    </cfRule>
    <cfRule type="cellIs" dxfId="246" priority="183" operator="equal">
      <formula>"A RECEBER"</formula>
    </cfRule>
  </conditionalFormatting>
  <conditionalFormatting sqref="S91">
    <cfRule type="cellIs" dxfId="245" priority="181" operator="equal">
      <formula>"LIQUIDADO"</formula>
    </cfRule>
  </conditionalFormatting>
  <conditionalFormatting sqref="S101">
    <cfRule type="cellIs" dxfId="244" priority="180" operator="equal">
      <formula>"A RECEBER"</formula>
    </cfRule>
  </conditionalFormatting>
  <conditionalFormatting sqref="S101">
    <cfRule type="cellIs" dxfId="243" priority="178" operator="equal">
      <formula>"QUITADO"</formula>
    </cfRule>
    <cfRule type="cellIs" dxfId="242" priority="179" operator="equal">
      <formula>"A RECEBER"</formula>
    </cfRule>
  </conditionalFormatting>
  <conditionalFormatting sqref="S101">
    <cfRule type="cellIs" dxfId="241" priority="177" operator="equal">
      <formula>"LIQUIDADO"</formula>
    </cfRule>
  </conditionalFormatting>
  <conditionalFormatting sqref="S24">
    <cfRule type="cellIs" dxfId="240" priority="176" operator="equal">
      <formula>"A RECEBER"</formula>
    </cfRule>
  </conditionalFormatting>
  <conditionalFormatting sqref="S24">
    <cfRule type="cellIs" dxfId="239" priority="174" operator="equal">
      <formula>"QUITADO"</formula>
    </cfRule>
    <cfRule type="cellIs" dxfId="238" priority="175" operator="equal">
      <formula>"A RECEBER"</formula>
    </cfRule>
  </conditionalFormatting>
  <conditionalFormatting sqref="S24">
    <cfRule type="cellIs" dxfId="237" priority="173" operator="equal">
      <formula>"LIQUIDADO"</formula>
    </cfRule>
  </conditionalFormatting>
  <conditionalFormatting sqref="S25">
    <cfRule type="cellIs" dxfId="236" priority="172" operator="equal">
      <formula>"A RECEBER"</formula>
    </cfRule>
  </conditionalFormatting>
  <conditionalFormatting sqref="S25">
    <cfRule type="cellIs" dxfId="235" priority="170" operator="equal">
      <formula>"QUITADO"</formula>
    </cfRule>
    <cfRule type="cellIs" dxfId="234" priority="171" operator="equal">
      <formula>"A RECEBER"</formula>
    </cfRule>
  </conditionalFormatting>
  <conditionalFormatting sqref="S25">
    <cfRule type="cellIs" dxfId="233" priority="169" operator="equal">
      <formula>"LIQUIDADO"</formula>
    </cfRule>
  </conditionalFormatting>
  <conditionalFormatting sqref="S59">
    <cfRule type="cellIs" dxfId="232" priority="168" operator="equal">
      <formula>"A RECEBER"</formula>
    </cfRule>
  </conditionalFormatting>
  <conditionalFormatting sqref="S59">
    <cfRule type="cellIs" dxfId="231" priority="166" operator="equal">
      <formula>"QUITADO"</formula>
    </cfRule>
    <cfRule type="cellIs" dxfId="230" priority="167" operator="equal">
      <formula>"A RECEBER"</formula>
    </cfRule>
  </conditionalFormatting>
  <conditionalFormatting sqref="S59">
    <cfRule type="cellIs" dxfId="229" priority="165" operator="equal">
      <formula>"LIQUIDADO"</formula>
    </cfRule>
  </conditionalFormatting>
  <conditionalFormatting sqref="S26">
    <cfRule type="cellIs" dxfId="228" priority="164" operator="equal">
      <formula>"A RECEBER"</formula>
    </cfRule>
  </conditionalFormatting>
  <conditionalFormatting sqref="S26">
    <cfRule type="cellIs" dxfId="227" priority="162" operator="equal">
      <formula>"QUITADO"</formula>
    </cfRule>
    <cfRule type="cellIs" dxfId="226" priority="163" operator="equal">
      <formula>"A RECEBER"</formula>
    </cfRule>
  </conditionalFormatting>
  <conditionalFormatting sqref="S26">
    <cfRule type="cellIs" dxfId="225" priority="161" operator="equal">
      <formula>"LIQUIDADO"</formula>
    </cfRule>
  </conditionalFormatting>
  <conditionalFormatting sqref="S38">
    <cfRule type="cellIs" dxfId="224" priority="160" operator="equal">
      <formula>"A RECEBER"</formula>
    </cfRule>
  </conditionalFormatting>
  <conditionalFormatting sqref="S38">
    <cfRule type="cellIs" dxfId="223" priority="158" operator="equal">
      <formula>"QUITADO"</formula>
    </cfRule>
    <cfRule type="cellIs" dxfId="222" priority="159" operator="equal">
      <formula>"A RECEBER"</formula>
    </cfRule>
  </conditionalFormatting>
  <conditionalFormatting sqref="S38">
    <cfRule type="cellIs" dxfId="221" priority="157" operator="equal">
      <formula>"LIQUIDADO"</formula>
    </cfRule>
  </conditionalFormatting>
  <conditionalFormatting sqref="S55">
    <cfRule type="cellIs" dxfId="220" priority="156" operator="equal">
      <formula>"A RECEBER"</formula>
    </cfRule>
  </conditionalFormatting>
  <conditionalFormatting sqref="S55">
    <cfRule type="cellIs" dxfId="219" priority="154" operator="equal">
      <formula>"QUITADO"</formula>
    </cfRule>
    <cfRule type="cellIs" dxfId="218" priority="155" operator="equal">
      <formula>"A RECEBER"</formula>
    </cfRule>
  </conditionalFormatting>
  <conditionalFormatting sqref="S55">
    <cfRule type="cellIs" dxfId="217" priority="153" operator="equal">
      <formula>"LIQUIDADO"</formula>
    </cfRule>
  </conditionalFormatting>
  <conditionalFormatting sqref="S79">
    <cfRule type="cellIs" dxfId="216" priority="152" operator="equal">
      <formula>"A RECEBER"</formula>
    </cfRule>
  </conditionalFormatting>
  <conditionalFormatting sqref="S79">
    <cfRule type="cellIs" dxfId="215" priority="150" operator="equal">
      <formula>"QUITADO"</formula>
    </cfRule>
    <cfRule type="cellIs" dxfId="214" priority="151" operator="equal">
      <formula>"A RECEBER"</formula>
    </cfRule>
  </conditionalFormatting>
  <conditionalFormatting sqref="S79">
    <cfRule type="cellIs" dxfId="213" priority="149" operator="equal">
      <formula>"LIQUIDADO"</formula>
    </cfRule>
  </conditionalFormatting>
  <conditionalFormatting sqref="S80">
    <cfRule type="cellIs" dxfId="212" priority="148" operator="equal">
      <formula>"A RECEBER"</formula>
    </cfRule>
  </conditionalFormatting>
  <conditionalFormatting sqref="S80">
    <cfRule type="cellIs" dxfId="211" priority="146" operator="equal">
      <formula>"QUITADO"</formula>
    </cfRule>
    <cfRule type="cellIs" dxfId="210" priority="147" operator="equal">
      <formula>"A RECEBER"</formula>
    </cfRule>
  </conditionalFormatting>
  <conditionalFormatting sqref="S80">
    <cfRule type="cellIs" dxfId="209" priority="145" operator="equal">
      <formula>"LIQUIDADO"</formula>
    </cfRule>
  </conditionalFormatting>
  <conditionalFormatting sqref="S54">
    <cfRule type="cellIs" dxfId="208" priority="144" operator="equal">
      <formula>"A RECEBER"</formula>
    </cfRule>
  </conditionalFormatting>
  <conditionalFormatting sqref="S54">
    <cfRule type="cellIs" dxfId="207" priority="142" operator="equal">
      <formula>"QUITADO"</formula>
    </cfRule>
    <cfRule type="cellIs" dxfId="206" priority="143" operator="equal">
      <formula>"A RECEBER"</formula>
    </cfRule>
  </conditionalFormatting>
  <conditionalFormatting sqref="S54">
    <cfRule type="cellIs" dxfId="205" priority="141" operator="equal">
      <formula>"LIQUIDADO"</formula>
    </cfRule>
  </conditionalFormatting>
  <conditionalFormatting sqref="S110">
    <cfRule type="cellIs" dxfId="204" priority="140" operator="equal">
      <formula>"A RECEBER"</formula>
    </cfRule>
  </conditionalFormatting>
  <conditionalFormatting sqref="S110">
    <cfRule type="cellIs" dxfId="203" priority="138" operator="equal">
      <formula>"QUITADO"</formula>
    </cfRule>
    <cfRule type="cellIs" dxfId="202" priority="139" operator="equal">
      <formula>"A RECEBER"</formula>
    </cfRule>
  </conditionalFormatting>
  <conditionalFormatting sqref="S110">
    <cfRule type="cellIs" dxfId="201" priority="137" operator="equal">
      <formula>"LIQUIDADO"</formula>
    </cfRule>
  </conditionalFormatting>
  <conditionalFormatting sqref="S61">
    <cfRule type="cellIs" dxfId="200" priority="136" operator="equal">
      <formula>"A RECEBER"</formula>
    </cfRule>
  </conditionalFormatting>
  <conditionalFormatting sqref="S61">
    <cfRule type="cellIs" dxfId="199" priority="134" operator="equal">
      <formula>"QUITADO"</formula>
    </cfRule>
    <cfRule type="cellIs" dxfId="198" priority="135" operator="equal">
      <formula>"A RECEBER"</formula>
    </cfRule>
  </conditionalFormatting>
  <conditionalFormatting sqref="S61">
    <cfRule type="cellIs" dxfId="197" priority="133" operator="equal">
      <formula>"LIQUIDADO"</formula>
    </cfRule>
  </conditionalFormatting>
  <conditionalFormatting sqref="S66">
    <cfRule type="cellIs" dxfId="196" priority="132" operator="equal">
      <formula>"A RECEBER"</formula>
    </cfRule>
  </conditionalFormatting>
  <conditionalFormatting sqref="S66">
    <cfRule type="cellIs" dxfId="195" priority="130" operator="equal">
      <formula>"QUITADO"</formula>
    </cfRule>
    <cfRule type="cellIs" dxfId="194" priority="131" operator="equal">
      <formula>"A RECEBER"</formula>
    </cfRule>
  </conditionalFormatting>
  <conditionalFormatting sqref="S66">
    <cfRule type="cellIs" dxfId="193" priority="129" operator="equal">
      <formula>"LIQUIDADO"</formula>
    </cfRule>
  </conditionalFormatting>
  <conditionalFormatting sqref="S64">
    <cfRule type="cellIs" dxfId="192" priority="128" operator="equal">
      <formula>"A RECEBER"</formula>
    </cfRule>
  </conditionalFormatting>
  <conditionalFormatting sqref="S64">
    <cfRule type="cellIs" dxfId="191" priority="126" operator="equal">
      <formula>"QUITADO"</formula>
    </cfRule>
    <cfRule type="cellIs" dxfId="190" priority="127" operator="equal">
      <formula>"A RECEBER"</formula>
    </cfRule>
  </conditionalFormatting>
  <conditionalFormatting sqref="S64">
    <cfRule type="cellIs" dxfId="189" priority="125" operator="equal">
      <formula>"LIQUIDADO"</formula>
    </cfRule>
  </conditionalFormatting>
  <conditionalFormatting sqref="S67">
    <cfRule type="cellIs" dxfId="188" priority="124" operator="equal">
      <formula>"A RECEBER"</formula>
    </cfRule>
  </conditionalFormatting>
  <conditionalFormatting sqref="S67">
    <cfRule type="cellIs" dxfId="187" priority="122" operator="equal">
      <formula>"QUITADO"</formula>
    </cfRule>
    <cfRule type="cellIs" dxfId="186" priority="123" operator="equal">
      <formula>"A RECEBER"</formula>
    </cfRule>
  </conditionalFormatting>
  <conditionalFormatting sqref="S67">
    <cfRule type="cellIs" dxfId="185" priority="121" operator="equal">
      <formula>"LIQUIDADO"</formula>
    </cfRule>
  </conditionalFormatting>
  <conditionalFormatting sqref="S70">
    <cfRule type="cellIs" dxfId="184" priority="120" operator="equal">
      <formula>"A RECEBER"</formula>
    </cfRule>
  </conditionalFormatting>
  <conditionalFormatting sqref="S70">
    <cfRule type="cellIs" dxfId="183" priority="118" operator="equal">
      <formula>"QUITADO"</formula>
    </cfRule>
    <cfRule type="cellIs" dxfId="182" priority="119" operator="equal">
      <formula>"A RECEBER"</formula>
    </cfRule>
  </conditionalFormatting>
  <conditionalFormatting sqref="S70">
    <cfRule type="cellIs" dxfId="181" priority="117" operator="equal">
      <formula>"LIQUIDADO"</formula>
    </cfRule>
  </conditionalFormatting>
  <conditionalFormatting sqref="S112">
    <cfRule type="cellIs" dxfId="180" priority="116" operator="equal">
      <formula>"A RECEBER"</formula>
    </cfRule>
  </conditionalFormatting>
  <conditionalFormatting sqref="S112">
    <cfRule type="cellIs" dxfId="179" priority="114" operator="equal">
      <formula>"QUITADO"</formula>
    </cfRule>
    <cfRule type="cellIs" dxfId="178" priority="115" operator="equal">
      <formula>"A RECEBER"</formula>
    </cfRule>
  </conditionalFormatting>
  <conditionalFormatting sqref="S112">
    <cfRule type="cellIs" dxfId="177" priority="113" operator="equal">
      <formula>"LIQUIDADO"</formula>
    </cfRule>
  </conditionalFormatting>
  <conditionalFormatting sqref="S92">
    <cfRule type="cellIs" dxfId="176" priority="112" operator="equal">
      <formula>"A RECEBER"</formula>
    </cfRule>
  </conditionalFormatting>
  <conditionalFormatting sqref="S92">
    <cfRule type="cellIs" dxfId="175" priority="110" operator="equal">
      <formula>"QUITADO"</formula>
    </cfRule>
    <cfRule type="cellIs" dxfId="174" priority="111" operator="equal">
      <formula>"A RECEBER"</formula>
    </cfRule>
  </conditionalFormatting>
  <conditionalFormatting sqref="S92">
    <cfRule type="cellIs" dxfId="173" priority="109" operator="equal">
      <formula>"LIQUIDADO"</formula>
    </cfRule>
  </conditionalFormatting>
  <conditionalFormatting sqref="S105">
    <cfRule type="cellIs" dxfId="172" priority="108" operator="equal">
      <formula>"A RECEBER"</formula>
    </cfRule>
  </conditionalFormatting>
  <conditionalFormatting sqref="S105">
    <cfRule type="cellIs" dxfId="171" priority="106" operator="equal">
      <formula>"QUITADO"</formula>
    </cfRule>
    <cfRule type="cellIs" dxfId="170" priority="107" operator="equal">
      <formula>"A RECEBER"</formula>
    </cfRule>
  </conditionalFormatting>
  <conditionalFormatting sqref="S105">
    <cfRule type="cellIs" dxfId="169" priority="105" operator="equal">
      <formula>"LIQUIDADO"</formula>
    </cfRule>
  </conditionalFormatting>
  <conditionalFormatting sqref="S115">
    <cfRule type="cellIs" dxfId="168" priority="104" operator="equal">
      <formula>"A RECEBER"</formula>
    </cfRule>
  </conditionalFormatting>
  <conditionalFormatting sqref="S115">
    <cfRule type="cellIs" dxfId="167" priority="102" operator="equal">
      <formula>"QUITADO"</formula>
    </cfRule>
    <cfRule type="cellIs" dxfId="166" priority="103" operator="equal">
      <formula>"A RECEBER"</formula>
    </cfRule>
  </conditionalFormatting>
  <conditionalFormatting sqref="S115">
    <cfRule type="cellIs" dxfId="165" priority="101" operator="equal">
      <formula>"LIQUIDADO"</formula>
    </cfRule>
  </conditionalFormatting>
  <conditionalFormatting sqref="S128">
    <cfRule type="cellIs" dxfId="164" priority="100" operator="equal">
      <formula>"A RECEBER"</formula>
    </cfRule>
  </conditionalFormatting>
  <conditionalFormatting sqref="S128">
    <cfRule type="cellIs" dxfId="163" priority="98" operator="equal">
      <formula>"QUITADO"</formula>
    </cfRule>
    <cfRule type="cellIs" dxfId="162" priority="99" operator="equal">
      <formula>"A RECEBER"</formula>
    </cfRule>
  </conditionalFormatting>
  <conditionalFormatting sqref="S128">
    <cfRule type="cellIs" dxfId="161" priority="97" operator="equal">
      <formula>"LIQUIDADO"</formula>
    </cfRule>
  </conditionalFormatting>
  <conditionalFormatting sqref="S127">
    <cfRule type="cellIs" dxfId="160" priority="96" operator="equal">
      <formula>"A RECEBER"</formula>
    </cfRule>
  </conditionalFormatting>
  <conditionalFormatting sqref="S127">
    <cfRule type="cellIs" dxfId="159" priority="94" operator="equal">
      <formula>"QUITADO"</formula>
    </cfRule>
    <cfRule type="cellIs" dxfId="158" priority="95" operator="equal">
      <formula>"A RECEBER"</formula>
    </cfRule>
  </conditionalFormatting>
  <conditionalFormatting sqref="S127">
    <cfRule type="cellIs" dxfId="157" priority="93" operator="equal">
      <formula>"LIQUIDADO"</formula>
    </cfRule>
  </conditionalFormatting>
  <conditionalFormatting sqref="S132">
    <cfRule type="cellIs" dxfId="156" priority="92" operator="equal">
      <formula>"A RECEBER"</formula>
    </cfRule>
  </conditionalFormatting>
  <conditionalFormatting sqref="S132">
    <cfRule type="cellIs" dxfId="155" priority="90" operator="equal">
      <formula>"QUITADO"</formula>
    </cfRule>
    <cfRule type="cellIs" dxfId="154" priority="91" operator="equal">
      <formula>"A RECEBER"</formula>
    </cfRule>
  </conditionalFormatting>
  <conditionalFormatting sqref="S132">
    <cfRule type="cellIs" dxfId="153" priority="89" operator="equal">
      <formula>"LIQUIDADO"</formula>
    </cfRule>
  </conditionalFormatting>
  <conditionalFormatting sqref="S134">
    <cfRule type="cellIs" dxfId="152" priority="88" operator="equal">
      <formula>"A RECEBER"</formula>
    </cfRule>
  </conditionalFormatting>
  <conditionalFormatting sqref="S134">
    <cfRule type="cellIs" dxfId="151" priority="86" operator="equal">
      <formula>"QUITADO"</formula>
    </cfRule>
    <cfRule type="cellIs" dxfId="150" priority="87" operator="equal">
      <formula>"A RECEBER"</formula>
    </cfRule>
  </conditionalFormatting>
  <conditionalFormatting sqref="S134">
    <cfRule type="cellIs" dxfId="149" priority="85" operator="equal">
      <formula>"LIQUIDADO"</formula>
    </cfRule>
  </conditionalFormatting>
  <conditionalFormatting sqref="S119">
    <cfRule type="cellIs" dxfId="148" priority="84" operator="equal">
      <formula>"A RECEBER"</formula>
    </cfRule>
  </conditionalFormatting>
  <conditionalFormatting sqref="S119">
    <cfRule type="cellIs" dxfId="147" priority="82" operator="equal">
      <formula>"QUITADO"</formula>
    </cfRule>
    <cfRule type="cellIs" dxfId="146" priority="83" operator="equal">
      <formula>"A RECEBER"</formula>
    </cfRule>
  </conditionalFormatting>
  <conditionalFormatting sqref="S119">
    <cfRule type="cellIs" dxfId="145" priority="81" operator="equal">
      <formula>"LIQUIDADO"</formula>
    </cfRule>
  </conditionalFormatting>
  <conditionalFormatting sqref="S130">
    <cfRule type="cellIs" dxfId="144" priority="80" operator="equal">
      <formula>"A RECEBER"</formula>
    </cfRule>
  </conditionalFormatting>
  <conditionalFormatting sqref="S130">
    <cfRule type="cellIs" dxfId="143" priority="78" operator="equal">
      <formula>"QUITADO"</formula>
    </cfRule>
    <cfRule type="cellIs" dxfId="142" priority="79" operator="equal">
      <formula>"A RECEBER"</formula>
    </cfRule>
  </conditionalFormatting>
  <conditionalFormatting sqref="S130">
    <cfRule type="cellIs" dxfId="141" priority="77" operator="equal">
      <formula>"LIQUIDADO"</formula>
    </cfRule>
  </conditionalFormatting>
  <conditionalFormatting sqref="S121">
    <cfRule type="cellIs" dxfId="140" priority="76" operator="equal">
      <formula>"A RECEBER"</formula>
    </cfRule>
  </conditionalFormatting>
  <conditionalFormatting sqref="S121">
    <cfRule type="cellIs" dxfId="139" priority="74" operator="equal">
      <formula>"QUITADO"</formula>
    </cfRule>
    <cfRule type="cellIs" dxfId="138" priority="75" operator="equal">
      <formula>"A RECEBER"</formula>
    </cfRule>
  </conditionalFormatting>
  <conditionalFormatting sqref="S121">
    <cfRule type="cellIs" dxfId="137" priority="73" operator="equal">
      <formula>"LIQUIDADO"</formula>
    </cfRule>
  </conditionalFormatting>
  <conditionalFormatting sqref="S122">
    <cfRule type="cellIs" dxfId="136" priority="72" operator="equal">
      <formula>"A RECEBER"</formula>
    </cfRule>
  </conditionalFormatting>
  <conditionalFormatting sqref="S122">
    <cfRule type="cellIs" dxfId="135" priority="70" operator="equal">
      <formula>"QUITADO"</formula>
    </cfRule>
    <cfRule type="cellIs" dxfId="134" priority="71" operator="equal">
      <formula>"A RECEBER"</formula>
    </cfRule>
  </conditionalFormatting>
  <conditionalFormatting sqref="S122">
    <cfRule type="cellIs" dxfId="133" priority="69" operator="equal">
      <formula>"LIQUIDADO"</formula>
    </cfRule>
  </conditionalFormatting>
  <conditionalFormatting sqref="S123">
    <cfRule type="cellIs" dxfId="132" priority="68" operator="equal">
      <formula>"A RECEBER"</formula>
    </cfRule>
  </conditionalFormatting>
  <conditionalFormatting sqref="S123">
    <cfRule type="cellIs" dxfId="131" priority="66" operator="equal">
      <formula>"QUITADO"</formula>
    </cfRule>
    <cfRule type="cellIs" dxfId="130" priority="67" operator="equal">
      <formula>"A RECEBER"</formula>
    </cfRule>
  </conditionalFormatting>
  <conditionalFormatting sqref="S123">
    <cfRule type="cellIs" dxfId="129" priority="65" operator="equal">
      <formula>"LIQUIDADO"</formula>
    </cfRule>
  </conditionalFormatting>
  <conditionalFormatting sqref="S124">
    <cfRule type="cellIs" dxfId="128" priority="64" operator="equal">
      <formula>"A RECEBER"</formula>
    </cfRule>
  </conditionalFormatting>
  <conditionalFormatting sqref="S124">
    <cfRule type="cellIs" dxfId="127" priority="62" operator="equal">
      <formula>"QUITADO"</formula>
    </cfRule>
    <cfRule type="cellIs" dxfId="126" priority="63" operator="equal">
      <formula>"A RECEBER"</formula>
    </cfRule>
  </conditionalFormatting>
  <conditionalFormatting sqref="S124">
    <cfRule type="cellIs" dxfId="125" priority="61" operator="equal">
      <formula>"LIQUIDADO"</formula>
    </cfRule>
  </conditionalFormatting>
  <conditionalFormatting sqref="S125">
    <cfRule type="cellIs" dxfId="124" priority="60" operator="equal">
      <formula>"A RECEBER"</formula>
    </cfRule>
  </conditionalFormatting>
  <conditionalFormatting sqref="S125">
    <cfRule type="cellIs" dxfId="123" priority="58" operator="equal">
      <formula>"QUITADO"</formula>
    </cfRule>
    <cfRule type="cellIs" dxfId="122" priority="59" operator="equal">
      <formula>"A RECEBER"</formula>
    </cfRule>
  </conditionalFormatting>
  <conditionalFormatting sqref="S125">
    <cfRule type="cellIs" dxfId="121" priority="57" operator="equal">
      <formula>"LIQUIDADO"</formula>
    </cfRule>
  </conditionalFormatting>
  <conditionalFormatting sqref="S126">
    <cfRule type="cellIs" dxfId="120" priority="56" operator="equal">
      <formula>"A RECEBER"</formula>
    </cfRule>
  </conditionalFormatting>
  <conditionalFormatting sqref="S126">
    <cfRule type="cellIs" dxfId="119" priority="54" operator="equal">
      <formula>"QUITADO"</formula>
    </cfRule>
    <cfRule type="cellIs" dxfId="118" priority="55" operator="equal">
      <formula>"A RECEBER"</formula>
    </cfRule>
  </conditionalFormatting>
  <conditionalFormatting sqref="S126">
    <cfRule type="cellIs" dxfId="117" priority="53" operator="equal">
      <formula>"LIQUIDADO"</formula>
    </cfRule>
  </conditionalFormatting>
  <conditionalFormatting sqref="S129">
    <cfRule type="cellIs" dxfId="116" priority="52" operator="equal">
      <formula>"A RECEBER"</formula>
    </cfRule>
  </conditionalFormatting>
  <conditionalFormatting sqref="S129">
    <cfRule type="cellIs" dxfId="115" priority="50" operator="equal">
      <formula>"QUITADO"</formula>
    </cfRule>
    <cfRule type="cellIs" dxfId="114" priority="51" operator="equal">
      <formula>"A RECEBER"</formula>
    </cfRule>
  </conditionalFormatting>
  <conditionalFormatting sqref="S129">
    <cfRule type="cellIs" dxfId="113" priority="49" operator="equal">
      <formula>"LIQUIDADO"</formula>
    </cfRule>
  </conditionalFormatting>
  <conditionalFormatting sqref="S145">
    <cfRule type="cellIs" dxfId="112" priority="48" operator="equal">
      <formula>"A RECEBER"</formula>
    </cfRule>
  </conditionalFormatting>
  <conditionalFormatting sqref="S145">
    <cfRule type="cellIs" dxfId="111" priority="46" operator="equal">
      <formula>"QUITADO"</formula>
    </cfRule>
    <cfRule type="cellIs" dxfId="110" priority="47" operator="equal">
      <formula>"A RECEBER"</formula>
    </cfRule>
  </conditionalFormatting>
  <conditionalFormatting sqref="S145">
    <cfRule type="cellIs" dxfId="109" priority="45" operator="equal">
      <formula>"LIQUIDADO"</formula>
    </cfRule>
  </conditionalFormatting>
  <conditionalFormatting sqref="S136">
    <cfRule type="cellIs" dxfId="108" priority="44" operator="equal">
      <formula>"A RECEBER"</formula>
    </cfRule>
  </conditionalFormatting>
  <conditionalFormatting sqref="S136">
    <cfRule type="cellIs" dxfId="107" priority="42" operator="equal">
      <formula>"QUITADO"</formula>
    </cfRule>
    <cfRule type="cellIs" dxfId="106" priority="43" operator="equal">
      <formula>"A RECEBER"</formula>
    </cfRule>
  </conditionalFormatting>
  <conditionalFormatting sqref="S136">
    <cfRule type="cellIs" dxfId="105" priority="41" operator="equal">
      <formula>"LIQUIDADO"</formula>
    </cfRule>
  </conditionalFormatting>
  <conditionalFormatting sqref="S137">
    <cfRule type="cellIs" dxfId="104" priority="40" operator="equal">
      <formula>"A RECEBER"</formula>
    </cfRule>
  </conditionalFormatting>
  <conditionalFormatting sqref="S137">
    <cfRule type="cellIs" dxfId="103" priority="38" operator="equal">
      <formula>"QUITADO"</formula>
    </cfRule>
    <cfRule type="cellIs" dxfId="102" priority="39" operator="equal">
      <formula>"A RECEBER"</formula>
    </cfRule>
  </conditionalFormatting>
  <conditionalFormatting sqref="S137">
    <cfRule type="cellIs" dxfId="101" priority="37" operator="equal">
      <formula>"LIQUIDADO"</formula>
    </cfRule>
  </conditionalFormatting>
  <conditionalFormatting sqref="S160">
    <cfRule type="cellIs" dxfId="100" priority="36" operator="equal">
      <formula>"A RECEBER"</formula>
    </cfRule>
  </conditionalFormatting>
  <conditionalFormatting sqref="S160">
    <cfRule type="cellIs" dxfId="99" priority="34" operator="equal">
      <formula>"QUITADO"</formula>
    </cfRule>
    <cfRule type="cellIs" dxfId="98" priority="35" operator="equal">
      <formula>"A RECEBER"</formula>
    </cfRule>
  </conditionalFormatting>
  <conditionalFormatting sqref="S160">
    <cfRule type="cellIs" dxfId="97" priority="33" operator="equal">
      <formula>"LIQUIDADO"</formula>
    </cfRule>
  </conditionalFormatting>
  <conditionalFormatting sqref="S161">
    <cfRule type="cellIs" dxfId="96" priority="32" operator="equal">
      <formula>"A RECEBER"</formula>
    </cfRule>
  </conditionalFormatting>
  <conditionalFormatting sqref="S161">
    <cfRule type="cellIs" dxfId="95" priority="30" operator="equal">
      <formula>"QUITADO"</formula>
    </cfRule>
    <cfRule type="cellIs" dxfId="94" priority="31" operator="equal">
      <formula>"A RECEBER"</formula>
    </cfRule>
  </conditionalFormatting>
  <conditionalFormatting sqref="S161">
    <cfRule type="cellIs" dxfId="93" priority="29" operator="equal">
      <formula>"LIQUIDADO"</formula>
    </cfRule>
  </conditionalFormatting>
  <conditionalFormatting sqref="S149">
    <cfRule type="cellIs" dxfId="92" priority="28" operator="equal">
      <formula>"A RECEBER"</formula>
    </cfRule>
  </conditionalFormatting>
  <conditionalFormatting sqref="S149">
    <cfRule type="cellIs" dxfId="91" priority="26" operator="equal">
      <formula>"QUITADO"</formula>
    </cfRule>
    <cfRule type="cellIs" dxfId="90" priority="27" operator="equal">
      <formula>"A RECEBER"</formula>
    </cfRule>
  </conditionalFormatting>
  <conditionalFormatting sqref="S149">
    <cfRule type="cellIs" dxfId="89" priority="25" operator="equal">
      <formula>"LIQUIDADO"</formula>
    </cfRule>
  </conditionalFormatting>
  <conditionalFormatting sqref="S140">
    <cfRule type="cellIs" dxfId="88" priority="24" operator="equal">
      <formula>"A RECEBER"</formula>
    </cfRule>
  </conditionalFormatting>
  <conditionalFormatting sqref="S140">
    <cfRule type="cellIs" dxfId="87" priority="22" operator="equal">
      <formula>"QUITADO"</formula>
    </cfRule>
    <cfRule type="cellIs" dxfId="86" priority="23" operator="equal">
      <formula>"A RECEBER"</formula>
    </cfRule>
  </conditionalFormatting>
  <conditionalFormatting sqref="S140">
    <cfRule type="cellIs" dxfId="85" priority="21" operator="equal">
      <formula>"LIQUIDADO"</formula>
    </cfRule>
  </conditionalFormatting>
  <conditionalFormatting sqref="S157">
    <cfRule type="cellIs" dxfId="84" priority="20" operator="equal">
      <formula>"A RECEBER"</formula>
    </cfRule>
  </conditionalFormatting>
  <conditionalFormatting sqref="S157">
    <cfRule type="cellIs" dxfId="83" priority="18" operator="equal">
      <formula>"QUITADO"</formula>
    </cfRule>
    <cfRule type="cellIs" dxfId="82" priority="19" operator="equal">
      <formula>"A RECEBER"</formula>
    </cfRule>
  </conditionalFormatting>
  <conditionalFormatting sqref="S157">
    <cfRule type="cellIs" dxfId="81" priority="17" operator="equal">
      <formula>"LIQUIDADO"</formula>
    </cfRule>
  </conditionalFormatting>
  <conditionalFormatting sqref="S170">
    <cfRule type="cellIs" dxfId="80" priority="16" operator="equal">
      <formula>"A RECEBER"</formula>
    </cfRule>
  </conditionalFormatting>
  <conditionalFormatting sqref="S170">
    <cfRule type="cellIs" dxfId="79" priority="14" operator="equal">
      <formula>"QUITADO"</formula>
    </cfRule>
    <cfRule type="cellIs" dxfId="78" priority="15" operator="equal">
      <formula>"A RECEBER"</formula>
    </cfRule>
  </conditionalFormatting>
  <conditionalFormatting sqref="S170">
    <cfRule type="cellIs" dxfId="77" priority="13" operator="equal">
      <formula>"LIQUIDADO"</formula>
    </cfRule>
  </conditionalFormatting>
  <conditionalFormatting sqref="S177">
    <cfRule type="cellIs" dxfId="76" priority="12" operator="equal">
      <formula>"A RECEBER"</formula>
    </cfRule>
  </conditionalFormatting>
  <conditionalFormatting sqref="S177">
    <cfRule type="cellIs" dxfId="75" priority="10" operator="equal">
      <formula>"QUITADO"</formula>
    </cfRule>
    <cfRule type="cellIs" dxfId="74" priority="11" operator="equal">
      <formula>"A RECEBER"</formula>
    </cfRule>
  </conditionalFormatting>
  <conditionalFormatting sqref="S177">
    <cfRule type="cellIs" dxfId="73" priority="9" operator="equal">
      <formula>"LIQUIDADO"</formula>
    </cfRule>
  </conditionalFormatting>
  <conditionalFormatting sqref="S181">
    <cfRule type="cellIs" dxfId="72" priority="8" operator="equal">
      <formula>"A RECEBER"</formula>
    </cfRule>
  </conditionalFormatting>
  <conditionalFormatting sqref="S181">
    <cfRule type="cellIs" dxfId="71" priority="6" operator="equal">
      <formula>"QUITADO"</formula>
    </cfRule>
    <cfRule type="cellIs" dxfId="70" priority="7" operator="equal">
      <formula>"A RECEBER"</formula>
    </cfRule>
  </conditionalFormatting>
  <conditionalFormatting sqref="S181">
    <cfRule type="cellIs" dxfId="69" priority="5" operator="equal">
      <formula>"LIQUIDADO"</formula>
    </cfRule>
  </conditionalFormatting>
  <conditionalFormatting sqref="S182">
    <cfRule type="cellIs" dxfId="68" priority="4" operator="equal">
      <formula>"A RECEBER"</formula>
    </cfRule>
  </conditionalFormatting>
  <conditionalFormatting sqref="S182">
    <cfRule type="cellIs" dxfId="67" priority="2" operator="equal">
      <formula>"QUITADO"</formula>
    </cfRule>
    <cfRule type="cellIs" dxfId="66" priority="3" operator="equal">
      <formula>"A RECEBER"</formula>
    </cfRule>
  </conditionalFormatting>
  <conditionalFormatting sqref="S182">
    <cfRule type="cellIs" dxfId="65" priority="1" operator="equal">
      <formula>"LIQUIDADO"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FF"/>
  </sheetPr>
  <dimension ref="A1:Y170"/>
  <sheetViews>
    <sheetView zoomScaleNormal="100" workbookViewId="0">
      <pane xSplit="1" topLeftCell="B1" activePane="topRight" state="frozen"/>
      <selection pane="topRight" activeCell="A3" sqref="A3"/>
    </sheetView>
  </sheetViews>
  <sheetFormatPr defaultRowHeight="12.75" x14ac:dyDescent="0.2"/>
  <cols>
    <col min="1" max="1" width="36.7109375" style="250" customWidth="1"/>
    <col min="2" max="2" width="16.7109375" style="250" customWidth="1"/>
    <col min="3" max="4" width="10.7109375" style="42" customWidth="1"/>
    <col min="5" max="5" width="10.7109375" customWidth="1"/>
    <col min="6" max="14" width="15.7109375" customWidth="1"/>
    <col min="15" max="15" width="11.85546875" style="42" bestFit="1" customWidth="1"/>
    <col min="16" max="16" width="14" style="42" customWidth="1"/>
    <col min="17" max="17" width="14.28515625" customWidth="1"/>
    <col min="18" max="18" width="13.28515625" bestFit="1" customWidth="1"/>
    <col min="19" max="19" width="19.140625" bestFit="1" customWidth="1"/>
    <col min="20" max="20" width="18.28515625" bestFit="1" customWidth="1"/>
    <col min="21" max="21" width="6.5703125" customWidth="1"/>
    <col min="22" max="22" width="43.7109375" bestFit="1" customWidth="1"/>
    <col min="23" max="24" width="15.7109375" customWidth="1"/>
  </cols>
  <sheetData>
    <row r="1" spans="1:25" ht="23.25" x14ac:dyDescent="0.35">
      <c r="A1" s="247"/>
      <c r="B1" s="613" t="s">
        <v>123</v>
      </c>
      <c r="C1" s="614"/>
      <c r="D1" s="614"/>
      <c r="E1" s="614"/>
      <c r="F1" s="614"/>
      <c r="G1" s="614"/>
      <c r="H1" s="614"/>
      <c r="I1" s="614"/>
      <c r="J1" s="614"/>
      <c r="K1" s="614"/>
      <c r="L1" s="246"/>
      <c r="M1" s="246"/>
      <c r="N1" s="246"/>
      <c r="O1" s="246"/>
      <c r="P1" s="246"/>
      <c r="Q1" s="246"/>
      <c r="R1" s="246"/>
      <c r="S1" s="246"/>
      <c r="T1" s="246"/>
      <c r="V1" s="1201" t="s">
        <v>94</v>
      </c>
      <c r="W1" s="1202"/>
      <c r="X1" s="1203"/>
    </row>
    <row r="2" spans="1:25" ht="13.5" thickBot="1" x14ac:dyDescent="0.25">
      <c r="A2" s="248" t="s">
        <v>11</v>
      </c>
      <c r="B2" s="259" t="s">
        <v>128</v>
      </c>
      <c r="C2" s="267" t="s">
        <v>124</v>
      </c>
      <c r="D2" s="241" t="s">
        <v>38</v>
      </c>
      <c r="E2" s="240" t="s">
        <v>83</v>
      </c>
      <c r="F2" s="240" t="s">
        <v>86</v>
      </c>
      <c r="G2" s="240" t="s">
        <v>87</v>
      </c>
      <c r="H2" s="240" t="s">
        <v>88</v>
      </c>
      <c r="I2" s="240" t="s">
        <v>29</v>
      </c>
      <c r="J2" s="240" t="s">
        <v>84</v>
      </c>
      <c r="K2" s="240" t="s">
        <v>89</v>
      </c>
      <c r="L2" s="240" t="s">
        <v>85</v>
      </c>
      <c r="M2" s="240" t="s">
        <v>90</v>
      </c>
      <c r="N2" s="242" t="s">
        <v>91</v>
      </c>
      <c r="O2" s="240" t="s">
        <v>59</v>
      </c>
      <c r="P2" s="240" t="s">
        <v>121</v>
      </c>
      <c r="Q2" s="240" t="s">
        <v>178</v>
      </c>
      <c r="R2" s="240" t="s">
        <v>8</v>
      </c>
      <c r="S2" s="241" t="s">
        <v>60</v>
      </c>
      <c r="T2" s="241" t="s">
        <v>122</v>
      </c>
      <c r="V2" s="169" t="s">
        <v>11</v>
      </c>
      <c r="W2" s="139" t="s">
        <v>93</v>
      </c>
      <c r="X2" s="170" t="s">
        <v>92</v>
      </c>
    </row>
    <row r="3" spans="1:25" ht="12.75" customHeight="1" x14ac:dyDescent="0.2">
      <c r="A3" s="268"/>
      <c r="B3" s="260"/>
      <c r="C3" s="256"/>
      <c r="D3" s="243"/>
      <c r="E3" s="244">
        <v>2</v>
      </c>
      <c r="F3" s="171">
        <f t="shared" ref="F3:F66" si="0">D3*E3</f>
        <v>0</v>
      </c>
      <c r="G3" s="167"/>
      <c r="H3" s="172">
        <f>F3*G3</f>
        <v>0</v>
      </c>
      <c r="I3" s="173">
        <f>F3-(F3*G3)</f>
        <v>0</v>
      </c>
      <c r="J3" s="171">
        <f>I3</f>
        <v>0</v>
      </c>
      <c r="K3" s="171">
        <f>J3*17%</f>
        <v>0</v>
      </c>
      <c r="L3" s="171">
        <f>J3*100%+J3</f>
        <v>0</v>
      </c>
      <c r="M3" s="171">
        <f t="shared" ref="M3:M68" si="1">L3*17%-K3</f>
        <v>0</v>
      </c>
      <c r="N3" s="238">
        <f>J3+M3</f>
        <v>0</v>
      </c>
      <c r="O3" s="346"/>
      <c r="P3" s="476"/>
      <c r="Q3" s="239">
        <f>Tabela4[[#This Row],[TOTAL FINAL ]]*5%</f>
        <v>0</v>
      </c>
      <c r="R3" s="239">
        <f>Tabela4[[#This Row],[TOTAL FINAL ]]-Tabela4[[#This Row],[DESCONTO 5%]]</f>
        <v>0</v>
      </c>
      <c r="S3" s="238"/>
      <c r="T3" s="480"/>
      <c r="V3" s="12" t="str">
        <f>Tabela6[[#This Row],[CLIENTE]]</f>
        <v>* BONIFICAÇÃO - CAMINO DIVINEIA</v>
      </c>
      <c r="W3" s="133">
        <f>2-Tabela6[[#This Row],[PREÇO]]</f>
        <v>2</v>
      </c>
      <c r="X3" s="342">
        <f>W3/2</f>
        <v>1</v>
      </c>
      <c r="Y3" s="168"/>
    </row>
    <row r="4" spans="1:25" ht="12.75" customHeight="1" x14ac:dyDescent="0.2">
      <c r="A4" s="257"/>
      <c r="B4" s="260"/>
      <c r="C4" s="256"/>
      <c r="D4" s="256"/>
      <c r="E4" s="133">
        <v>2</v>
      </c>
      <c r="F4" s="171">
        <f t="shared" si="0"/>
        <v>0</v>
      </c>
      <c r="G4" s="167"/>
      <c r="H4" s="172">
        <f>F4*G4</f>
        <v>0</v>
      </c>
      <c r="I4" s="173">
        <f>F4-(F4*G4)</f>
        <v>0</v>
      </c>
      <c r="J4" s="171">
        <f>I4</f>
        <v>0</v>
      </c>
      <c r="K4" s="171">
        <f>J4*17%</f>
        <v>0</v>
      </c>
      <c r="L4" s="171">
        <f>J4*100%+J4</f>
        <v>0</v>
      </c>
      <c r="M4" s="171">
        <f>L4*17%-K4</f>
        <v>0</v>
      </c>
      <c r="N4" s="238">
        <f>J4+M4</f>
        <v>0</v>
      </c>
      <c r="O4" s="346"/>
      <c r="P4" s="476"/>
      <c r="Q4" s="354">
        <f>Tabela4[[#This Row],[TOTAL FINAL ]]*5%</f>
        <v>0</v>
      </c>
      <c r="R4" s="354">
        <f>Tabela4[[#This Row],[TOTAL FINAL ]]-Tabela4[[#This Row],[DESCONTO 5%]]</f>
        <v>0</v>
      </c>
      <c r="S4" s="238"/>
      <c r="T4" s="481"/>
      <c r="V4" s="12" t="str">
        <f>Tabela6[[#This Row],[CLIENTE]]</f>
        <v>* BONIFICAÇÃO - CAMINO S.BERNARDO</v>
      </c>
      <c r="W4" s="133">
        <f>2-Tabela6[[#This Row],[PREÇO]]</f>
        <v>2</v>
      </c>
      <c r="X4" s="342">
        <f>W4/2</f>
        <v>1</v>
      </c>
    </row>
    <row r="5" spans="1:25" ht="12.75" customHeight="1" x14ac:dyDescent="0.2">
      <c r="A5" s="257"/>
      <c r="B5" s="260"/>
      <c r="C5" s="256"/>
      <c r="D5" s="256"/>
      <c r="E5" s="133">
        <v>2</v>
      </c>
      <c r="F5" s="171">
        <f t="shared" si="0"/>
        <v>0</v>
      </c>
      <c r="G5" s="167"/>
      <c r="H5" s="172">
        <f t="shared" ref="H5:H68" si="2">F5*G5</f>
        <v>0</v>
      </c>
      <c r="I5" s="173">
        <f t="shared" ref="I5:I68" si="3">F5-(F5*G5)</f>
        <v>0</v>
      </c>
      <c r="J5" s="171">
        <f t="shared" ref="J5:J68" si="4">I5</f>
        <v>0</v>
      </c>
      <c r="K5" s="171">
        <f t="shared" ref="K5:K68" si="5">J5*17%</f>
        <v>0</v>
      </c>
      <c r="L5" s="171">
        <f t="shared" ref="L5:L68" si="6">J5*100%+J5</f>
        <v>0</v>
      </c>
      <c r="M5" s="171">
        <f t="shared" si="1"/>
        <v>0</v>
      </c>
      <c r="N5" s="238">
        <f t="shared" ref="N5:N68" si="7">J5+M5</f>
        <v>0</v>
      </c>
      <c r="O5" s="346"/>
      <c r="P5" s="476"/>
      <c r="Q5" s="239">
        <f>Tabela4[[#This Row],[TOTAL FINAL ]]*5%</f>
        <v>0</v>
      </c>
      <c r="R5" s="239">
        <f>Tabela4[[#This Row],[TOTAL FINAL ]]-Tabela4[[#This Row],[DESCONTO 5%]]</f>
        <v>0</v>
      </c>
      <c r="S5" s="238"/>
      <c r="T5" s="481"/>
      <c r="V5" s="12" t="str">
        <f>Tabela6[[#This Row],[CLIENTE]]</f>
        <v xml:space="preserve">* BONIFICAÇÃO - MATEUS BACANGA </v>
      </c>
      <c r="W5" s="133">
        <f>2-Tabela6[[#This Row],[PREÇO]]</f>
        <v>2</v>
      </c>
      <c r="X5" s="342">
        <f>W5/2</f>
        <v>1</v>
      </c>
    </row>
    <row r="6" spans="1:25" ht="12.75" customHeight="1" x14ac:dyDescent="0.2">
      <c r="A6" s="269"/>
      <c r="B6" s="260"/>
      <c r="C6" s="256"/>
      <c r="D6" s="256"/>
      <c r="E6" s="133">
        <v>2</v>
      </c>
      <c r="F6" s="171">
        <f t="shared" si="0"/>
        <v>0</v>
      </c>
      <c r="G6" s="167"/>
      <c r="H6" s="172">
        <f t="shared" si="2"/>
        <v>0</v>
      </c>
      <c r="I6" s="173">
        <f t="shared" si="3"/>
        <v>0</v>
      </c>
      <c r="J6" s="171">
        <f t="shared" si="4"/>
        <v>0</v>
      </c>
      <c r="K6" s="171">
        <f t="shared" si="5"/>
        <v>0</v>
      </c>
      <c r="L6" s="171">
        <f t="shared" si="6"/>
        <v>0</v>
      </c>
      <c r="M6" s="171">
        <f t="shared" si="1"/>
        <v>0</v>
      </c>
      <c r="N6" s="238">
        <f t="shared" si="7"/>
        <v>0</v>
      </c>
      <c r="O6" s="346"/>
      <c r="P6" s="476"/>
      <c r="Q6" s="239">
        <f>Tabela4[[#This Row],[TOTAL FINAL ]]*5%</f>
        <v>0</v>
      </c>
      <c r="R6" s="239">
        <f>Tabela4[[#This Row],[TOTAL FINAL ]]-Tabela4[[#This Row],[DESCONTO 5%]]</f>
        <v>0</v>
      </c>
      <c r="S6" s="238"/>
      <c r="T6" s="481"/>
      <c r="V6" s="12" t="str">
        <f>Tabela6[[#This Row],[CLIENTE]]</f>
        <v xml:space="preserve">* BONIFICAÇÃO - MATEUS CD.OPERARIA  </v>
      </c>
      <c r="W6" s="133">
        <f>2-Tabela6[[#This Row],[PREÇO]]</f>
        <v>2</v>
      </c>
      <c r="X6" s="342">
        <f t="shared" ref="X6:X69" si="8">W6/2</f>
        <v>1</v>
      </c>
    </row>
    <row r="7" spans="1:25" ht="12.75" customHeight="1" x14ac:dyDescent="0.2">
      <c r="A7" s="257"/>
      <c r="B7" s="260"/>
      <c r="C7" s="256"/>
      <c r="D7" s="256"/>
      <c r="E7" s="133">
        <v>2</v>
      </c>
      <c r="F7" s="171">
        <f t="shared" si="0"/>
        <v>0</v>
      </c>
      <c r="G7" s="167"/>
      <c r="H7" s="172">
        <f t="shared" si="2"/>
        <v>0</v>
      </c>
      <c r="I7" s="173">
        <f t="shared" si="3"/>
        <v>0</v>
      </c>
      <c r="J7" s="171">
        <f t="shared" si="4"/>
        <v>0</v>
      </c>
      <c r="K7" s="171">
        <f t="shared" si="5"/>
        <v>0</v>
      </c>
      <c r="L7" s="171">
        <f t="shared" si="6"/>
        <v>0</v>
      </c>
      <c r="M7" s="171">
        <f>L7*17%-K7</f>
        <v>0</v>
      </c>
      <c r="N7" s="238">
        <f t="shared" si="7"/>
        <v>0</v>
      </c>
      <c r="O7" s="346"/>
      <c r="P7" s="476"/>
      <c r="Q7" s="239">
        <f>Tabela4[[#This Row],[TOTAL FINAL ]]*5%</f>
        <v>0</v>
      </c>
      <c r="R7" s="239">
        <f>Tabela4[[#This Row],[TOTAL FINAL ]]-Tabela4[[#This Row],[DESCONTO 5%]]</f>
        <v>0</v>
      </c>
      <c r="S7" s="238"/>
      <c r="T7" s="481"/>
      <c r="V7" s="12" t="str">
        <f>Tabela6[[#This Row],[CLIENTE]]</f>
        <v xml:space="preserve">* BONIFICAÇÃO - MATEUS COHAB ANIL </v>
      </c>
      <c r="W7" s="133">
        <f>2-Tabela6[[#This Row],[PREÇO]]</f>
        <v>2</v>
      </c>
      <c r="X7" s="342">
        <f t="shared" si="8"/>
        <v>1</v>
      </c>
    </row>
    <row r="8" spans="1:25" ht="12.75" customHeight="1" x14ac:dyDescent="0.2">
      <c r="A8" s="269"/>
      <c r="B8" s="260"/>
      <c r="C8" s="256"/>
      <c r="D8" s="256"/>
      <c r="E8" s="133">
        <v>2</v>
      </c>
      <c r="F8" s="171">
        <f t="shared" si="0"/>
        <v>0</v>
      </c>
      <c r="G8" s="167"/>
      <c r="H8" s="172">
        <f t="shared" si="2"/>
        <v>0</v>
      </c>
      <c r="I8" s="173">
        <f t="shared" si="3"/>
        <v>0</v>
      </c>
      <c r="J8" s="171">
        <f t="shared" si="4"/>
        <v>0</v>
      </c>
      <c r="K8" s="171">
        <f t="shared" si="5"/>
        <v>0</v>
      </c>
      <c r="L8" s="171">
        <f t="shared" si="6"/>
        <v>0</v>
      </c>
      <c r="M8" s="171">
        <f t="shared" si="1"/>
        <v>0</v>
      </c>
      <c r="N8" s="238">
        <f t="shared" si="7"/>
        <v>0</v>
      </c>
      <c r="O8" s="346"/>
      <c r="P8" s="476"/>
      <c r="Q8" s="239">
        <f>Tabela4[[#This Row],[TOTAL FINAL ]]*5%</f>
        <v>0</v>
      </c>
      <c r="R8" s="239">
        <f>Tabela4[[#This Row],[TOTAL FINAL ]]-Tabela4[[#This Row],[DESCONTO 5%]]</f>
        <v>0</v>
      </c>
      <c r="S8" s="238"/>
      <c r="T8" s="481"/>
      <c r="V8" s="12" t="str">
        <f>Tabela6[[#This Row],[CLIENTE]]</f>
        <v xml:space="preserve">* BONIFICAÇÃO - MATEUS COHAMA </v>
      </c>
      <c r="W8" s="133">
        <f>2-Tabela6[[#This Row],[PREÇO]]</f>
        <v>2</v>
      </c>
      <c r="X8" s="342">
        <f t="shared" si="8"/>
        <v>1</v>
      </c>
    </row>
    <row r="9" spans="1:25" x14ac:dyDescent="0.2">
      <c r="A9" s="269"/>
      <c r="B9" s="260"/>
      <c r="C9" s="256"/>
      <c r="D9" s="256"/>
      <c r="E9" s="133">
        <v>2</v>
      </c>
      <c r="F9" s="171">
        <f t="shared" si="0"/>
        <v>0</v>
      </c>
      <c r="G9" s="167"/>
      <c r="H9" s="172">
        <f t="shared" si="2"/>
        <v>0</v>
      </c>
      <c r="I9" s="173">
        <f t="shared" si="3"/>
        <v>0</v>
      </c>
      <c r="J9" s="171">
        <v>0</v>
      </c>
      <c r="K9" s="171">
        <f t="shared" si="5"/>
        <v>0</v>
      </c>
      <c r="L9" s="171">
        <f t="shared" si="6"/>
        <v>0</v>
      </c>
      <c r="M9" s="171">
        <f t="shared" si="1"/>
        <v>0</v>
      </c>
      <c r="N9" s="238">
        <f t="shared" si="7"/>
        <v>0</v>
      </c>
      <c r="O9" s="346"/>
      <c r="P9" s="476"/>
      <c r="Q9" s="239">
        <f>Tabela4[[#This Row],[TOTAL FINAL ]]*5%</f>
        <v>0</v>
      </c>
      <c r="R9" s="239">
        <f>Tabela4[[#This Row],[TOTAL FINAL ]]-Tabela4[[#This Row],[DESCONTO 5%]]</f>
        <v>0</v>
      </c>
      <c r="S9" s="238"/>
      <c r="T9" s="481"/>
      <c r="V9" s="12" t="str">
        <f>Tabela6[[#This Row],[CLIENTE]]</f>
        <v xml:space="preserve">* BONIFICAÇÃO - MATEUS COHATRAC </v>
      </c>
      <c r="W9" s="133">
        <f>2-Tabela6[[#This Row],[PREÇO]]</f>
        <v>2</v>
      </c>
      <c r="X9" s="342">
        <f t="shared" si="8"/>
        <v>1</v>
      </c>
    </row>
    <row r="10" spans="1:25" x14ac:dyDescent="0.2">
      <c r="A10" s="269"/>
      <c r="B10" s="260"/>
      <c r="C10" s="256"/>
      <c r="D10" s="256"/>
      <c r="E10" s="133">
        <v>2</v>
      </c>
      <c r="F10" s="171">
        <f t="shared" si="0"/>
        <v>0</v>
      </c>
      <c r="G10" s="167"/>
      <c r="H10" s="172">
        <f t="shared" si="2"/>
        <v>0</v>
      </c>
      <c r="I10" s="173">
        <f t="shared" si="3"/>
        <v>0</v>
      </c>
      <c r="J10" s="171">
        <f t="shared" si="4"/>
        <v>0</v>
      </c>
      <c r="K10" s="171">
        <f t="shared" si="5"/>
        <v>0</v>
      </c>
      <c r="L10" s="171">
        <f t="shared" si="6"/>
        <v>0</v>
      </c>
      <c r="M10" s="171">
        <f t="shared" si="1"/>
        <v>0</v>
      </c>
      <c r="N10" s="238">
        <f t="shared" si="7"/>
        <v>0</v>
      </c>
      <c r="O10" s="346"/>
      <c r="P10" s="476"/>
      <c r="Q10" s="354">
        <f>Tabela4[[#This Row],[TOTAL FINAL ]]*5%</f>
        <v>0</v>
      </c>
      <c r="R10" s="354">
        <f>Tabela4[[#This Row],[TOTAL FINAL ]]-Tabela4[[#This Row],[DESCONTO 5%]]</f>
        <v>0</v>
      </c>
      <c r="S10" s="347"/>
      <c r="T10" s="481"/>
      <c r="V10" s="12" t="str">
        <f>Tabela6[[#This Row],[CLIENTE]]</f>
        <v>* BONIFICAÇÃO - MATEUS H.RENASCENÇA</v>
      </c>
      <c r="W10" s="133">
        <f>2-Tabela6[[#This Row],[PREÇO]]</f>
        <v>2</v>
      </c>
      <c r="X10" s="342">
        <f t="shared" si="8"/>
        <v>1</v>
      </c>
    </row>
    <row r="11" spans="1:25" x14ac:dyDescent="0.2">
      <c r="A11" s="269"/>
      <c r="B11" s="260"/>
      <c r="C11" s="256"/>
      <c r="D11" s="256"/>
      <c r="E11" s="133">
        <v>2</v>
      </c>
      <c r="F11" s="171">
        <f>D11*E11</f>
        <v>0</v>
      </c>
      <c r="G11" s="167"/>
      <c r="H11" s="172">
        <f t="shared" si="2"/>
        <v>0</v>
      </c>
      <c r="I11" s="173">
        <f t="shared" si="3"/>
        <v>0</v>
      </c>
      <c r="J11" s="171">
        <f t="shared" si="4"/>
        <v>0</v>
      </c>
      <c r="K11" s="171">
        <f t="shared" si="5"/>
        <v>0</v>
      </c>
      <c r="L11" s="171">
        <f t="shared" si="6"/>
        <v>0</v>
      </c>
      <c r="M11" s="171">
        <f t="shared" si="1"/>
        <v>0</v>
      </c>
      <c r="N11" s="238">
        <f t="shared" si="7"/>
        <v>0</v>
      </c>
      <c r="O11" s="346"/>
      <c r="P11" s="476"/>
      <c r="Q11" s="239">
        <f>Tabela4[[#This Row],[TOTAL FINAL ]]*5%</f>
        <v>0</v>
      </c>
      <c r="R11" s="239">
        <f>Tabela4[[#This Row],[TOTAL FINAL ]]-Tabela4[[#This Row],[DESCONTO 5%]]</f>
        <v>0</v>
      </c>
      <c r="S11" s="347"/>
      <c r="T11" s="481"/>
      <c r="V11" s="12" t="str">
        <f>Tabela6[[#This Row],[CLIENTE]]</f>
        <v>* BONIFICAÇÃO - MATEUS JD.TROPICAL</v>
      </c>
      <c r="W11" s="133">
        <f>2-Tabela6[[#This Row],[PREÇO]]</f>
        <v>2</v>
      </c>
      <c r="X11" s="342">
        <f t="shared" si="8"/>
        <v>1</v>
      </c>
    </row>
    <row r="12" spans="1:25" x14ac:dyDescent="0.2">
      <c r="A12" s="269"/>
      <c r="B12" s="260"/>
      <c r="C12" s="256"/>
      <c r="D12" s="256"/>
      <c r="E12" s="133">
        <v>2</v>
      </c>
      <c r="F12" s="171">
        <f t="shared" si="0"/>
        <v>0</v>
      </c>
      <c r="G12" s="167"/>
      <c r="H12" s="172">
        <f t="shared" si="2"/>
        <v>0</v>
      </c>
      <c r="I12" s="173">
        <f t="shared" si="3"/>
        <v>0</v>
      </c>
      <c r="J12" s="171">
        <v>0</v>
      </c>
      <c r="K12" s="171">
        <f t="shared" si="5"/>
        <v>0</v>
      </c>
      <c r="L12" s="171">
        <f t="shared" si="6"/>
        <v>0</v>
      </c>
      <c r="M12" s="171">
        <f t="shared" si="1"/>
        <v>0</v>
      </c>
      <c r="N12" s="238">
        <f t="shared" si="7"/>
        <v>0</v>
      </c>
      <c r="O12" s="346"/>
      <c r="P12" s="476"/>
      <c r="Q12" s="239">
        <f>Tabela4[[#This Row],[TOTAL FINAL ]]*5%</f>
        <v>0</v>
      </c>
      <c r="R12" s="239">
        <f>Tabela4[[#This Row],[TOTAL FINAL ]]-Tabela4[[#This Row],[DESCONTO 5%]]</f>
        <v>0</v>
      </c>
      <c r="S12" s="238"/>
      <c r="T12" s="481"/>
      <c r="V12" s="12" t="str">
        <f>Tabela6[[#This Row],[CLIENTE]]</f>
        <v>* BONIFICAÇÃO - MATEUS JOÃO PAULO</v>
      </c>
      <c r="W12" s="133">
        <f>2-Tabela6[[#This Row],[PREÇO]]</f>
        <v>2</v>
      </c>
      <c r="X12" s="342">
        <f t="shared" si="8"/>
        <v>1</v>
      </c>
    </row>
    <row r="13" spans="1:25" x14ac:dyDescent="0.2">
      <c r="A13" s="348"/>
      <c r="B13" s="260"/>
      <c r="C13" s="256"/>
      <c r="D13" s="256"/>
      <c r="E13" s="133">
        <v>2</v>
      </c>
      <c r="F13" s="171">
        <f>D13*E13</f>
        <v>0</v>
      </c>
      <c r="G13" s="167"/>
      <c r="H13" s="172">
        <f t="shared" si="2"/>
        <v>0</v>
      </c>
      <c r="I13" s="173">
        <f t="shared" si="3"/>
        <v>0</v>
      </c>
      <c r="J13" s="171">
        <v>0</v>
      </c>
      <c r="K13" s="171">
        <f t="shared" si="5"/>
        <v>0</v>
      </c>
      <c r="L13" s="171">
        <f t="shared" si="6"/>
        <v>0</v>
      </c>
      <c r="M13" s="171">
        <f t="shared" si="1"/>
        <v>0</v>
      </c>
      <c r="N13" s="238">
        <f t="shared" si="7"/>
        <v>0</v>
      </c>
      <c r="O13" s="346"/>
      <c r="P13" s="476"/>
      <c r="Q13" s="239">
        <f>Tabela4[[#This Row],[TOTAL FINAL ]]*5%</f>
        <v>0</v>
      </c>
      <c r="R13" s="239">
        <f>Tabela4[[#This Row],[TOTAL FINAL ]]-Tabela4[[#This Row],[DESCONTO 5%]]</f>
        <v>0</v>
      </c>
      <c r="S13" s="347"/>
      <c r="T13" s="481"/>
      <c r="V13" s="12" t="str">
        <f>Tabela6[[#This Row],[CLIENTE]]</f>
        <v>* BONIFICAÇÃO - MATEUS MAIOBÃO</v>
      </c>
      <c r="W13" s="133">
        <f>2-Tabela6[[#This Row],[PREÇO]]</f>
        <v>2</v>
      </c>
      <c r="X13" s="342">
        <f t="shared" si="8"/>
        <v>1</v>
      </c>
    </row>
    <row r="14" spans="1:25" x14ac:dyDescent="0.2">
      <c r="A14" s="348"/>
      <c r="B14" s="260"/>
      <c r="C14" s="256"/>
      <c r="D14" s="256"/>
      <c r="E14" s="133">
        <v>2</v>
      </c>
      <c r="F14" s="171">
        <f t="shared" si="0"/>
        <v>0</v>
      </c>
      <c r="G14" s="167"/>
      <c r="H14" s="172">
        <f t="shared" si="2"/>
        <v>0</v>
      </c>
      <c r="I14" s="173">
        <f t="shared" si="3"/>
        <v>0</v>
      </c>
      <c r="J14" s="171">
        <f t="shared" ref="J14:J28" si="9">I14</f>
        <v>0</v>
      </c>
      <c r="K14" s="171">
        <f t="shared" si="5"/>
        <v>0</v>
      </c>
      <c r="L14" s="171">
        <f t="shared" si="6"/>
        <v>0</v>
      </c>
      <c r="M14" s="171">
        <f t="shared" si="1"/>
        <v>0</v>
      </c>
      <c r="N14" s="238">
        <f t="shared" si="7"/>
        <v>0</v>
      </c>
      <c r="O14" s="346"/>
      <c r="P14" s="476"/>
      <c r="Q14" s="239">
        <f>Tabela4[[#This Row],[TOTAL FINAL ]]*5%</f>
        <v>0</v>
      </c>
      <c r="R14" s="239">
        <f>Tabela4[[#This Row],[TOTAL FINAL ]]-Tabela4[[#This Row],[DESCONTO 5%]]</f>
        <v>0</v>
      </c>
      <c r="S14" s="347"/>
      <c r="T14" s="481"/>
      <c r="V14" s="12" t="str">
        <f>Tabela6[[#This Row],[CLIENTE]]</f>
        <v xml:space="preserve">* BONIFICAÇÃO - MATEUS SHOP DA ILHA </v>
      </c>
      <c r="W14" s="133">
        <f>2-Tabela6[[#This Row],[PREÇO]]</f>
        <v>2</v>
      </c>
      <c r="X14" s="342">
        <f t="shared" si="8"/>
        <v>1</v>
      </c>
    </row>
    <row r="15" spans="1:25" x14ac:dyDescent="0.2">
      <c r="A15" s="348"/>
      <c r="B15" s="260"/>
      <c r="C15" s="256"/>
      <c r="D15" s="256"/>
      <c r="E15" s="133">
        <v>2</v>
      </c>
      <c r="F15" s="171">
        <f t="shared" si="0"/>
        <v>0</v>
      </c>
      <c r="G15" s="167"/>
      <c r="H15" s="172">
        <f t="shared" si="2"/>
        <v>0</v>
      </c>
      <c r="I15" s="173">
        <f t="shared" si="3"/>
        <v>0</v>
      </c>
      <c r="J15" s="171">
        <v>0</v>
      </c>
      <c r="K15" s="171">
        <f t="shared" si="5"/>
        <v>0</v>
      </c>
      <c r="L15" s="171">
        <f t="shared" si="6"/>
        <v>0</v>
      </c>
      <c r="M15" s="171">
        <f t="shared" si="1"/>
        <v>0</v>
      </c>
      <c r="N15" s="238">
        <f t="shared" si="7"/>
        <v>0</v>
      </c>
      <c r="O15" s="346"/>
      <c r="P15" s="476"/>
      <c r="Q15" s="239">
        <f>Tabela4[[#This Row],[TOTAL FINAL ]]*5%</f>
        <v>0</v>
      </c>
      <c r="R15" s="239">
        <f>Tabela4[[#This Row],[TOTAL FINAL ]]-Tabela4[[#This Row],[DESCONTO 5%]]</f>
        <v>0</v>
      </c>
      <c r="S15" s="238"/>
      <c r="T15" s="481"/>
      <c r="V15" s="12" t="str">
        <f>Tabela6[[#This Row],[CLIENTE]]</f>
        <v xml:space="preserve">* BONIFICAÇÃO - MATEUS SHOP DO AUTOMOVEL </v>
      </c>
      <c r="W15" s="133">
        <f>2-Tabela6[[#This Row],[PREÇO]]</f>
        <v>2</v>
      </c>
      <c r="X15" s="342">
        <f t="shared" si="8"/>
        <v>1</v>
      </c>
    </row>
    <row r="16" spans="1:25" ht="12.75" customHeight="1" x14ac:dyDescent="0.2">
      <c r="A16" s="349"/>
      <c r="B16" s="260"/>
      <c r="C16" s="256"/>
      <c r="D16" s="256"/>
      <c r="E16" s="133">
        <v>2</v>
      </c>
      <c r="F16" s="171">
        <f t="shared" si="0"/>
        <v>0</v>
      </c>
      <c r="G16" s="167"/>
      <c r="H16" s="172">
        <f t="shared" si="2"/>
        <v>0</v>
      </c>
      <c r="I16" s="173">
        <f t="shared" si="3"/>
        <v>0</v>
      </c>
      <c r="J16" s="171">
        <f t="shared" si="9"/>
        <v>0</v>
      </c>
      <c r="K16" s="171">
        <f t="shared" si="5"/>
        <v>0</v>
      </c>
      <c r="L16" s="171">
        <f t="shared" si="6"/>
        <v>0</v>
      </c>
      <c r="M16" s="171">
        <f t="shared" si="1"/>
        <v>0</v>
      </c>
      <c r="N16" s="238">
        <f t="shared" si="7"/>
        <v>0</v>
      </c>
      <c r="O16" s="346"/>
      <c r="P16" s="476"/>
      <c r="Q16" s="354">
        <f>Tabela4[[#This Row],[TOTAL FINAL ]]*5%</f>
        <v>0</v>
      </c>
      <c r="R16" s="354">
        <f>Tabela4[[#This Row],[TOTAL FINAL ]]-Tabela4[[#This Row],[DESCONTO 5%]]</f>
        <v>0</v>
      </c>
      <c r="S16" s="238"/>
      <c r="T16" s="481"/>
      <c r="V16" s="12" t="str">
        <f>Tabela6[[#This Row],[CLIENTE]]</f>
        <v>* BONIFICAÇÃO - MATEUS SHOP PATIO NORTE</v>
      </c>
      <c r="W16" s="133">
        <f>2-Tabela6[[#This Row],[PREÇO]]</f>
        <v>2</v>
      </c>
      <c r="X16" s="342">
        <f t="shared" si="8"/>
        <v>1</v>
      </c>
    </row>
    <row r="17" spans="1:24" ht="12.75" customHeight="1" x14ac:dyDescent="0.2">
      <c r="A17" s="348"/>
      <c r="B17" s="260"/>
      <c r="C17" s="256"/>
      <c r="D17" s="256"/>
      <c r="E17" s="133">
        <v>2</v>
      </c>
      <c r="F17" s="171">
        <f t="shared" si="0"/>
        <v>0</v>
      </c>
      <c r="G17" s="167"/>
      <c r="H17" s="172">
        <f>F17*G17</f>
        <v>0</v>
      </c>
      <c r="I17" s="173">
        <f>F17-(F17*G17)</f>
        <v>0</v>
      </c>
      <c r="J17" s="171">
        <f>I17</f>
        <v>0</v>
      </c>
      <c r="K17" s="171">
        <f>J17*17%</f>
        <v>0</v>
      </c>
      <c r="L17" s="171">
        <f>J17*100%+J17</f>
        <v>0</v>
      </c>
      <c r="M17" s="171">
        <f>L17*17%-K17</f>
        <v>0</v>
      </c>
      <c r="N17" s="238">
        <f>J17+M17</f>
        <v>0</v>
      </c>
      <c r="O17" s="346"/>
      <c r="P17" s="476"/>
      <c r="Q17" s="239">
        <f>Tabela4[[#This Row],[TOTAL FINAL ]]*5%</f>
        <v>0</v>
      </c>
      <c r="R17" s="239">
        <f>Tabela4[[#This Row],[TOTAL FINAL ]]-Tabela4[[#This Row],[DESCONTO 5%]]</f>
        <v>0</v>
      </c>
      <c r="S17" s="238"/>
      <c r="T17" s="481"/>
      <c r="V17" s="12" t="str">
        <f>Tabela6[[#This Row],[CLIENTE]]</f>
        <v>* BONIFICAÇÃO - MATEUS SHOP RIO ANIL</v>
      </c>
      <c r="W17" s="133">
        <f>2-Tabela6[[#This Row],[PREÇO]]</f>
        <v>2</v>
      </c>
      <c r="X17" s="342">
        <f t="shared" si="8"/>
        <v>1</v>
      </c>
    </row>
    <row r="18" spans="1:24" x14ac:dyDescent="0.2">
      <c r="A18" s="349"/>
      <c r="B18" s="260"/>
      <c r="C18" s="256"/>
      <c r="D18" s="256"/>
      <c r="E18" s="133">
        <v>2</v>
      </c>
      <c r="F18" s="171">
        <v>0</v>
      </c>
      <c r="G18" s="167"/>
      <c r="H18" s="172">
        <f t="shared" si="2"/>
        <v>0</v>
      </c>
      <c r="I18" s="173">
        <f t="shared" si="3"/>
        <v>0</v>
      </c>
      <c r="J18" s="171">
        <f t="shared" si="9"/>
        <v>0</v>
      </c>
      <c r="K18" s="171">
        <f t="shared" si="5"/>
        <v>0</v>
      </c>
      <c r="L18" s="171">
        <f t="shared" si="6"/>
        <v>0</v>
      </c>
      <c r="M18" s="171">
        <f t="shared" si="1"/>
        <v>0</v>
      </c>
      <c r="N18" s="238">
        <f t="shared" si="7"/>
        <v>0</v>
      </c>
      <c r="O18" s="346"/>
      <c r="P18" s="476"/>
      <c r="Q18" s="239">
        <f>Tabela4[[#This Row],[TOTAL FINAL ]]*5%</f>
        <v>0</v>
      </c>
      <c r="R18" s="239">
        <f>Tabela4[[#This Row],[TOTAL FINAL ]]-Tabela4[[#This Row],[DESCONTO 5%]]</f>
        <v>0</v>
      </c>
      <c r="S18" s="347"/>
      <c r="T18" s="481"/>
      <c r="V18" s="12" t="str">
        <f>Tabela6[[#This Row],[CLIENTE]]</f>
        <v xml:space="preserve">* BONIFICAÇAO - MATEUS SUPER CAJAZEIRAS  </v>
      </c>
      <c r="W18" s="133">
        <f>2-Tabela6[[#This Row],[PREÇO]]</f>
        <v>2</v>
      </c>
      <c r="X18" s="342">
        <f t="shared" si="8"/>
        <v>1</v>
      </c>
    </row>
    <row r="19" spans="1:24" x14ac:dyDescent="0.2">
      <c r="A19" s="349"/>
      <c r="B19" s="260"/>
      <c r="C19" s="256"/>
      <c r="D19" s="256"/>
      <c r="E19" s="133">
        <v>2</v>
      </c>
      <c r="F19" s="171">
        <f t="shared" si="0"/>
        <v>0</v>
      </c>
      <c r="G19" s="167"/>
      <c r="H19" s="172">
        <f t="shared" si="2"/>
        <v>0</v>
      </c>
      <c r="I19" s="173">
        <f t="shared" si="3"/>
        <v>0</v>
      </c>
      <c r="J19" s="171">
        <f t="shared" si="9"/>
        <v>0</v>
      </c>
      <c r="K19" s="171">
        <f t="shared" si="5"/>
        <v>0</v>
      </c>
      <c r="L19" s="171">
        <f t="shared" si="6"/>
        <v>0</v>
      </c>
      <c r="M19" s="171">
        <f t="shared" si="1"/>
        <v>0</v>
      </c>
      <c r="N19" s="238">
        <f t="shared" si="7"/>
        <v>0</v>
      </c>
      <c r="O19" s="346"/>
      <c r="P19" s="476"/>
      <c r="Q19" s="239">
        <f>Tabela4[[#This Row],[TOTAL FINAL ]]*5%</f>
        <v>0</v>
      </c>
      <c r="R19" s="239">
        <f>Tabela4[[#This Row],[TOTAL FINAL ]]-Tabela4[[#This Row],[DESCONTO 5%]]</f>
        <v>0</v>
      </c>
      <c r="S19" s="347"/>
      <c r="T19" s="481"/>
      <c r="V19" s="12" t="str">
        <f>Tabela6[[#This Row],[CLIENTE]]</f>
        <v>* BONIFICAÇÃO - MATEUS SUPER TURU</v>
      </c>
      <c r="W19" s="133">
        <f>2-Tabela6[[#This Row],[PREÇO]]</f>
        <v>2</v>
      </c>
      <c r="X19" s="342">
        <f t="shared" si="8"/>
        <v>1</v>
      </c>
    </row>
    <row r="20" spans="1:24" ht="12.75" customHeight="1" x14ac:dyDescent="0.2">
      <c r="A20" s="349"/>
      <c r="B20" s="260"/>
      <c r="C20" s="256"/>
      <c r="D20" s="256"/>
      <c r="E20" s="133">
        <v>2</v>
      </c>
      <c r="F20" s="171">
        <f t="shared" si="0"/>
        <v>0</v>
      </c>
      <c r="G20" s="167"/>
      <c r="H20" s="172">
        <f t="shared" si="2"/>
        <v>0</v>
      </c>
      <c r="I20" s="173">
        <f t="shared" si="3"/>
        <v>0</v>
      </c>
      <c r="J20" s="171">
        <f t="shared" si="9"/>
        <v>0</v>
      </c>
      <c r="K20" s="171">
        <f t="shared" si="5"/>
        <v>0</v>
      </c>
      <c r="L20" s="171">
        <f t="shared" si="6"/>
        <v>0</v>
      </c>
      <c r="M20" s="171">
        <f t="shared" si="1"/>
        <v>0</v>
      </c>
      <c r="N20" s="238">
        <f t="shared" si="7"/>
        <v>0</v>
      </c>
      <c r="O20" s="346"/>
      <c r="P20" s="476"/>
      <c r="Q20" s="239">
        <f>Tabela4[[#This Row],[TOTAL FINAL ]]*5%</f>
        <v>0</v>
      </c>
      <c r="R20" s="239">
        <f>Tabela4[[#This Row],[TOTAL FINAL ]]-Tabela4[[#This Row],[DESCONTO 5%]]</f>
        <v>0</v>
      </c>
      <c r="S20" s="238"/>
      <c r="T20" s="481"/>
      <c r="V20" s="12" t="str">
        <f>Tabela6[[#This Row],[CLIENTE]]</f>
        <v xml:space="preserve">* BONIFICAÇÃO - MATEUS TIRIRICAL </v>
      </c>
      <c r="W20" s="133">
        <f>2-Tabela6[[#This Row],[PREÇO]]</f>
        <v>2</v>
      </c>
      <c r="X20" s="342">
        <f t="shared" si="8"/>
        <v>1</v>
      </c>
    </row>
    <row r="21" spans="1:24" ht="12.75" customHeight="1" x14ac:dyDescent="0.2">
      <c r="A21" s="348"/>
      <c r="B21" s="260"/>
      <c r="C21" s="256"/>
      <c r="D21" s="256"/>
      <c r="E21" s="133">
        <v>2</v>
      </c>
      <c r="F21" s="171">
        <f t="shared" si="0"/>
        <v>0</v>
      </c>
      <c r="G21" s="167"/>
      <c r="H21" s="172">
        <f t="shared" si="2"/>
        <v>0</v>
      </c>
      <c r="I21" s="173">
        <f t="shared" si="3"/>
        <v>0</v>
      </c>
      <c r="J21" s="171">
        <f t="shared" si="9"/>
        <v>0</v>
      </c>
      <c r="K21" s="171">
        <f t="shared" si="5"/>
        <v>0</v>
      </c>
      <c r="L21" s="171">
        <f t="shared" si="6"/>
        <v>0</v>
      </c>
      <c r="M21" s="171">
        <f t="shared" si="1"/>
        <v>0</v>
      </c>
      <c r="N21" s="238">
        <f t="shared" si="7"/>
        <v>0</v>
      </c>
      <c r="O21" s="346"/>
      <c r="P21" s="476"/>
      <c r="Q21" s="239">
        <f>Tabela4[[#This Row],[TOTAL FINAL ]]*5%</f>
        <v>0</v>
      </c>
      <c r="R21" s="239">
        <f>Tabela4[[#This Row],[TOTAL FINAL ]]-Tabela4[[#This Row],[DESCONTO 5%]]</f>
        <v>0</v>
      </c>
      <c r="S21" s="238"/>
      <c r="T21" s="481"/>
      <c r="V21" s="12" t="str">
        <f>Tabela6[[#This Row],[CLIENTE]]</f>
        <v xml:space="preserve">* BONIFICAÇÃO - MATEUS TURU </v>
      </c>
      <c r="W21" s="133">
        <f>2-Tabela6[[#This Row],[PREÇO]]</f>
        <v>2</v>
      </c>
      <c r="X21" s="342">
        <f t="shared" si="8"/>
        <v>1</v>
      </c>
    </row>
    <row r="22" spans="1:24" ht="12.75" customHeight="1" x14ac:dyDescent="0.2">
      <c r="A22" s="348"/>
      <c r="B22" s="260"/>
      <c r="C22" s="256"/>
      <c r="D22" s="256"/>
      <c r="E22" s="133">
        <v>2</v>
      </c>
      <c r="F22" s="171">
        <f t="shared" si="0"/>
        <v>0</v>
      </c>
      <c r="G22" s="167"/>
      <c r="H22" s="172">
        <f t="shared" si="2"/>
        <v>0</v>
      </c>
      <c r="I22" s="173">
        <f t="shared" si="3"/>
        <v>0</v>
      </c>
      <c r="J22" s="171">
        <f t="shared" si="9"/>
        <v>0</v>
      </c>
      <c r="K22" s="171">
        <f t="shared" si="5"/>
        <v>0</v>
      </c>
      <c r="L22" s="171">
        <f t="shared" si="6"/>
        <v>0</v>
      </c>
      <c r="M22" s="171">
        <f t="shared" si="1"/>
        <v>0</v>
      </c>
      <c r="N22" s="238">
        <f t="shared" si="7"/>
        <v>0</v>
      </c>
      <c r="O22" s="346"/>
      <c r="P22" s="476"/>
      <c r="Q22" s="354">
        <f>Tabela4[[#This Row],[TOTAL FINAL ]]*5%</f>
        <v>0</v>
      </c>
      <c r="R22" s="354">
        <f>Tabela4[[#This Row],[TOTAL FINAL ]]-Tabela4[[#This Row],[DESCONTO 5%]]</f>
        <v>0</v>
      </c>
      <c r="S22" s="238"/>
      <c r="T22" s="481"/>
      <c r="V22" s="12" t="str">
        <f>Tabela6[[#This Row],[CLIENTE]]</f>
        <v xml:space="preserve">* BONIFICAÇÃO - MATEUS VINHAIS </v>
      </c>
      <c r="W22" s="133">
        <f>2-Tabela6[[#This Row],[PREÇO]]</f>
        <v>2</v>
      </c>
      <c r="X22" s="342">
        <f t="shared" si="8"/>
        <v>1</v>
      </c>
    </row>
    <row r="23" spans="1:24" ht="12.75" customHeight="1" x14ac:dyDescent="0.2">
      <c r="A23" s="348"/>
      <c r="B23" s="260"/>
      <c r="C23" s="256"/>
      <c r="D23" s="256"/>
      <c r="E23" s="133">
        <v>2</v>
      </c>
      <c r="F23" s="171">
        <f t="shared" si="0"/>
        <v>0</v>
      </c>
      <c r="G23" s="167"/>
      <c r="H23" s="172">
        <f t="shared" si="2"/>
        <v>0</v>
      </c>
      <c r="I23" s="173">
        <f t="shared" si="3"/>
        <v>0</v>
      </c>
      <c r="J23" s="171">
        <f t="shared" si="9"/>
        <v>0</v>
      </c>
      <c r="K23" s="171">
        <f t="shared" si="5"/>
        <v>0</v>
      </c>
      <c r="L23" s="171">
        <f t="shared" si="6"/>
        <v>0</v>
      </c>
      <c r="M23" s="171">
        <f t="shared" si="1"/>
        <v>0</v>
      </c>
      <c r="N23" s="238">
        <f t="shared" si="7"/>
        <v>0</v>
      </c>
      <c r="O23" s="346"/>
      <c r="P23" s="476"/>
      <c r="Q23" s="239">
        <f>Tabela4[[#This Row],[TOTAL FINAL ]]*5%</f>
        <v>0</v>
      </c>
      <c r="R23" s="239">
        <f>Tabela4[[#This Row],[TOTAL FINAL ]]-Tabela4[[#This Row],[DESCONTO 5%]]</f>
        <v>0</v>
      </c>
      <c r="S23" s="238"/>
      <c r="T23" s="481"/>
      <c r="V23" s="12" t="str">
        <f>Tabela6[[#This Row],[CLIENTE]]</f>
        <v>1. CORTESIAS</v>
      </c>
      <c r="W23" s="133">
        <f>2-Tabela6[[#This Row],[PREÇO]]</f>
        <v>2</v>
      </c>
      <c r="X23" s="342">
        <f t="shared" si="8"/>
        <v>1</v>
      </c>
    </row>
    <row r="24" spans="1:24" ht="12.75" customHeight="1" x14ac:dyDescent="0.2">
      <c r="A24" s="348"/>
      <c r="B24" s="260"/>
      <c r="C24" s="256"/>
      <c r="D24" s="256"/>
      <c r="E24" s="133">
        <v>2</v>
      </c>
      <c r="F24" s="171">
        <f t="shared" si="0"/>
        <v>0</v>
      </c>
      <c r="G24" s="167"/>
      <c r="H24" s="172">
        <f t="shared" si="2"/>
        <v>0</v>
      </c>
      <c r="I24" s="173">
        <f t="shared" si="3"/>
        <v>0</v>
      </c>
      <c r="J24" s="171">
        <f t="shared" si="9"/>
        <v>0</v>
      </c>
      <c r="K24" s="171">
        <f t="shared" si="5"/>
        <v>0</v>
      </c>
      <c r="L24" s="171">
        <f t="shared" si="6"/>
        <v>0</v>
      </c>
      <c r="M24" s="171">
        <f t="shared" si="1"/>
        <v>0</v>
      </c>
      <c r="N24" s="238">
        <f t="shared" si="7"/>
        <v>0</v>
      </c>
      <c r="O24" s="346"/>
      <c r="P24" s="476"/>
      <c r="Q24" s="239">
        <f>Tabela4[[#This Row],[TOTAL FINAL ]]*5%</f>
        <v>0</v>
      </c>
      <c r="R24" s="239">
        <f>Tabela4[[#This Row],[TOTAL FINAL ]]-Tabela4[[#This Row],[DESCONTO 5%]]</f>
        <v>0</v>
      </c>
      <c r="S24" s="238"/>
      <c r="T24" s="481"/>
      <c r="V24" s="12" t="str">
        <f>Tabela6[[#This Row],[CLIENTE]]</f>
        <v>2. REPOSIÇÃO DE AVARIAS</v>
      </c>
      <c r="W24" s="133">
        <f>2-Tabela6[[#This Row],[PREÇO]]</f>
        <v>2</v>
      </c>
      <c r="X24" s="342">
        <f t="shared" si="8"/>
        <v>1</v>
      </c>
    </row>
    <row r="25" spans="1:24" ht="12.75" customHeight="1" x14ac:dyDescent="0.2">
      <c r="A25" s="348"/>
      <c r="B25" s="260"/>
      <c r="C25" s="256"/>
      <c r="D25" s="256"/>
      <c r="E25" s="133">
        <v>2</v>
      </c>
      <c r="F25" s="171">
        <f t="shared" si="0"/>
        <v>0</v>
      </c>
      <c r="G25" s="167"/>
      <c r="H25" s="172">
        <f t="shared" si="2"/>
        <v>0</v>
      </c>
      <c r="I25" s="173">
        <f t="shared" si="3"/>
        <v>0</v>
      </c>
      <c r="J25" s="171">
        <f t="shared" si="9"/>
        <v>0</v>
      </c>
      <c r="K25" s="171">
        <f t="shared" si="5"/>
        <v>0</v>
      </c>
      <c r="L25" s="171">
        <f t="shared" si="6"/>
        <v>0</v>
      </c>
      <c r="M25" s="171">
        <f t="shared" si="1"/>
        <v>0</v>
      </c>
      <c r="N25" s="238">
        <f t="shared" si="7"/>
        <v>0</v>
      </c>
      <c r="O25" s="346"/>
      <c r="P25" s="476"/>
      <c r="Q25" s="239">
        <f>Tabela4[[#This Row],[TOTAL FINAL ]]*5%</f>
        <v>0</v>
      </c>
      <c r="R25" s="239">
        <f>Tabela4[[#This Row],[TOTAL FINAL ]]-Tabela4[[#This Row],[DESCONTO 5%]]</f>
        <v>0</v>
      </c>
      <c r="S25" s="238"/>
      <c r="T25" s="481"/>
      <c r="V25" s="12" t="str">
        <f>Tabela6[[#This Row],[CLIENTE]]</f>
        <v>ATHENAS   -  (ALTO DO CALHAU)</v>
      </c>
      <c r="W25" s="133">
        <f>2-Tabela6[[#This Row],[PREÇO]]</f>
        <v>0</v>
      </c>
      <c r="X25" s="342">
        <f t="shared" si="8"/>
        <v>0</v>
      </c>
    </row>
    <row r="26" spans="1:24" ht="12.75" customHeight="1" x14ac:dyDescent="0.2">
      <c r="A26" s="348"/>
      <c r="B26" s="260"/>
      <c r="C26" s="256"/>
      <c r="D26" s="256"/>
      <c r="E26" s="133">
        <v>2</v>
      </c>
      <c r="F26" s="171">
        <f t="shared" si="0"/>
        <v>0</v>
      </c>
      <c r="G26" s="167"/>
      <c r="H26" s="172">
        <f t="shared" si="2"/>
        <v>0</v>
      </c>
      <c r="I26" s="173">
        <f t="shared" si="3"/>
        <v>0</v>
      </c>
      <c r="J26" s="171">
        <f t="shared" si="9"/>
        <v>0</v>
      </c>
      <c r="K26" s="171">
        <f t="shared" si="5"/>
        <v>0</v>
      </c>
      <c r="L26" s="171">
        <f t="shared" si="6"/>
        <v>0</v>
      </c>
      <c r="M26" s="171">
        <f t="shared" si="1"/>
        <v>0</v>
      </c>
      <c r="N26" s="238">
        <f t="shared" si="7"/>
        <v>0</v>
      </c>
      <c r="O26" s="346"/>
      <c r="P26" s="476"/>
      <c r="Q26" s="239">
        <f>Tabela4[[#This Row],[TOTAL FINAL ]]*5%</f>
        <v>0</v>
      </c>
      <c r="R26" s="239">
        <f>Tabela4[[#This Row],[TOTAL FINAL ]]-Tabela4[[#This Row],[DESCONTO 5%]]</f>
        <v>0</v>
      </c>
      <c r="S26" s="238"/>
      <c r="T26" s="481"/>
      <c r="V26" s="12" t="str">
        <f>Tabela6[[#This Row],[CLIENTE]]</f>
        <v>CAMINO  - (S.BERNARDO) - (ICMS)</v>
      </c>
      <c r="W26" s="133">
        <f>2-Tabela6[[#This Row],[PREÇO]]</f>
        <v>-1</v>
      </c>
      <c r="X26" s="342">
        <f t="shared" si="8"/>
        <v>-0.5</v>
      </c>
    </row>
    <row r="27" spans="1:24" ht="12.75" customHeight="1" x14ac:dyDescent="0.2">
      <c r="A27" s="349"/>
      <c r="B27" s="260"/>
      <c r="C27" s="256"/>
      <c r="D27" s="256"/>
      <c r="E27" s="133">
        <v>2</v>
      </c>
      <c r="F27" s="171">
        <f t="shared" si="0"/>
        <v>0</v>
      </c>
      <c r="G27" s="167"/>
      <c r="H27" s="172">
        <f t="shared" si="2"/>
        <v>0</v>
      </c>
      <c r="I27" s="173">
        <f t="shared" si="3"/>
        <v>0</v>
      </c>
      <c r="J27" s="171">
        <f t="shared" si="9"/>
        <v>0</v>
      </c>
      <c r="K27" s="171">
        <f t="shared" si="5"/>
        <v>0</v>
      </c>
      <c r="L27" s="171">
        <f t="shared" si="6"/>
        <v>0</v>
      </c>
      <c r="M27" s="171">
        <f t="shared" si="1"/>
        <v>0</v>
      </c>
      <c r="N27" s="238">
        <f t="shared" si="7"/>
        <v>0</v>
      </c>
      <c r="O27" s="346"/>
      <c r="P27" s="476"/>
      <c r="Q27" s="239">
        <f>Tabela4[[#This Row],[TOTAL FINAL ]]*5%</f>
        <v>0</v>
      </c>
      <c r="R27" s="239">
        <f>Tabela4[[#This Row],[TOTAL FINAL ]]-Tabela4[[#This Row],[DESCONTO 5%]]</f>
        <v>0</v>
      </c>
      <c r="S27" s="238"/>
      <c r="T27" s="481"/>
      <c r="V27" s="12" t="str">
        <f>Tabela6[[#This Row],[CLIENTE]]</f>
        <v>SUPERMERCADOS   -  (ICMS)</v>
      </c>
      <c r="W27" s="133">
        <f>2-Tabela6[[#This Row],[PREÇO]]</f>
        <v>-2</v>
      </c>
      <c r="X27" s="342">
        <f t="shared" si="8"/>
        <v>-1</v>
      </c>
    </row>
    <row r="28" spans="1:24" ht="12.75" customHeight="1" x14ac:dyDescent="0.2">
      <c r="A28" s="348"/>
      <c r="B28" s="260"/>
      <c r="C28" s="256"/>
      <c r="D28" s="256"/>
      <c r="E28" s="133">
        <v>2</v>
      </c>
      <c r="F28" s="171">
        <f t="shared" si="0"/>
        <v>0</v>
      </c>
      <c r="G28" s="167"/>
      <c r="H28" s="172">
        <f t="shared" si="2"/>
        <v>0</v>
      </c>
      <c r="I28" s="173">
        <f t="shared" si="3"/>
        <v>0</v>
      </c>
      <c r="J28" s="171">
        <f t="shared" si="9"/>
        <v>0</v>
      </c>
      <c r="K28" s="171">
        <f t="shared" si="5"/>
        <v>0</v>
      </c>
      <c r="L28" s="171">
        <f t="shared" si="6"/>
        <v>0</v>
      </c>
      <c r="M28" s="171">
        <f t="shared" si="1"/>
        <v>0</v>
      </c>
      <c r="N28" s="238">
        <f t="shared" si="7"/>
        <v>0</v>
      </c>
      <c r="O28" s="346"/>
      <c r="P28" s="476"/>
      <c r="Q28" s="354">
        <f>Tabela4[[#This Row],[TOTAL FINAL ]]*5%</f>
        <v>0</v>
      </c>
      <c r="R28" s="354">
        <f>Tabela4[[#This Row],[TOTAL FINAL ]]-Tabela4[[#This Row],[DESCONTO 5%]]</f>
        <v>0</v>
      </c>
      <c r="S28" s="238"/>
      <c r="T28" s="481"/>
      <c r="V28" s="12" t="str">
        <f>Tabela6[[#This Row],[CLIENTE]]</f>
        <v>VENDAS FÁBRICA / EXTERNA</v>
      </c>
      <c r="W28" s="133">
        <f>2-Tabela6[[#This Row],[PREÇO]]</f>
        <v>-3</v>
      </c>
      <c r="X28" s="342">
        <f t="shared" si="8"/>
        <v>-1.5</v>
      </c>
    </row>
    <row r="29" spans="1:24" ht="12.75" customHeight="1" x14ac:dyDescent="0.2">
      <c r="A29" s="349"/>
      <c r="B29" s="260"/>
      <c r="C29" s="256"/>
      <c r="D29" s="256"/>
      <c r="E29" s="133">
        <v>2</v>
      </c>
      <c r="F29" s="171">
        <f t="shared" si="0"/>
        <v>0</v>
      </c>
      <c r="G29" s="167"/>
      <c r="H29" s="172">
        <f>F29*G29</f>
        <v>0</v>
      </c>
      <c r="I29" s="173">
        <f>F29-(F29*G29)</f>
        <v>0</v>
      </c>
      <c r="J29" s="171">
        <f>I29</f>
        <v>0</v>
      </c>
      <c r="K29" s="171">
        <f>J29*17%</f>
        <v>0</v>
      </c>
      <c r="L29" s="171">
        <f>J29*100%+J29</f>
        <v>0</v>
      </c>
      <c r="M29" s="171">
        <f>L29*17%-K29</f>
        <v>0</v>
      </c>
      <c r="N29" s="238">
        <f>J29+M29</f>
        <v>0</v>
      </c>
      <c r="O29" s="270"/>
      <c r="P29" s="476"/>
      <c r="Q29" s="239">
        <f>Tabela4[[#This Row],[TOTAL FINAL ]]*5%</f>
        <v>0</v>
      </c>
      <c r="R29" s="239">
        <f>Tabela4[[#This Row],[TOTAL FINAL ]]-Tabela4[[#This Row],[DESCONTO 5%]]</f>
        <v>0</v>
      </c>
      <c r="S29" s="238"/>
      <c r="T29" s="481"/>
      <c r="V29" s="12">
        <f>Tabela6[[#This Row],[CLIENTE]]</f>
        <v>0</v>
      </c>
      <c r="W29" s="133">
        <f>2-Tabela6[[#This Row],[PREÇO]]</f>
        <v>2</v>
      </c>
      <c r="X29" s="342">
        <f t="shared" si="8"/>
        <v>1</v>
      </c>
    </row>
    <row r="30" spans="1:24" ht="12.75" customHeight="1" x14ac:dyDescent="0.2">
      <c r="A30" s="349"/>
      <c r="B30" s="260"/>
      <c r="C30" s="256"/>
      <c r="D30" s="256"/>
      <c r="E30" s="133">
        <v>2</v>
      </c>
      <c r="F30" s="171">
        <f t="shared" si="0"/>
        <v>0</v>
      </c>
      <c r="G30" s="167"/>
      <c r="H30" s="172">
        <f t="shared" si="2"/>
        <v>0</v>
      </c>
      <c r="I30" s="173">
        <f t="shared" si="3"/>
        <v>0</v>
      </c>
      <c r="J30" s="171">
        <f t="shared" si="4"/>
        <v>0</v>
      </c>
      <c r="K30" s="171">
        <f t="shared" si="5"/>
        <v>0</v>
      </c>
      <c r="L30" s="171">
        <f t="shared" si="6"/>
        <v>0</v>
      </c>
      <c r="M30" s="171">
        <f t="shared" si="1"/>
        <v>0</v>
      </c>
      <c r="N30" s="238">
        <f t="shared" si="7"/>
        <v>0</v>
      </c>
      <c r="O30" s="270"/>
      <c r="P30" s="476"/>
      <c r="Q30" s="239">
        <f>Tabela4[[#This Row],[TOTAL FINAL ]]*5%</f>
        <v>0</v>
      </c>
      <c r="R30" s="239">
        <f>Tabela4[[#This Row],[TOTAL FINAL ]]-Tabela4[[#This Row],[DESCONTO 5%]]</f>
        <v>0</v>
      </c>
      <c r="S30" s="238"/>
      <c r="T30" s="481"/>
      <c r="V30" s="12">
        <f>Tabela6[[#This Row],[CLIENTE]]</f>
        <v>0</v>
      </c>
      <c r="W30" s="133">
        <f>2-Tabela6[[#This Row],[PREÇO]]</f>
        <v>2</v>
      </c>
      <c r="X30" s="342">
        <f t="shared" si="8"/>
        <v>1</v>
      </c>
    </row>
    <row r="31" spans="1:24" ht="12.75" customHeight="1" x14ac:dyDescent="0.2">
      <c r="A31" s="348"/>
      <c r="B31" s="260"/>
      <c r="C31" s="256"/>
      <c r="D31" s="256"/>
      <c r="E31" s="133">
        <v>2</v>
      </c>
      <c r="F31" s="171">
        <f t="shared" si="0"/>
        <v>0</v>
      </c>
      <c r="G31" s="167"/>
      <c r="H31" s="172">
        <f t="shared" si="2"/>
        <v>0</v>
      </c>
      <c r="I31" s="173">
        <f t="shared" si="3"/>
        <v>0</v>
      </c>
      <c r="J31" s="171">
        <f t="shared" si="4"/>
        <v>0</v>
      </c>
      <c r="K31" s="171">
        <f t="shared" si="5"/>
        <v>0</v>
      </c>
      <c r="L31" s="171">
        <f t="shared" si="6"/>
        <v>0</v>
      </c>
      <c r="M31" s="171">
        <f t="shared" si="1"/>
        <v>0</v>
      </c>
      <c r="N31" s="238">
        <f t="shared" si="7"/>
        <v>0</v>
      </c>
      <c r="O31" s="270"/>
      <c r="P31" s="476"/>
      <c r="Q31" s="239">
        <f>Tabela4[[#This Row],[TOTAL FINAL ]]*5%</f>
        <v>0</v>
      </c>
      <c r="R31" s="239">
        <f>Tabela4[[#This Row],[TOTAL FINAL ]]-Tabela4[[#This Row],[DESCONTO 5%]]</f>
        <v>0</v>
      </c>
      <c r="S31" s="238"/>
      <c r="T31" s="481"/>
      <c r="V31" s="12">
        <f>Tabela6[[#This Row],[CLIENTE]]</f>
        <v>0</v>
      </c>
      <c r="W31" s="133">
        <f>2-Tabela6[[#This Row],[PREÇO]]</f>
        <v>2</v>
      </c>
      <c r="X31" s="342">
        <f t="shared" si="8"/>
        <v>1</v>
      </c>
    </row>
    <row r="32" spans="1:24" ht="12.75" customHeight="1" x14ac:dyDescent="0.2">
      <c r="A32" s="349"/>
      <c r="B32" s="260"/>
      <c r="C32" s="256"/>
      <c r="D32" s="256"/>
      <c r="E32" s="133">
        <v>2</v>
      </c>
      <c r="F32" s="171">
        <f t="shared" si="0"/>
        <v>0</v>
      </c>
      <c r="G32" s="167"/>
      <c r="H32" s="172">
        <f t="shared" si="2"/>
        <v>0</v>
      </c>
      <c r="I32" s="173">
        <f t="shared" si="3"/>
        <v>0</v>
      </c>
      <c r="J32" s="171">
        <f t="shared" si="4"/>
        <v>0</v>
      </c>
      <c r="K32" s="171">
        <f t="shared" si="5"/>
        <v>0</v>
      </c>
      <c r="L32" s="171">
        <f t="shared" si="6"/>
        <v>0</v>
      </c>
      <c r="M32" s="171">
        <f t="shared" si="1"/>
        <v>0</v>
      </c>
      <c r="N32" s="238">
        <f t="shared" si="7"/>
        <v>0</v>
      </c>
      <c r="O32" s="270"/>
      <c r="P32" s="476"/>
      <c r="Q32" s="239">
        <f>Tabela4[[#This Row],[TOTAL FINAL ]]*5%</f>
        <v>0</v>
      </c>
      <c r="R32" s="239">
        <f>Tabela4[[#This Row],[TOTAL FINAL ]]-Tabela4[[#This Row],[DESCONTO 5%]]</f>
        <v>0</v>
      </c>
      <c r="S32" s="238"/>
      <c r="T32" s="481"/>
      <c r="V32" s="12">
        <f>Tabela6[[#This Row],[CLIENTE]]</f>
        <v>0</v>
      </c>
      <c r="W32" s="133">
        <f>2-Tabela6[[#This Row],[PREÇO]]</f>
        <v>2</v>
      </c>
      <c r="X32" s="342">
        <f t="shared" si="8"/>
        <v>1</v>
      </c>
    </row>
    <row r="33" spans="1:24" ht="12.75" customHeight="1" x14ac:dyDescent="0.2">
      <c r="A33" s="257"/>
      <c r="B33" s="260"/>
      <c r="C33" s="256"/>
      <c r="D33" s="256"/>
      <c r="E33" s="133">
        <v>2</v>
      </c>
      <c r="F33" s="171">
        <f t="shared" si="0"/>
        <v>0</v>
      </c>
      <c r="G33" s="167"/>
      <c r="H33" s="172">
        <f t="shared" si="2"/>
        <v>0</v>
      </c>
      <c r="I33" s="173">
        <f t="shared" si="3"/>
        <v>0</v>
      </c>
      <c r="J33" s="171">
        <f t="shared" si="4"/>
        <v>0</v>
      </c>
      <c r="K33" s="171">
        <f t="shared" si="5"/>
        <v>0</v>
      </c>
      <c r="L33" s="171">
        <f t="shared" si="6"/>
        <v>0</v>
      </c>
      <c r="M33" s="171">
        <f t="shared" si="1"/>
        <v>0</v>
      </c>
      <c r="N33" s="238">
        <f t="shared" si="7"/>
        <v>0</v>
      </c>
      <c r="O33" s="270"/>
      <c r="P33" s="476"/>
      <c r="Q33" s="239">
        <f>Tabela4[[#This Row],[TOTAL FINAL ]]*5%</f>
        <v>0</v>
      </c>
      <c r="R33" s="239">
        <f>Tabela4[[#This Row],[TOTAL FINAL ]]-Tabela4[[#This Row],[DESCONTO 5%]]</f>
        <v>0</v>
      </c>
      <c r="S33" s="238"/>
      <c r="T33" s="481"/>
      <c r="V33" s="12">
        <f>Tabela6[[#This Row],[CLIENTE]]</f>
        <v>0</v>
      </c>
      <c r="W33" s="133">
        <f>2-Tabela6[[#This Row],[PREÇO]]</f>
        <v>2</v>
      </c>
      <c r="X33" s="342">
        <f t="shared" si="8"/>
        <v>1</v>
      </c>
    </row>
    <row r="34" spans="1:24" ht="12.75" customHeight="1" x14ac:dyDescent="0.2">
      <c r="A34" s="349"/>
      <c r="B34" s="260"/>
      <c r="C34" s="256"/>
      <c r="E34" s="133">
        <v>2</v>
      </c>
      <c r="F34" s="171">
        <f t="shared" si="0"/>
        <v>0</v>
      </c>
      <c r="G34" s="167"/>
      <c r="H34" s="172">
        <f t="shared" si="2"/>
        <v>0</v>
      </c>
      <c r="I34" s="173">
        <f t="shared" si="3"/>
        <v>0</v>
      </c>
      <c r="J34" s="171">
        <f t="shared" si="4"/>
        <v>0</v>
      </c>
      <c r="K34" s="171">
        <f t="shared" si="5"/>
        <v>0</v>
      </c>
      <c r="L34" s="171">
        <f t="shared" si="6"/>
        <v>0</v>
      </c>
      <c r="M34" s="171">
        <f t="shared" si="1"/>
        <v>0</v>
      </c>
      <c r="N34" s="238">
        <f t="shared" si="7"/>
        <v>0</v>
      </c>
      <c r="O34" s="270"/>
      <c r="P34" s="476"/>
      <c r="Q34" s="354">
        <f>Tabela4[[#This Row],[TOTAL FINAL ]]*5%</f>
        <v>0</v>
      </c>
      <c r="R34" s="354">
        <f>Tabela4[[#This Row],[TOTAL FINAL ]]-Tabela4[[#This Row],[DESCONTO 5%]]</f>
        <v>0</v>
      </c>
      <c r="S34" s="238"/>
      <c r="T34" s="481"/>
      <c r="V34" s="12">
        <f>Tabela6[[#This Row],[CLIENTE]]</f>
        <v>0</v>
      </c>
      <c r="W34" s="133">
        <f>2-Tabela6[[#This Row],[PREÇO]]</f>
        <v>2</v>
      </c>
      <c r="X34" s="342">
        <f t="shared" si="8"/>
        <v>1</v>
      </c>
    </row>
    <row r="35" spans="1:24" ht="12.75" customHeight="1" x14ac:dyDescent="0.2">
      <c r="A35" s="348"/>
      <c r="B35" s="260"/>
      <c r="C35" s="256"/>
      <c r="D35" s="256"/>
      <c r="E35" s="133">
        <v>2</v>
      </c>
      <c r="F35" s="171">
        <f t="shared" si="0"/>
        <v>0</v>
      </c>
      <c r="G35" s="167"/>
      <c r="H35" s="172">
        <f t="shared" si="2"/>
        <v>0</v>
      </c>
      <c r="I35" s="173">
        <f t="shared" si="3"/>
        <v>0</v>
      </c>
      <c r="J35" s="171">
        <f t="shared" si="4"/>
        <v>0</v>
      </c>
      <c r="K35" s="171">
        <f t="shared" si="5"/>
        <v>0</v>
      </c>
      <c r="L35" s="171">
        <f t="shared" si="6"/>
        <v>0</v>
      </c>
      <c r="M35" s="171">
        <f t="shared" si="1"/>
        <v>0</v>
      </c>
      <c r="N35" s="238">
        <f t="shared" si="7"/>
        <v>0</v>
      </c>
      <c r="O35" s="270"/>
      <c r="P35" s="476"/>
      <c r="Q35" s="239">
        <f>Tabela4[[#This Row],[TOTAL FINAL ]]*5%</f>
        <v>0</v>
      </c>
      <c r="R35" s="239">
        <f>Tabela4[[#This Row],[TOTAL FINAL ]]-Tabela4[[#This Row],[DESCONTO 5%]]</f>
        <v>0</v>
      </c>
      <c r="S35" s="238"/>
      <c r="T35" s="481"/>
      <c r="V35" s="12">
        <f>Tabela6[[#This Row],[CLIENTE]]</f>
        <v>0</v>
      </c>
      <c r="W35" s="133">
        <f>2-Tabela6[[#This Row],[PREÇO]]</f>
        <v>2</v>
      </c>
      <c r="X35" s="342">
        <f t="shared" si="8"/>
        <v>1</v>
      </c>
    </row>
    <row r="36" spans="1:24" ht="12.75" customHeight="1" x14ac:dyDescent="0.2">
      <c r="A36" s="348"/>
      <c r="B36" s="260"/>
      <c r="C36" s="256"/>
      <c r="D36" s="256"/>
      <c r="E36" s="133">
        <v>2</v>
      </c>
      <c r="F36" s="171">
        <f t="shared" si="0"/>
        <v>0</v>
      </c>
      <c r="G36" s="167"/>
      <c r="H36" s="172">
        <f t="shared" si="2"/>
        <v>0</v>
      </c>
      <c r="I36" s="173">
        <f t="shared" si="3"/>
        <v>0</v>
      </c>
      <c r="J36" s="171">
        <f t="shared" si="4"/>
        <v>0</v>
      </c>
      <c r="K36" s="171">
        <f t="shared" si="5"/>
        <v>0</v>
      </c>
      <c r="L36" s="171">
        <f t="shared" si="6"/>
        <v>0</v>
      </c>
      <c r="M36" s="171">
        <f t="shared" si="1"/>
        <v>0</v>
      </c>
      <c r="N36" s="238">
        <f t="shared" si="7"/>
        <v>0</v>
      </c>
      <c r="O36" s="270"/>
      <c r="P36" s="476"/>
      <c r="Q36" s="239">
        <f>Tabela4[[#This Row],[TOTAL FINAL ]]*5%</f>
        <v>0</v>
      </c>
      <c r="R36" s="239">
        <f>Tabela4[[#This Row],[TOTAL FINAL ]]-Tabela4[[#This Row],[DESCONTO 5%]]</f>
        <v>0</v>
      </c>
      <c r="S36" s="238"/>
      <c r="T36" s="481"/>
      <c r="V36" s="12">
        <f>Tabela6[[#This Row],[CLIENTE]]</f>
        <v>0</v>
      </c>
      <c r="W36" s="133">
        <f>2-Tabela6[[#This Row],[PREÇO]]</f>
        <v>2</v>
      </c>
      <c r="X36" s="342">
        <f t="shared" si="8"/>
        <v>1</v>
      </c>
    </row>
    <row r="37" spans="1:24" ht="12.75" customHeight="1" x14ac:dyDescent="0.2">
      <c r="A37" s="349"/>
      <c r="B37" s="260"/>
      <c r="C37" s="256"/>
      <c r="D37" s="256"/>
      <c r="E37" s="133">
        <v>2</v>
      </c>
      <c r="F37" s="171">
        <f t="shared" si="0"/>
        <v>0</v>
      </c>
      <c r="G37" s="167"/>
      <c r="H37" s="172">
        <f t="shared" si="2"/>
        <v>0</v>
      </c>
      <c r="I37" s="173">
        <f t="shared" si="3"/>
        <v>0</v>
      </c>
      <c r="J37" s="171">
        <f t="shared" si="4"/>
        <v>0</v>
      </c>
      <c r="K37" s="171">
        <f t="shared" si="5"/>
        <v>0</v>
      </c>
      <c r="L37" s="171">
        <f t="shared" si="6"/>
        <v>0</v>
      </c>
      <c r="M37" s="171">
        <f t="shared" si="1"/>
        <v>0</v>
      </c>
      <c r="N37" s="238">
        <f t="shared" si="7"/>
        <v>0</v>
      </c>
      <c r="O37" s="270"/>
      <c r="P37" s="476"/>
      <c r="Q37" s="239">
        <f>Tabela4[[#This Row],[TOTAL FINAL ]]*5%</f>
        <v>0</v>
      </c>
      <c r="R37" s="239">
        <f>Tabela4[[#This Row],[TOTAL FINAL ]]-Tabela4[[#This Row],[DESCONTO 5%]]</f>
        <v>0</v>
      </c>
      <c r="S37" s="238"/>
      <c r="T37" s="481"/>
      <c r="V37" s="12">
        <f>Tabela6[[#This Row],[CLIENTE]]</f>
        <v>0</v>
      </c>
      <c r="W37" s="133">
        <f>2-Tabela6[[#This Row],[PREÇO]]</f>
        <v>2</v>
      </c>
      <c r="X37" s="342">
        <f t="shared" si="8"/>
        <v>1</v>
      </c>
    </row>
    <row r="38" spans="1:24" ht="12.75" customHeight="1" x14ac:dyDescent="0.2">
      <c r="A38" s="349"/>
      <c r="B38" s="260"/>
      <c r="C38" s="256"/>
      <c r="D38" s="256"/>
      <c r="E38" s="133">
        <v>2</v>
      </c>
      <c r="F38" s="171">
        <f t="shared" si="0"/>
        <v>0</v>
      </c>
      <c r="G38" s="167"/>
      <c r="H38" s="172">
        <f t="shared" si="2"/>
        <v>0</v>
      </c>
      <c r="I38" s="173">
        <f t="shared" si="3"/>
        <v>0</v>
      </c>
      <c r="J38" s="171">
        <f t="shared" si="4"/>
        <v>0</v>
      </c>
      <c r="K38" s="171">
        <f t="shared" si="5"/>
        <v>0</v>
      </c>
      <c r="L38" s="171">
        <f t="shared" si="6"/>
        <v>0</v>
      </c>
      <c r="M38" s="171">
        <f t="shared" si="1"/>
        <v>0</v>
      </c>
      <c r="N38" s="238">
        <f t="shared" si="7"/>
        <v>0</v>
      </c>
      <c r="O38" s="270"/>
      <c r="P38" s="476"/>
      <c r="Q38" s="239">
        <f>Tabela4[[#This Row],[TOTAL FINAL ]]*5%</f>
        <v>0</v>
      </c>
      <c r="R38" s="239">
        <f>Tabela4[[#This Row],[TOTAL FINAL ]]-Tabela4[[#This Row],[DESCONTO 5%]]</f>
        <v>0</v>
      </c>
      <c r="S38" s="238"/>
      <c r="T38" s="481"/>
      <c r="V38" s="12">
        <f>Tabela6[[#This Row],[CLIENTE]]</f>
        <v>0</v>
      </c>
      <c r="W38" s="133">
        <f>2-Tabela6[[#This Row],[PREÇO]]</f>
        <v>2</v>
      </c>
      <c r="X38" s="342">
        <f t="shared" si="8"/>
        <v>1</v>
      </c>
    </row>
    <row r="39" spans="1:24" ht="12.75" customHeight="1" x14ac:dyDescent="0.2">
      <c r="A39" s="348"/>
      <c r="B39" s="260"/>
      <c r="C39" s="256"/>
      <c r="D39" s="256"/>
      <c r="E39" s="133">
        <v>2</v>
      </c>
      <c r="F39" s="171">
        <f t="shared" si="0"/>
        <v>0</v>
      </c>
      <c r="G39" s="167"/>
      <c r="H39" s="172">
        <f>F39*G39</f>
        <v>0</v>
      </c>
      <c r="I39" s="173">
        <f>F39-(F39*G39)</f>
        <v>0</v>
      </c>
      <c r="J39" s="171">
        <f>I39</f>
        <v>0</v>
      </c>
      <c r="K39" s="171">
        <f>J39*17%</f>
        <v>0</v>
      </c>
      <c r="L39" s="171">
        <f>J39*100%+J39</f>
        <v>0</v>
      </c>
      <c r="M39" s="171">
        <f>L39*17%-K39</f>
        <v>0</v>
      </c>
      <c r="N39" s="238">
        <f>J39+M39</f>
        <v>0</v>
      </c>
      <c r="O39" s="270"/>
      <c r="P39" s="476"/>
      <c r="Q39" s="239">
        <f>Tabela4[[#This Row],[TOTAL FINAL ]]*5%</f>
        <v>0</v>
      </c>
      <c r="R39" s="239">
        <f>Tabela4[[#This Row],[TOTAL FINAL ]]-Tabela4[[#This Row],[DESCONTO 5%]]</f>
        <v>0</v>
      </c>
      <c r="S39" s="238"/>
      <c r="T39" s="481"/>
      <c r="V39" s="12">
        <f>Tabela6[[#This Row],[CLIENTE]]</f>
        <v>0</v>
      </c>
      <c r="W39" s="133">
        <f>2-Tabela6[[#This Row],[PREÇO]]</f>
        <v>2</v>
      </c>
      <c r="X39" s="342">
        <f t="shared" si="8"/>
        <v>1</v>
      </c>
    </row>
    <row r="40" spans="1:24" x14ac:dyDescent="0.2">
      <c r="A40" s="348"/>
      <c r="B40" s="260"/>
      <c r="C40" s="256"/>
      <c r="D40" s="256"/>
      <c r="E40" s="133">
        <v>2</v>
      </c>
      <c r="F40" s="171">
        <f t="shared" si="0"/>
        <v>0</v>
      </c>
      <c r="G40" s="167"/>
      <c r="H40" s="172">
        <f t="shared" si="2"/>
        <v>0</v>
      </c>
      <c r="I40" s="173">
        <f t="shared" si="3"/>
        <v>0</v>
      </c>
      <c r="J40" s="171">
        <f t="shared" si="4"/>
        <v>0</v>
      </c>
      <c r="K40" s="171">
        <f t="shared" si="5"/>
        <v>0</v>
      </c>
      <c r="L40" s="171">
        <f t="shared" si="6"/>
        <v>0</v>
      </c>
      <c r="M40" s="171">
        <f t="shared" si="1"/>
        <v>0</v>
      </c>
      <c r="N40" s="238">
        <f t="shared" si="7"/>
        <v>0</v>
      </c>
      <c r="O40" s="270"/>
      <c r="P40" s="476"/>
      <c r="Q40" s="354">
        <f>Tabela4[[#This Row],[TOTAL FINAL ]]*5%</f>
        <v>0</v>
      </c>
      <c r="R40" s="354">
        <f>Tabela4[[#This Row],[TOTAL FINAL ]]-Tabela4[[#This Row],[DESCONTO 5%]]</f>
        <v>0</v>
      </c>
      <c r="S40" s="347"/>
      <c r="T40" s="481"/>
      <c r="V40" s="12">
        <f>Tabela6[[#This Row],[CLIENTE]]</f>
        <v>0</v>
      </c>
      <c r="W40" s="133">
        <f>2-Tabela6[[#This Row],[PREÇO]]</f>
        <v>2</v>
      </c>
      <c r="X40" s="342">
        <f t="shared" si="8"/>
        <v>1</v>
      </c>
    </row>
    <row r="41" spans="1:24" x14ac:dyDescent="0.2">
      <c r="A41" s="348"/>
      <c r="B41" s="260"/>
      <c r="C41" s="256"/>
      <c r="D41" s="256"/>
      <c r="E41" s="133">
        <v>2</v>
      </c>
      <c r="F41" s="171">
        <f t="shared" si="0"/>
        <v>0</v>
      </c>
      <c r="G41" s="167"/>
      <c r="H41" s="172">
        <f t="shared" si="2"/>
        <v>0</v>
      </c>
      <c r="I41" s="173">
        <f t="shared" si="3"/>
        <v>0</v>
      </c>
      <c r="J41" s="171">
        <f t="shared" si="4"/>
        <v>0</v>
      </c>
      <c r="K41" s="171">
        <f t="shared" si="5"/>
        <v>0</v>
      </c>
      <c r="L41" s="171">
        <f t="shared" si="6"/>
        <v>0</v>
      </c>
      <c r="M41" s="171">
        <f t="shared" si="1"/>
        <v>0</v>
      </c>
      <c r="N41" s="238">
        <f t="shared" si="7"/>
        <v>0</v>
      </c>
      <c r="O41" s="270"/>
      <c r="P41" s="476"/>
      <c r="Q41" s="239">
        <f>Tabela4[[#This Row],[TOTAL FINAL ]]*5%</f>
        <v>0</v>
      </c>
      <c r="R41" s="239">
        <f>Tabela4[[#This Row],[TOTAL FINAL ]]-Tabela4[[#This Row],[DESCONTO 5%]]</f>
        <v>0</v>
      </c>
      <c r="S41" s="347"/>
      <c r="T41" s="481"/>
      <c r="V41" s="12">
        <f>Tabela6[[#This Row],[CLIENTE]]</f>
        <v>0</v>
      </c>
      <c r="W41" s="133">
        <f>2-Tabela6[[#This Row],[PREÇO]]</f>
        <v>2</v>
      </c>
      <c r="X41" s="342">
        <f t="shared" si="8"/>
        <v>1</v>
      </c>
    </row>
    <row r="42" spans="1:24" x14ac:dyDescent="0.2">
      <c r="A42" s="348"/>
      <c r="B42" s="260"/>
      <c r="C42" s="256"/>
      <c r="D42" s="256"/>
      <c r="E42" s="133">
        <v>2</v>
      </c>
      <c r="F42" s="171">
        <f t="shared" si="0"/>
        <v>0</v>
      </c>
      <c r="G42" s="167"/>
      <c r="H42" s="172">
        <f t="shared" si="2"/>
        <v>0</v>
      </c>
      <c r="I42" s="173">
        <f t="shared" si="3"/>
        <v>0</v>
      </c>
      <c r="J42" s="171">
        <f t="shared" si="4"/>
        <v>0</v>
      </c>
      <c r="K42" s="171">
        <f t="shared" si="5"/>
        <v>0</v>
      </c>
      <c r="L42" s="171">
        <f t="shared" si="6"/>
        <v>0</v>
      </c>
      <c r="M42" s="171">
        <f t="shared" si="1"/>
        <v>0</v>
      </c>
      <c r="N42" s="238">
        <f t="shared" si="7"/>
        <v>0</v>
      </c>
      <c r="O42" s="270"/>
      <c r="P42" s="476"/>
      <c r="Q42" s="239">
        <f>Tabela4[[#This Row],[TOTAL FINAL ]]*5%</f>
        <v>0</v>
      </c>
      <c r="R42" s="239">
        <f>Tabela4[[#This Row],[TOTAL FINAL ]]-Tabela4[[#This Row],[DESCONTO 5%]]</f>
        <v>0</v>
      </c>
      <c r="S42" s="347"/>
      <c r="T42" s="481"/>
      <c r="V42" s="12">
        <f>Tabela6[[#This Row],[CLIENTE]]</f>
        <v>0</v>
      </c>
      <c r="W42" s="133">
        <f>2-Tabela6[[#This Row],[PREÇO]]</f>
        <v>2</v>
      </c>
      <c r="X42" s="342">
        <f t="shared" si="8"/>
        <v>1</v>
      </c>
    </row>
    <row r="43" spans="1:24" ht="12.75" customHeight="1" x14ac:dyDescent="0.2">
      <c r="A43" s="348"/>
      <c r="B43" s="260"/>
      <c r="C43" s="256"/>
      <c r="D43" s="256"/>
      <c r="E43" s="133">
        <v>2</v>
      </c>
      <c r="F43" s="171">
        <f t="shared" si="0"/>
        <v>0</v>
      </c>
      <c r="G43" s="167"/>
      <c r="H43" s="172">
        <f t="shared" si="2"/>
        <v>0</v>
      </c>
      <c r="I43" s="173">
        <f t="shared" si="3"/>
        <v>0</v>
      </c>
      <c r="J43" s="171">
        <f t="shared" si="4"/>
        <v>0</v>
      </c>
      <c r="K43" s="171">
        <f t="shared" si="5"/>
        <v>0</v>
      </c>
      <c r="L43" s="171">
        <f t="shared" si="6"/>
        <v>0</v>
      </c>
      <c r="M43" s="171">
        <f t="shared" si="1"/>
        <v>0</v>
      </c>
      <c r="N43" s="238">
        <f t="shared" si="7"/>
        <v>0</v>
      </c>
      <c r="O43" s="270"/>
      <c r="P43" s="476"/>
      <c r="Q43" s="239">
        <f>Tabela4[[#This Row],[TOTAL FINAL ]]*5%</f>
        <v>0</v>
      </c>
      <c r="R43" s="239">
        <f>Tabela4[[#This Row],[TOTAL FINAL ]]-Tabela4[[#This Row],[DESCONTO 5%]]</f>
        <v>0</v>
      </c>
      <c r="S43" s="238"/>
      <c r="T43" s="481"/>
      <c r="V43" s="12">
        <f>Tabela6[[#This Row],[CLIENTE]]</f>
        <v>0</v>
      </c>
      <c r="W43" s="133">
        <f>2-Tabela6[[#This Row],[PREÇO]]</f>
        <v>2</v>
      </c>
      <c r="X43" s="342">
        <f t="shared" si="8"/>
        <v>1</v>
      </c>
    </row>
    <row r="44" spans="1:24" ht="12.75" customHeight="1" x14ac:dyDescent="0.2">
      <c r="A44" s="348"/>
      <c r="B44" s="260"/>
      <c r="C44" s="256"/>
      <c r="D44" s="256"/>
      <c r="E44" s="133">
        <v>2</v>
      </c>
      <c r="F44" s="171">
        <f t="shared" si="0"/>
        <v>0</v>
      </c>
      <c r="G44" s="167"/>
      <c r="H44" s="172">
        <f t="shared" si="2"/>
        <v>0</v>
      </c>
      <c r="I44" s="173">
        <f t="shared" si="3"/>
        <v>0</v>
      </c>
      <c r="J44" s="171">
        <f t="shared" si="4"/>
        <v>0</v>
      </c>
      <c r="K44" s="171">
        <f t="shared" si="5"/>
        <v>0</v>
      </c>
      <c r="L44" s="171">
        <f t="shared" si="6"/>
        <v>0</v>
      </c>
      <c r="M44" s="171">
        <f t="shared" si="1"/>
        <v>0</v>
      </c>
      <c r="N44" s="238">
        <f t="shared" si="7"/>
        <v>0</v>
      </c>
      <c r="O44" s="270"/>
      <c r="P44" s="476"/>
      <c r="Q44" s="239">
        <f>Tabela4[[#This Row],[TOTAL FINAL ]]*5%</f>
        <v>0</v>
      </c>
      <c r="R44" s="239">
        <f>Tabela4[[#This Row],[TOTAL FINAL ]]-Tabela4[[#This Row],[DESCONTO 5%]]</f>
        <v>0</v>
      </c>
      <c r="S44" s="238"/>
      <c r="T44" s="481"/>
      <c r="V44" s="12">
        <f>Tabela6[[#This Row],[CLIENTE]]</f>
        <v>0</v>
      </c>
      <c r="W44" s="133">
        <f>2-Tabela6[[#This Row],[PREÇO]]</f>
        <v>2</v>
      </c>
      <c r="X44" s="342">
        <f t="shared" si="8"/>
        <v>1</v>
      </c>
    </row>
    <row r="45" spans="1:24" x14ac:dyDescent="0.2">
      <c r="A45" s="348"/>
      <c r="B45" s="260"/>
      <c r="C45" s="256"/>
      <c r="D45" s="256"/>
      <c r="E45" s="133">
        <v>2</v>
      </c>
      <c r="F45" s="171">
        <f t="shared" si="0"/>
        <v>0</v>
      </c>
      <c r="G45" s="167"/>
      <c r="H45" s="172">
        <f>F45*G45</f>
        <v>0</v>
      </c>
      <c r="I45" s="173">
        <f>F45-(F45*G45)</f>
        <v>0</v>
      </c>
      <c r="J45" s="171">
        <f>I45</f>
        <v>0</v>
      </c>
      <c r="K45" s="171">
        <f>J45*17%</f>
        <v>0</v>
      </c>
      <c r="L45" s="171">
        <f>J45*100%+J45</f>
        <v>0</v>
      </c>
      <c r="M45" s="171">
        <f>L45*17%-K45</f>
        <v>0</v>
      </c>
      <c r="N45" s="238">
        <f>J45+M45</f>
        <v>0</v>
      </c>
      <c r="O45" s="270"/>
      <c r="P45" s="476"/>
      <c r="Q45" s="239">
        <f>Tabela4[[#This Row],[TOTAL FINAL ]]*5%</f>
        <v>0</v>
      </c>
      <c r="R45" s="239">
        <f>Tabela4[[#This Row],[TOTAL FINAL ]]-Tabela4[[#This Row],[DESCONTO 5%]]</f>
        <v>0</v>
      </c>
      <c r="S45" s="347"/>
      <c r="T45" s="482"/>
      <c r="V45" s="12">
        <f>Tabela6[[#This Row],[CLIENTE]]</f>
        <v>0</v>
      </c>
      <c r="W45" s="133">
        <f>2-Tabela6[[#This Row],[PREÇO]]</f>
        <v>2</v>
      </c>
      <c r="X45" s="342">
        <f t="shared" si="8"/>
        <v>1</v>
      </c>
    </row>
    <row r="46" spans="1:24" x14ac:dyDescent="0.2">
      <c r="A46" s="348"/>
      <c r="B46" s="260"/>
      <c r="C46" s="256"/>
      <c r="D46" s="256"/>
      <c r="E46" s="133">
        <v>2</v>
      </c>
      <c r="F46" s="171">
        <f t="shared" si="0"/>
        <v>0</v>
      </c>
      <c r="G46" s="167"/>
      <c r="H46" s="172">
        <f t="shared" si="2"/>
        <v>0</v>
      </c>
      <c r="I46" s="173">
        <f t="shared" si="3"/>
        <v>0</v>
      </c>
      <c r="J46" s="171">
        <f t="shared" si="4"/>
        <v>0</v>
      </c>
      <c r="K46" s="171">
        <f t="shared" si="5"/>
        <v>0</v>
      </c>
      <c r="L46" s="171">
        <f t="shared" si="6"/>
        <v>0</v>
      </c>
      <c r="M46" s="171">
        <f t="shared" si="1"/>
        <v>0</v>
      </c>
      <c r="N46" s="238">
        <f t="shared" si="7"/>
        <v>0</v>
      </c>
      <c r="O46" s="270"/>
      <c r="P46" s="476"/>
      <c r="Q46" s="354">
        <f>Tabela4[[#This Row],[TOTAL FINAL ]]*5%</f>
        <v>0</v>
      </c>
      <c r="R46" s="354">
        <f>Tabela4[[#This Row],[TOTAL FINAL ]]-Tabela4[[#This Row],[DESCONTO 5%]]</f>
        <v>0</v>
      </c>
      <c r="S46" s="347"/>
      <c r="T46" s="481"/>
      <c r="V46" s="12">
        <f>Tabela6[[#This Row],[CLIENTE]]</f>
        <v>0</v>
      </c>
      <c r="W46" s="133">
        <f>2-Tabela6[[#This Row],[PREÇO]]</f>
        <v>2</v>
      </c>
      <c r="X46" s="342">
        <f t="shared" si="8"/>
        <v>1</v>
      </c>
    </row>
    <row r="47" spans="1:24" x14ac:dyDescent="0.2">
      <c r="A47" s="348"/>
      <c r="B47" s="260"/>
      <c r="C47" s="256"/>
      <c r="D47" s="256"/>
      <c r="E47" s="133">
        <v>2</v>
      </c>
      <c r="F47" s="171">
        <f t="shared" si="0"/>
        <v>0</v>
      </c>
      <c r="G47" s="167"/>
      <c r="H47" s="172">
        <f t="shared" si="2"/>
        <v>0</v>
      </c>
      <c r="I47" s="173">
        <f t="shared" si="3"/>
        <v>0</v>
      </c>
      <c r="J47" s="171">
        <f t="shared" si="4"/>
        <v>0</v>
      </c>
      <c r="K47" s="171">
        <f t="shared" si="5"/>
        <v>0</v>
      </c>
      <c r="L47" s="171">
        <f t="shared" si="6"/>
        <v>0</v>
      </c>
      <c r="M47" s="171">
        <f t="shared" si="1"/>
        <v>0</v>
      </c>
      <c r="N47" s="238">
        <f t="shared" si="7"/>
        <v>0</v>
      </c>
      <c r="O47" s="270"/>
      <c r="P47" s="476"/>
      <c r="Q47" s="239">
        <f>Tabela4[[#This Row],[TOTAL FINAL ]]*5%</f>
        <v>0</v>
      </c>
      <c r="R47" s="239">
        <f>Tabela4[[#This Row],[TOTAL FINAL ]]-Tabela4[[#This Row],[DESCONTO 5%]]</f>
        <v>0</v>
      </c>
      <c r="S47" s="347"/>
      <c r="T47" s="481"/>
      <c r="V47" s="12">
        <f>Tabela6[[#This Row],[CLIENTE]]</f>
        <v>0</v>
      </c>
      <c r="W47" s="133">
        <f>2-Tabela6[[#This Row],[PREÇO]]</f>
        <v>2</v>
      </c>
      <c r="X47" s="342">
        <f t="shared" si="8"/>
        <v>1</v>
      </c>
    </row>
    <row r="48" spans="1:24" x14ac:dyDescent="0.2">
      <c r="A48" s="269"/>
      <c r="B48" s="260"/>
      <c r="C48" s="256"/>
      <c r="D48" s="256"/>
      <c r="E48" s="133">
        <v>2</v>
      </c>
      <c r="F48" s="171">
        <v>0</v>
      </c>
      <c r="G48" s="167"/>
      <c r="H48" s="172">
        <f t="shared" si="2"/>
        <v>0</v>
      </c>
      <c r="I48" s="173">
        <f t="shared" si="3"/>
        <v>0</v>
      </c>
      <c r="J48" s="171">
        <f t="shared" si="4"/>
        <v>0</v>
      </c>
      <c r="K48" s="171">
        <f t="shared" si="5"/>
        <v>0</v>
      </c>
      <c r="L48" s="171">
        <f t="shared" si="6"/>
        <v>0</v>
      </c>
      <c r="M48" s="171">
        <f t="shared" si="1"/>
        <v>0</v>
      </c>
      <c r="N48" s="238">
        <f t="shared" si="7"/>
        <v>0</v>
      </c>
      <c r="O48" s="270"/>
      <c r="P48" s="476"/>
      <c r="Q48" s="239">
        <f>Tabela4[[#This Row],[TOTAL FINAL ]]*5%</f>
        <v>0</v>
      </c>
      <c r="R48" s="239">
        <f>Tabela4[[#This Row],[TOTAL FINAL ]]-Tabela4[[#This Row],[DESCONTO 5%]]</f>
        <v>0</v>
      </c>
      <c r="S48" s="347"/>
      <c r="T48" s="481"/>
      <c r="V48" s="12">
        <f>Tabela6[[#This Row],[CLIENTE]]</f>
        <v>0</v>
      </c>
      <c r="W48" s="133">
        <f>2-Tabela6[[#This Row],[PREÇO]]</f>
        <v>2</v>
      </c>
      <c r="X48" s="342">
        <f t="shared" si="8"/>
        <v>1</v>
      </c>
    </row>
    <row r="49" spans="1:24" ht="12.75" customHeight="1" x14ac:dyDescent="0.2">
      <c r="A49" s="269"/>
      <c r="B49" s="260"/>
      <c r="C49" s="256"/>
      <c r="D49" s="256"/>
      <c r="E49" s="133">
        <v>2</v>
      </c>
      <c r="F49" s="171">
        <f t="shared" si="0"/>
        <v>0</v>
      </c>
      <c r="G49" s="167"/>
      <c r="H49" s="172">
        <f t="shared" si="2"/>
        <v>0</v>
      </c>
      <c r="I49" s="173">
        <f t="shared" si="3"/>
        <v>0</v>
      </c>
      <c r="J49" s="171">
        <f t="shared" si="4"/>
        <v>0</v>
      </c>
      <c r="K49" s="171">
        <f t="shared" si="5"/>
        <v>0</v>
      </c>
      <c r="L49" s="171">
        <f t="shared" si="6"/>
        <v>0</v>
      </c>
      <c r="M49" s="171">
        <f t="shared" si="1"/>
        <v>0</v>
      </c>
      <c r="N49" s="238">
        <f t="shared" si="7"/>
        <v>0</v>
      </c>
      <c r="O49" s="270"/>
      <c r="P49" s="476"/>
      <c r="Q49" s="239">
        <f>Tabela4[[#This Row],[TOTAL FINAL ]]*5%</f>
        <v>0</v>
      </c>
      <c r="R49" s="239">
        <f>Tabela4[[#This Row],[TOTAL FINAL ]]-Tabela4[[#This Row],[DESCONTO 5%]]</f>
        <v>0</v>
      </c>
      <c r="S49" s="238"/>
      <c r="T49" s="481"/>
      <c r="V49" s="12">
        <f>Tabela6[[#This Row],[CLIENTE]]</f>
        <v>0</v>
      </c>
      <c r="W49" s="133">
        <f>2-Tabela6[[#This Row],[PREÇO]]</f>
        <v>2</v>
      </c>
      <c r="X49" s="342">
        <f t="shared" si="8"/>
        <v>1</v>
      </c>
    </row>
    <row r="50" spans="1:24" ht="12.75" customHeight="1" x14ac:dyDescent="0.2">
      <c r="A50" s="257"/>
      <c r="B50" s="260"/>
      <c r="C50" s="256"/>
      <c r="D50" s="256"/>
      <c r="E50" s="133">
        <v>2</v>
      </c>
      <c r="F50" s="171">
        <f t="shared" si="0"/>
        <v>0</v>
      </c>
      <c r="G50" s="167"/>
      <c r="H50" s="172">
        <f t="shared" si="2"/>
        <v>0</v>
      </c>
      <c r="I50" s="173">
        <f t="shared" si="3"/>
        <v>0</v>
      </c>
      <c r="J50" s="171">
        <f t="shared" si="4"/>
        <v>0</v>
      </c>
      <c r="K50" s="171">
        <f t="shared" si="5"/>
        <v>0</v>
      </c>
      <c r="L50" s="171">
        <f t="shared" si="6"/>
        <v>0</v>
      </c>
      <c r="M50" s="171">
        <f t="shared" si="1"/>
        <v>0</v>
      </c>
      <c r="N50" s="238">
        <f t="shared" si="7"/>
        <v>0</v>
      </c>
      <c r="O50" s="270"/>
      <c r="P50" s="476"/>
      <c r="Q50" s="239">
        <f>Tabela4[[#This Row],[TOTAL FINAL ]]*5%</f>
        <v>0</v>
      </c>
      <c r="R50" s="239">
        <f>Tabela4[[#This Row],[TOTAL FINAL ]]-Tabela4[[#This Row],[DESCONTO 5%]]</f>
        <v>0</v>
      </c>
      <c r="S50" s="238"/>
      <c r="T50" s="481"/>
      <c r="V50" s="12">
        <f>Tabela6[[#This Row],[CLIENTE]]</f>
        <v>0</v>
      </c>
      <c r="W50" s="133">
        <f>2-Tabela6[[#This Row],[PREÇO]]</f>
        <v>2</v>
      </c>
      <c r="X50" s="342">
        <f t="shared" si="8"/>
        <v>1</v>
      </c>
    </row>
    <row r="51" spans="1:24" ht="12.75" customHeight="1" x14ac:dyDescent="0.2">
      <c r="A51" s="257"/>
      <c r="B51" s="260"/>
      <c r="C51" s="256"/>
      <c r="D51" s="256"/>
      <c r="E51" s="133">
        <v>2</v>
      </c>
      <c r="F51" s="171">
        <f t="shared" si="0"/>
        <v>0</v>
      </c>
      <c r="G51" s="167"/>
      <c r="H51" s="172">
        <f t="shared" si="2"/>
        <v>0</v>
      </c>
      <c r="I51" s="173">
        <f>F51-(F51*G51)</f>
        <v>0</v>
      </c>
      <c r="J51" s="171">
        <f>I51</f>
        <v>0</v>
      </c>
      <c r="K51" s="171">
        <f>J51*17%</f>
        <v>0</v>
      </c>
      <c r="L51" s="171">
        <f>J51*100%+J51</f>
        <v>0</v>
      </c>
      <c r="M51" s="171">
        <f>L51*17%-K51</f>
        <v>0</v>
      </c>
      <c r="N51" s="238">
        <f>J51+M51</f>
        <v>0</v>
      </c>
      <c r="O51" s="270"/>
      <c r="P51" s="476"/>
      <c r="Q51" s="239">
        <f>Tabela4[[#This Row],[TOTAL FINAL ]]*5%</f>
        <v>0</v>
      </c>
      <c r="R51" s="239">
        <f>Tabela4[[#This Row],[TOTAL FINAL ]]-Tabela4[[#This Row],[DESCONTO 5%]]</f>
        <v>0</v>
      </c>
      <c r="S51" s="238"/>
      <c r="T51" s="481"/>
      <c r="V51" s="12">
        <f>Tabela6[[#This Row],[CLIENTE]]</f>
        <v>0</v>
      </c>
      <c r="W51" s="133">
        <f>2-Tabela6[[#This Row],[PREÇO]]</f>
        <v>2</v>
      </c>
      <c r="X51" s="342">
        <f t="shared" si="8"/>
        <v>1</v>
      </c>
    </row>
    <row r="52" spans="1:24" ht="12.75" customHeight="1" x14ac:dyDescent="0.2">
      <c r="A52" s="349"/>
      <c r="B52" s="260"/>
      <c r="C52" s="256"/>
      <c r="D52" s="256"/>
      <c r="E52" s="133">
        <v>2</v>
      </c>
      <c r="F52" s="171">
        <f t="shared" si="0"/>
        <v>0</v>
      </c>
      <c r="G52" s="167"/>
      <c r="H52" s="172">
        <f>F52*G52</f>
        <v>0</v>
      </c>
      <c r="I52" s="173">
        <f>F52-(F52*G52)</f>
        <v>0</v>
      </c>
      <c r="J52" s="171">
        <f>I52</f>
        <v>0</v>
      </c>
      <c r="K52" s="171">
        <f>J52*17%</f>
        <v>0</v>
      </c>
      <c r="L52" s="171">
        <f>J52*100%+J52</f>
        <v>0</v>
      </c>
      <c r="M52" s="171">
        <f>L52*17%-K52</f>
        <v>0</v>
      </c>
      <c r="N52" s="238">
        <f>J52+M52</f>
        <v>0</v>
      </c>
      <c r="O52" s="270"/>
      <c r="P52" s="476"/>
      <c r="Q52" s="354">
        <f>Tabela4[[#This Row],[TOTAL FINAL ]]*5%</f>
        <v>0</v>
      </c>
      <c r="R52" s="354">
        <f>Tabela4[[#This Row],[TOTAL FINAL ]]-Tabela4[[#This Row],[DESCONTO 5%]]</f>
        <v>0</v>
      </c>
      <c r="S52" s="238"/>
      <c r="T52" s="481"/>
      <c r="V52" s="12">
        <f>Tabela6[[#This Row],[CLIENTE]]</f>
        <v>0</v>
      </c>
      <c r="W52" s="133">
        <f>2-Tabela6[[#This Row],[PREÇO]]</f>
        <v>2</v>
      </c>
      <c r="X52" s="342">
        <f t="shared" si="8"/>
        <v>1</v>
      </c>
    </row>
    <row r="53" spans="1:24" ht="12.75" customHeight="1" x14ac:dyDescent="0.2">
      <c r="A53" s="349"/>
      <c r="B53" s="260"/>
      <c r="C53" s="256"/>
      <c r="D53" s="256"/>
      <c r="E53" s="133">
        <v>2</v>
      </c>
      <c r="F53" s="171">
        <f t="shared" si="0"/>
        <v>0</v>
      </c>
      <c r="G53" s="167"/>
      <c r="H53" s="172">
        <f t="shared" si="2"/>
        <v>0</v>
      </c>
      <c r="I53" s="173">
        <f t="shared" si="3"/>
        <v>0</v>
      </c>
      <c r="J53" s="171">
        <f t="shared" si="4"/>
        <v>0</v>
      </c>
      <c r="K53" s="171">
        <f t="shared" si="5"/>
        <v>0</v>
      </c>
      <c r="L53" s="171">
        <f t="shared" si="6"/>
        <v>0</v>
      </c>
      <c r="M53" s="171">
        <f t="shared" si="1"/>
        <v>0</v>
      </c>
      <c r="N53" s="238">
        <f t="shared" si="7"/>
        <v>0</v>
      </c>
      <c r="O53" s="270"/>
      <c r="P53" s="476"/>
      <c r="Q53" s="239">
        <f>Tabela4[[#This Row],[TOTAL FINAL ]]*5%</f>
        <v>0</v>
      </c>
      <c r="R53" s="239">
        <f>Tabela4[[#This Row],[TOTAL FINAL ]]-Tabela4[[#This Row],[DESCONTO 5%]]</f>
        <v>0</v>
      </c>
      <c r="S53" s="238"/>
      <c r="T53" s="481"/>
      <c r="V53" s="12">
        <f>Tabela6[[#This Row],[CLIENTE]]</f>
        <v>0</v>
      </c>
      <c r="W53" s="133">
        <f>2-Tabela6[[#This Row],[PREÇO]]</f>
        <v>2</v>
      </c>
      <c r="X53" s="342">
        <f t="shared" si="8"/>
        <v>1</v>
      </c>
    </row>
    <row r="54" spans="1:24" ht="12.75" customHeight="1" x14ac:dyDescent="0.2">
      <c r="A54" s="349"/>
      <c r="B54" s="260"/>
      <c r="C54" s="256"/>
      <c r="D54" s="256"/>
      <c r="E54" s="133">
        <v>2</v>
      </c>
      <c r="F54" s="171">
        <f t="shared" si="0"/>
        <v>0</v>
      </c>
      <c r="G54" s="167"/>
      <c r="H54" s="172">
        <f t="shared" si="2"/>
        <v>0</v>
      </c>
      <c r="I54" s="173">
        <f t="shared" si="3"/>
        <v>0</v>
      </c>
      <c r="J54" s="171">
        <f t="shared" si="4"/>
        <v>0</v>
      </c>
      <c r="K54" s="171">
        <f t="shared" si="5"/>
        <v>0</v>
      </c>
      <c r="L54" s="171">
        <f t="shared" si="6"/>
        <v>0</v>
      </c>
      <c r="M54" s="171">
        <f t="shared" si="1"/>
        <v>0</v>
      </c>
      <c r="N54" s="238">
        <f t="shared" si="7"/>
        <v>0</v>
      </c>
      <c r="O54" s="270"/>
      <c r="P54" s="476"/>
      <c r="Q54" s="239">
        <f>Tabela4[[#This Row],[TOTAL FINAL ]]*5%</f>
        <v>0</v>
      </c>
      <c r="R54" s="239">
        <f>Tabela4[[#This Row],[TOTAL FINAL ]]-Tabela4[[#This Row],[DESCONTO 5%]]</f>
        <v>0</v>
      </c>
      <c r="S54" s="238"/>
      <c r="T54" s="481"/>
      <c r="V54" s="12">
        <f>Tabela6[[#This Row],[CLIENTE]]</f>
        <v>0</v>
      </c>
      <c r="W54" s="133">
        <f>2-Tabela6[[#This Row],[PREÇO]]</f>
        <v>2</v>
      </c>
      <c r="X54" s="342">
        <f t="shared" si="8"/>
        <v>1</v>
      </c>
    </row>
    <row r="55" spans="1:24" ht="12.75" customHeight="1" x14ac:dyDescent="0.2">
      <c r="A55" s="348"/>
      <c r="B55" s="260"/>
      <c r="C55" s="256"/>
      <c r="D55" s="256"/>
      <c r="E55" s="133">
        <v>2</v>
      </c>
      <c r="F55" s="171">
        <f t="shared" si="0"/>
        <v>0</v>
      </c>
      <c r="G55" s="167"/>
      <c r="H55" s="172">
        <f t="shared" si="2"/>
        <v>0</v>
      </c>
      <c r="I55" s="173">
        <f t="shared" si="3"/>
        <v>0</v>
      </c>
      <c r="J55" s="171">
        <f t="shared" si="4"/>
        <v>0</v>
      </c>
      <c r="K55" s="171">
        <f t="shared" si="5"/>
        <v>0</v>
      </c>
      <c r="L55" s="171">
        <f t="shared" si="6"/>
        <v>0</v>
      </c>
      <c r="M55" s="171">
        <f t="shared" si="1"/>
        <v>0</v>
      </c>
      <c r="N55" s="238">
        <f t="shared" si="7"/>
        <v>0</v>
      </c>
      <c r="O55" s="270"/>
      <c r="P55" s="476"/>
      <c r="Q55" s="239">
        <f>Tabela4[[#This Row],[TOTAL FINAL ]]*5%</f>
        <v>0</v>
      </c>
      <c r="R55" s="239">
        <f>Tabela4[[#This Row],[TOTAL FINAL ]]-Tabela4[[#This Row],[DESCONTO 5%]]</f>
        <v>0</v>
      </c>
      <c r="S55" s="238"/>
      <c r="T55" s="481"/>
      <c r="V55" s="12">
        <f>Tabela6[[#This Row],[CLIENTE]]</f>
        <v>0</v>
      </c>
      <c r="W55" s="133">
        <f>2-Tabela6[[#This Row],[PREÇO]]</f>
        <v>2</v>
      </c>
      <c r="X55" s="342">
        <f t="shared" si="8"/>
        <v>1</v>
      </c>
    </row>
    <row r="56" spans="1:24" ht="12.75" customHeight="1" x14ac:dyDescent="0.2">
      <c r="A56" s="349"/>
      <c r="B56" s="260"/>
      <c r="C56" s="256"/>
      <c r="D56" s="256"/>
      <c r="E56" s="133">
        <v>2</v>
      </c>
      <c r="F56" s="171">
        <f t="shared" si="0"/>
        <v>0</v>
      </c>
      <c r="G56" s="167"/>
      <c r="H56" s="172">
        <f t="shared" si="2"/>
        <v>0</v>
      </c>
      <c r="I56" s="173">
        <f t="shared" si="3"/>
        <v>0</v>
      </c>
      <c r="J56" s="171">
        <f t="shared" si="4"/>
        <v>0</v>
      </c>
      <c r="K56" s="171">
        <f t="shared" si="5"/>
        <v>0</v>
      </c>
      <c r="L56" s="171">
        <f t="shared" si="6"/>
        <v>0</v>
      </c>
      <c r="M56" s="171">
        <f t="shared" si="1"/>
        <v>0</v>
      </c>
      <c r="N56" s="238">
        <f t="shared" si="7"/>
        <v>0</v>
      </c>
      <c r="O56" s="270"/>
      <c r="P56" s="476"/>
      <c r="Q56" s="239">
        <f>Tabela4[[#This Row],[TOTAL FINAL ]]*5%</f>
        <v>0</v>
      </c>
      <c r="R56" s="239">
        <f>Tabela4[[#This Row],[TOTAL FINAL ]]-Tabela4[[#This Row],[DESCONTO 5%]]</f>
        <v>0</v>
      </c>
      <c r="S56" s="238"/>
      <c r="T56" s="481"/>
      <c r="V56" s="12">
        <f>Tabela6[[#This Row],[CLIENTE]]</f>
        <v>0</v>
      </c>
      <c r="W56" s="133">
        <f>2-Tabela6[[#This Row],[PREÇO]]</f>
        <v>2</v>
      </c>
      <c r="X56" s="342">
        <f t="shared" si="8"/>
        <v>1</v>
      </c>
    </row>
    <row r="57" spans="1:24" ht="12.75" customHeight="1" x14ac:dyDescent="0.2">
      <c r="A57" s="348"/>
      <c r="B57" s="260"/>
      <c r="C57" s="256"/>
      <c r="D57" s="256"/>
      <c r="E57" s="133">
        <v>2</v>
      </c>
      <c r="F57" s="171">
        <f t="shared" si="0"/>
        <v>0</v>
      </c>
      <c r="G57" s="167"/>
      <c r="H57" s="172">
        <f t="shared" si="2"/>
        <v>0</v>
      </c>
      <c r="I57" s="173">
        <f t="shared" si="3"/>
        <v>0</v>
      </c>
      <c r="J57" s="171">
        <f t="shared" si="4"/>
        <v>0</v>
      </c>
      <c r="K57" s="171">
        <f t="shared" si="5"/>
        <v>0</v>
      </c>
      <c r="L57" s="171">
        <f t="shared" si="6"/>
        <v>0</v>
      </c>
      <c r="M57" s="171">
        <f t="shared" si="1"/>
        <v>0</v>
      </c>
      <c r="N57" s="238">
        <f t="shared" si="7"/>
        <v>0</v>
      </c>
      <c r="O57" s="270"/>
      <c r="P57" s="476"/>
      <c r="Q57" s="239">
        <f>Tabela4[[#This Row],[TOTAL FINAL ]]*5%</f>
        <v>0</v>
      </c>
      <c r="R57" s="239">
        <f>Tabela4[[#This Row],[TOTAL FINAL ]]-Tabela4[[#This Row],[DESCONTO 5%]]</f>
        <v>0</v>
      </c>
      <c r="S57" s="238"/>
      <c r="T57" s="481"/>
      <c r="V57" s="12">
        <f>Tabela6[[#This Row],[CLIENTE]]</f>
        <v>0</v>
      </c>
      <c r="W57" s="133">
        <f>2-Tabela6[[#This Row],[PREÇO]]</f>
        <v>2</v>
      </c>
      <c r="X57" s="342">
        <f t="shared" si="8"/>
        <v>1</v>
      </c>
    </row>
    <row r="58" spans="1:24" ht="12.75" customHeight="1" x14ac:dyDescent="0.2">
      <c r="A58" s="349"/>
      <c r="B58" s="260"/>
      <c r="C58" s="256"/>
      <c r="D58" s="256"/>
      <c r="E58" s="133">
        <v>2</v>
      </c>
      <c r="F58" s="171">
        <f t="shared" si="0"/>
        <v>0</v>
      </c>
      <c r="G58" s="167"/>
      <c r="H58" s="172">
        <f t="shared" si="2"/>
        <v>0</v>
      </c>
      <c r="I58" s="173">
        <f t="shared" si="3"/>
        <v>0</v>
      </c>
      <c r="J58" s="171">
        <f t="shared" si="4"/>
        <v>0</v>
      </c>
      <c r="K58" s="171">
        <f t="shared" si="5"/>
        <v>0</v>
      </c>
      <c r="L58" s="171">
        <f t="shared" si="6"/>
        <v>0</v>
      </c>
      <c r="M58" s="171">
        <f t="shared" si="1"/>
        <v>0</v>
      </c>
      <c r="N58" s="238">
        <f t="shared" si="7"/>
        <v>0</v>
      </c>
      <c r="O58" s="270"/>
      <c r="P58" s="476"/>
      <c r="Q58" s="354">
        <f>Tabela4[[#This Row],[TOTAL FINAL ]]*5%</f>
        <v>0</v>
      </c>
      <c r="R58" s="354">
        <f>Tabela4[[#This Row],[TOTAL FINAL ]]-Tabela4[[#This Row],[DESCONTO 5%]]</f>
        <v>0</v>
      </c>
      <c r="S58" s="238"/>
      <c r="T58" s="481"/>
      <c r="V58" s="12">
        <f>Tabela6[[#This Row],[CLIENTE]]</f>
        <v>0</v>
      </c>
      <c r="W58" s="133">
        <f>2-Tabela6[[#This Row],[PREÇO]]</f>
        <v>2</v>
      </c>
      <c r="X58" s="342">
        <f t="shared" si="8"/>
        <v>1</v>
      </c>
    </row>
    <row r="59" spans="1:24" ht="12.75" customHeight="1" x14ac:dyDescent="0.2">
      <c r="A59" s="348"/>
      <c r="B59" s="260"/>
      <c r="C59" s="256"/>
      <c r="D59" s="256"/>
      <c r="E59" s="133">
        <v>2</v>
      </c>
      <c r="F59" s="171">
        <f t="shared" si="0"/>
        <v>0</v>
      </c>
      <c r="G59" s="167"/>
      <c r="H59" s="172">
        <f t="shared" si="2"/>
        <v>0</v>
      </c>
      <c r="I59" s="173">
        <f t="shared" si="3"/>
        <v>0</v>
      </c>
      <c r="J59" s="171">
        <f t="shared" si="4"/>
        <v>0</v>
      </c>
      <c r="K59" s="171">
        <f t="shared" si="5"/>
        <v>0</v>
      </c>
      <c r="L59" s="171">
        <f t="shared" si="6"/>
        <v>0</v>
      </c>
      <c r="M59" s="171">
        <f t="shared" si="1"/>
        <v>0</v>
      </c>
      <c r="N59" s="238">
        <f t="shared" si="7"/>
        <v>0</v>
      </c>
      <c r="O59" s="270"/>
      <c r="P59" s="476"/>
      <c r="Q59" s="239">
        <f>Tabela4[[#This Row],[TOTAL FINAL ]]*5%</f>
        <v>0</v>
      </c>
      <c r="R59" s="239">
        <f>Tabela4[[#This Row],[TOTAL FINAL ]]-Tabela4[[#This Row],[DESCONTO 5%]]</f>
        <v>0</v>
      </c>
      <c r="S59" s="238"/>
      <c r="T59" s="481"/>
      <c r="V59" s="12">
        <f>Tabela6[[#This Row],[CLIENTE]]</f>
        <v>0</v>
      </c>
      <c r="W59" s="133">
        <f>2-Tabela6[[#This Row],[PREÇO]]</f>
        <v>2</v>
      </c>
      <c r="X59" s="342">
        <f t="shared" si="8"/>
        <v>1</v>
      </c>
    </row>
    <row r="60" spans="1:24" ht="12.75" customHeight="1" x14ac:dyDescent="0.2">
      <c r="A60" s="348"/>
      <c r="B60" s="260"/>
      <c r="C60" s="256"/>
      <c r="D60" s="256"/>
      <c r="E60" s="133">
        <v>2</v>
      </c>
      <c r="F60" s="171">
        <f t="shared" si="0"/>
        <v>0</v>
      </c>
      <c r="G60" s="167"/>
      <c r="H60" s="172">
        <f t="shared" si="2"/>
        <v>0</v>
      </c>
      <c r="I60" s="173">
        <f t="shared" si="3"/>
        <v>0</v>
      </c>
      <c r="J60" s="171">
        <f t="shared" si="4"/>
        <v>0</v>
      </c>
      <c r="K60" s="171">
        <f t="shared" si="5"/>
        <v>0</v>
      </c>
      <c r="L60" s="171">
        <f t="shared" si="6"/>
        <v>0</v>
      </c>
      <c r="M60" s="171">
        <f t="shared" si="1"/>
        <v>0</v>
      </c>
      <c r="N60" s="238">
        <f t="shared" si="7"/>
        <v>0</v>
      </c>
      <c r="O60" s="270"/>
      <c r="P60" s="476"/>
      <c r="Q60" s="239">
        <f>Tabela4[[#This Row],[TOTAL FINAL ]]*5%</f>
        <v>0</v>
      </c>
      <c r="R60" s="239">
        <f>Tabela4[[#This Row],[TOTAL FINAL ]]-Tabela4[[#This Row],[DESCONTO 5%]]</f>
        <v>0</v>
      </c>
      <c r="S60" s="238"/>
      <c r="T60" s="481"/>
      <c r="V60" s="12">
        <f>Tabela6[[#This Row],[CLIENTE]]</f>
        <v>0</v>
      </c>
      <c r="W60" s="133">
        <f>2-Tabela6[[#This Row],[PREÇO]]</f>
        <v>2</v>
      </c>
      <c r="X60" s="342">
        <f t="shared" si="8"/>
        <v>1</v>
      </c>
    </row>
    <row r="61" spans="1:24" ht="12.75" customHeight="1" x14ac:dyDescent="0.2">
      <c r="A61" s="349"/>
      <c r="B61" s="260"/>
      <c r="C61" s="256"/>
      <c r="D61" s="256"/>
      <c r="E61" s="133">
        <v>2</v>
      </c>
      <c r="F61" s="171">
        <f t="shared" si="0"/>
        <v>0</v>
      </c>
      <c r="G61" s="167"/>
      <c r="H61" s="172">
        <f t="shared" si="2"/>
        <v>0</v>
      </c>
      <c r="I61" s="173">
        <f t="shared" si="3"/>
        <v>0</v>
      </c>
      <c r="J61" s="171">
        <f t="shared" si="4"/>
        <v>0</v>
      </c>
      <c r="K61" s="171">
        <f t="shared" si="5"/>
        <v>0</v>
      </c>
      <c r="L61" s="171">
        <f t="shared" si="6"/>
        <v>0</v>
      </c>
      <c r="M61" s="171">
        <f t="shared" si="1"/>
        <v>0</v>
      </c>
      <c r="N61" s="238">
        <f t="shared" si="7"/>
        <v>0</v>
      </c>
      <c r="O61" s="270"/>
      <c r="P61" s="476"/>
      <c r="Q61" s="239">
        <f>Tabela4[[#This Row],[TOTAL FINAL ]]*5%</f>
        <v>0</v>
      </c>
      <c r="R61" s="239">
        <f>Tabela4[[#This Row],[TOTAL FINAL ]]-Tabela4[[#This Row],[DESCONTO 5%]]</f>
        <v>0</v>
      </c>
      <c r="S61" s="238"/>
      <c r="T61" s="481"/>
      <c r="V61" s="12">
        <f>Tabela6[[#This Row],[CLIENTE]]</f>
        <v>0</v>
      </c>
      <c r="W61" s="133">
        <f>2-Tabela6[[#This Row],[PREÇO]]</f>
        <v>2</v>
      </c>
      <c r="X61" s="342">
        <f t="shared" si="8"/>
        <v>1</v>
      </c>
    </row>
    <row r="62" spans="1:24" ht="12.75" customHeight="1" x14ac:dyDescent="0.2">
      <c r="A62" s="348"/>
      <c r="B62" s="260"/>
      <c r="C62" s="256"/>
      <c r="D62" s="256"/>
      <c r="E62" s="133">
        <v>2</v>
      </c>
      <c r="F62" s="171">
        <f t="shared" si="0"/>
        <v>0</v>
      </c>
      <c r="G62" s="167"/>
      <c r="H62" s="172">
        <f t="shared" si="2"/>
        <v>0</v>
      </c>
      <c r="I62" s="173">
        <f t="shared" si="3"/>
        <v>0</v>
      </c>
      <c r="J62" s="171">
        <f t="shared" si="4"/>
        <v>0</v>
      </c>
      <c r="K62" s="171">
        <f t="shared" si="5"/>
        <v>0</v>
      </c>
      <c r="L62" s="171">
        <f t="shared" si="6"/>
        <v>0</v>
      </c>
      <c r="M62" s="171">
        <f t="shared" si="1"/>
        <v>0</v>
      </c>
      <c r="N62" s="238">
        <f t="shared" si="7"/>
        <v>0</v>
      </c>
      <c r="O62" s="270"/>
      <c r="P62" s="476"/>
      <c r="Q62" s="239">
        <f>Tabela4[[#This Row],[TOTAL FINAL ]]*5%</f>
        <v>0</v>
      </c>
      <c r="R62" s="239">
        <f>Tabela4[[#This Row],[TOTAL FINAL ]]-Tabela4[[#This Row],[DESCONTO 5%]]</f>
        <v>0</v>
      </c>
      <c r="S62" s="238"/>
      <c r="T62" s="481"/>
      <c r="V62" s="12">
        <f>Tabela6[[#This Row],[CLIENTE]]</f>
        <v>0</v>
      </c>
      <c r="W62" s="133">
        <f>2-Tabela6[[#This Row],[PREÇO]]</f>
        <v>2</v>
      </c>
      <c r="X62" s="342">
        <f t="shared" si="8"/>
        <v>1</v>
      </c>
    </row>
    <row r="63" spans="1:24" ht="12.75" customHeight="1" x14ac:dyDescent="0.2">
      <c r="A63" s="349"/>
      <c r="B63" s="260"/>
      <c r="C63" s="256"/>
      <c r="D63" s="256"/>
      <c r="E63" s="133">
        <v>2</v>
      </c>
      <c r="F63" s="171">
        <f t="shared" si="0"/>
        <v>0</v>
      </c>
      <c r="G63" s="167"/>
      <c r="H63" s="172">
        <f t="shared" si="2"/>
        <v>0</v>
      </c>
      <c r="I63" s="173">
        <f t="shared" si="3"/>
        <v>0</v>
      </c>
      <c r="J63" s="171">
        <f t="shared" si="4"/>
        <v>0</v>
      </c>
      <c r="K63" s="171">
        <f t="shared" si="5"/>
        <v>0</v>
      </c>
      <c r="L63" s="171">
        <f t="shared" si="6"/>
        <v>0</v>
      </c>
      <c r="M63" s="171">
        <f t="shared" si="1"/>
        <v>0</v>
      </c>
      <c r="N63" s="238">
        <f t="shared" si="7"/>
        <v>0</v>
      </c>
      <c r="O63" s="270"/>
      <c r="P63" s="476"/>
      <c r="Q63" s="239">
        <f>Tabela4[[#This Row],[TOTAL FINAL ]]*5%</f>
        <v>0</v>
      </c>
      <c r="R63" s="239">
        <f>Tabela4[[#This Row],[TOTAL FINAL ]]-Tabela4[[#This Row],[DESCONTO 5%]]</f>
        <v>0</v>
      </c>
      <c r="S63" s="238"/>
      <c r="T63" s="481"/>
      <c r="V63" s="12">
        <f>Tabela6[[#This Row],[CLIENTE]]</f>
        <v>0</v>
      </c>
      <c r="W63" s="133">
        <f>2-Tabela6[[#This Row],[PREÇO]]</f>
        <v>2</v>
      </c>
      <c r="X63" s="342">
        <f t="shared" si="8"/>
        <v>1</v>
      </c>
    </row>
    <row r="64" spans="1:24" ht="12.75" customHeight="1" x14ac:dyDescent="0.2">
      <c r="A64" s="349"/>
      <c r="B64" s="260"/>
      <c r="C64" s="256"/>
      <c r="D64" s="256"/>
      <c r="E64" s="133">
        <v>2</v>
      </c>
      <c r="F64" s="171">
        <f t="shared" si="0"/>
        <v>0</v>
      </c>
      <c r="G64" s="167"/>
      <c r="H64" s="172">
        <f t="shared" si="2"/>
        <v>0</v>
      </c>
      <c r="I64" s="173">
        <f t="shared" si="3"/>
        <v>0</v>
      </c>
      <c r="J64" s="171">
        <f t="shared" si="4"/>
        <v>0</v>
      </c>
      <c r="K64" s="171">
        <f t="shared" si="5"/>
        <v>0</v>
      </c>
      <c r="L64" s="171">
        <f t="shared" si="6"/>
        <v>0</v>
      </c>
      <c r="M64" s="171">
        <f t="shared" si="1"/>
        <v>0</v>
      </c>
      <c r="N64" s="238">
        <f t="shared" si="7"/>
        <v>0</v>
      </c>
      <c r="O64" s="270"/>
      <c r="P64" s="476"/>
      <c r="Q64" s="354">
        <f>Tabela4[[#This Row],[TOTAL FINAL ]]*5%</f>
        <v>0</v>
      </c>
      <c r="R64" s="354">
        <f>Tabela4[[#This Row],[TOTAL FINAL ]]-Tabela4[[#This Row],[DESCONTO 5%]]</f>
        <v>0</v>
      </c>
      <c r="S64" s="238"/>
      <c r="T64" s="481"/>
      <c r="V64" s="12">
        <f>Tabela6[[#This Row],[CLIENTE]]</f>
        <v>0</v>
      </c>
      <c r="W64" s="133">
        <f>2-Tabela6[[#This Row],[PREÇO]]</f>
        <v>2</v>
      </c>
      <c r="X64" s="342">
        <f t="shared" si="8"/>
        <v>1</v>
      </c>
    </row>
    <row r="65" spans="1:24" ht="12.75" customHeight="1" x14ac:dyDescent="0.2">
      <c r="A65" s="348"/>
      <c r="B65" s="260"/>
      <c r="C65" s="256"/>
      <c r="D65" s="256"/>
      <c r="E65" s="133">
        <v>2</v>
      </c>
      <c r="F65" s="171">
        <f t="shared" si="0"/>
        <v>0</v>
      </c>
      <c r="G65" s="167"/>
      <c r="H65" s="172">
        <f t="shared" si="2"/>
        <v>0</v>
      </c>
      <c r="I65" s="173">
        <f t="shared" si="3"/>
        <v>0</v>
      </c>
      <c r="J65" s="171">
        <f t="shared" si="4"/>
        <v>0</v>
      </c>
      <c r="K65" s="171">
        <f t="shared" si="5"/>
        <v>0</v>
      </c>
      <c r="L65" s="171">
        <f t="shared" si="6"/>
        <v>0</v>
      </c>
      <c r="M65" s="171">
        <f t="shared" si="1"/>
        <v>0</v>
      </c>
      <c r="N65" s="238">
        <f t="shared" si="7"/>
        <v>0</v>
      </c>
      <c r="O65" s="270"/>
      <c r="P65" s="476"/>
      <c r="Q65" s="239">
        <f>Tabela4[[#This Row],[TOTAL FINAL ]]*5%</f>
        <v>0</v>
      </c>
      <c r="R65" s="239">
        <f>Tabela4[[#This Row],[TOTAL FINAL ]]-Tabela4[[#This Row],[DESCONTO 5%]]</f>
        <v>0</v>
      </c>
      <c r="S65" s="238"/>
      <c r="T65" s="481"/>
      <c r="V65" s="12">
        <f>Tabela6[[#This Row],[CLIENTE]]</f>
        <v>0</v>
      </c>
      <c r="W65" s="133">
        <f>2-Tabela6[[#This Row],[PREÇO]]</f>
        <v>2</v>
      </c>
      <c r="X65" s="342">
        <f t="shared" si="8"/>
        <v>1</v>
      </c>
    </row>
    <row r="66" spans="1:24" ht="12.75" customHeight="1" x14ac:dyDescent="0.2">
      <c r="A66" s="257"/>
      <c r="B66" s="260"/>
      <c r="C66" s="256"/>
      <c r="D66" s="256"/>
      <c r="E66" s="133">
        <v>2</v>
      </c>
      <c r="F66" s="171">
        <f t="shared" si="0"/>
        <v>0</v>
      </c>
      <c r="G66" s="167"/>
      <c r="H66" s="172">
        <f t="shared" si="2"/>
        <v>0</v>
      </c>
      <c r="I66" s="173">
        <f t="shared" si="3"/>
        <v>0</v>
      </c>
      <c r="J66" s="171">
        <f t="shared" si="4"/>
        <v>0</v>
      </c>
      <c r="K66" s="171">
        <f t="shared" si="5"/>
        <v>0</v>
      </c>
      <c r="L66" s="171">
        <f t="shared" si="6"/>
        <v>0</v>
      </c>
      <c r="M66" s="171">
        <f t="shared" si="1"/>
        <v>0</v>
      </c>
      <c r="N66" s="238">
        <f t="shared" si="7"/>
        <v>0</v>
      </c>
      <c r="O66" s="270"/>
      <c r="P66" s="476"/>
      <c r="Q66" s="239">
        <f>Tabela4[[#This Row],[TOTAL FINAL ]]*5%</f>
        <v>0</v>
      </c>
      <c r="R66" s="239">
        <f>Tabela4[[#This Row],[TOTAL FINAL ]]-Tabela4[[#This Row],[DESCONTO 5%]]</f>
        <v>0</v>
      </c>
      <c r="S66" s="238"/>
      <c r="T66" s="481"/>
      <c r="V66" s="12">
        <f>Tabela6[[#This Row],[CLIENTE]]</f>
        <v>0</v>
      </c>
      <c r="W66" s="133">
        <f>2-Tabela6[[#This Row],[PREÇO]]</f>
        <v>2</v>
      </c>
      <c r="X66" s="342">
        <f t="shared" si="8"/>
        <v>1</v>
      </c>
    </row>
    <row r="67" spans="1:24" ht="12.75" customHeight="1" x14ac:dyDescent="0.2">
      <c r="A67" s="269"/>
      <c r="B67" s="260"/>
      <c r="C67" s="256"/>
      <c r="D67" s="256"/>
      <c r="E67" s="133">
        <v>2</v>
      </c>
      <c r="F67" s="171">
        <f t="shared" ref="F67:F132" si="10">D67*E67</f>
        <v>0</v>
      </c>
      <c r="G67" s="167"/>
      <c r="H67" s="172">
        <f t="shared" si="2"/>
        <v>0</v>
      </c>
      <c r="I67" s="173">
        <f t="shared" si="3"/>
        <v>0</v>
      </c>
      <c r="J67" s="171">
        <f t="shared" si="4"/>
        <v>0</v>
      </c>
      <c r="K67" s="171">
        <f t="shared" si="5"/>
        <v>0</v>
      </c>
      <c r="L67" s="171">
        <f t="shared" si="6"/>
        <v>0</v>
      </c>
      <c r="M67" s="171">
        <f t="shared" si="1"/>
        <v>0</v>
      </c>
      <c r="N67" s="238">
        <f t="shared" si="7"/>
        <v>0</v>
      </c>
      <c r="O67" s="270"/>
      <c r="P67" s="476"/>
      <c r="Q67" s="239">
        <f>Tabela4[[#This Row],[TOTAL FINAL ]]*5%</f>
        <v>0</v>
      </c>
      <c r="R67" s="239">
        <f>Tabela4[[#This Row],[TOTAL FINAL ]]-Tabela4[[#This Row],[DESCONTO 5%]]</f>
        <v>0</v>
      </c>
      <c r="S67" s="238"/>
      <c r="T67" s="481"/>
      <c r="V67" s="12">
        <f>Tabela6[[#This Row],[CLIENTE]]</f>
        <v>0</v>
      </c>
      <c r="W67" s="133">
        <f>2-Tabela6[[#This Row],[PREÇO]]</f>
        <v>2</v>
      </c>
      <c r="X67" s="342">
        <f t="shared" si="8"/>
        <v>1</v>
      </c>
    </row>
    <row r="68" spans="1:24" ht="12.75" customHeight="1" x14ac:dyDescent="0.2">
      <c r="A68" s="257"/>
      <c r="B68" s="260"/>
      <c r="C68" s="256"/>
      <c r="D68" s="256"/>
      <c r="E68" s="133">
        <v>2</v>
      </c>
      <c r="F68" s="171">
        <f t="shared" si="10"/>
        <v>0</v>
      </c>
      <c r="G68" s="167"/>
      <c r="H68" s="172">
        <f t="shared" si="2"/>
        <v>0</v>
      </c>
      <c r="I68" s="173">
        <f t="shared" si="3"/>
        <v>0</v>
      </c>
      <c r="J68" s="171">
        <f t="shared" si="4"/>
        <v>0</v>
      </c>
      <c r="K68" s="171">
        <f t="shared" si="5"/>
        <v>0</v>
      </c>
      <c r="L68" s="171">
        <f t="shared" si="6"/>
        <v>0</v>
      </c>
      <c r="M68" s="171">
        <f t="shared" si="1"/>
        <v>0</v>
      </c>
      <c r="N68" s="238">
        <f t="shared" si="7"/>
        <v>0</v>
      </c>
      <c r="O68" s="270"/>
      <c r="P68" s="476"/>
      <c r="Q68" s="239">
        <f>Tabela4[[#This Row],[TOTAL FINAL ]]*5%</f>
        <v>0</v>
      </c>
      <c r="R68" s="239">
        <f>Tabela4[[#This Row],[TOTAL FINAL ]]-Tabela4[[#This Row],[DESCONTO 5%]]</f>
        <v>0</v>
      </c>
      <c r="S68" s="238"/>
      <c r="T68" s="481"/>
      <c r="V68" s="12">
        <f>Tabela6[[#This Row],[CLIENTE]]</f>
        <v>0</v>
      </c>
      <c r="W68" s="133">
        <f>2-Tabela6[[#This Row],[PREÇO]]</f>
        <v>2</v>
      </c>
      <c r="X68" s="342">
        <f t="shared" si="8"/>
        <v>1</v>
      </c>
    </row>
    <row r="69" spans="1:24" ht="12.75" customHeight="1" x14ac:dyDescent="0.2">
      <c r="A69" s="257"/>
      <c r="B69" s="260"/>
      <c r="C69" s="256"/>
      <c r="D69" s="256"/>
      <c r="E69" s="133">
        <v>2</v>
      </c>
      <c r="F69" s="171">
        <f t="shared" si="10"/>
        <v>0</v>
      </c>
      <c r="G69" s="167"/>
      <c r="H69" s="172">
        <f t="shared" ref="H69:H134" si="11">F69*G69</f>
        <v>0</v>
      </c>
      <c r="I69" s="173">
        <f t="shared" ref="I69:I134" si="12">F69-(F69*G69)</f>
        <v>0</v>
      </c>
      <c r="J69" s="171">
        <f t="shared" ref="J69:J134" si="13">I69</f>
        <v>0</v>
      </c>
      <c r="K69" s="171">
        <f t="shared" ref="K69:K134" si="14">J69*17%</f>
        <v>0</v>
      </c>
      <c r="L69" s="171">
        <f t="shared" ref="L69:L134" si="15">J69*100%+J69</f>
        <v>0</v>
      </c>
      <c r="M69" s="171">
        <f t="shared" ref="M69:M134" si="16">L69*17%-K69</f>
        <v>0</v>
      </c>
      <c r="N69" s="238">
        <f t="shared" ref="N69:N134" si="17">J69+M69</f>
        <v>0</v>
      </c>
      <c r="O69" s="270"/>
      <c r="P69" s="476"/>
      <c r="Q69" s="239">
        <f>Tabela4[[#This Row],[TOTAL FINAL ]]*5%</f>
        <v>0</v>
      </c>
      <c r="R69" s="239">
        <f>Tabela4[[#This Row],[TOTAL FINAL ]]-Tabela4[[#This Row],[DESCONTO 5%]]</f>
        <v>0</v>
      </c>
      <c r="S69" s="238"/>
      <c r="T69" s="481"/>
      <c r="V69" s="12">
        <f>Tabela6[[#This Row],[CLIENTE]]</f>
        <v>0</v>
      </c>
      <c r="W69" s="133">
        <f>2-Tabela6[[#This Row],[PREÇO]]</f>
        <v>2</v>
      </c>
      <c r="X69" s="342">
        <f t="shared" si="8"/>
        <v>1</v>
      </c>
    </row>
    <row r="70" spans="1:24" ht="12.75" customHeight="1" x14ac:dyDescent="0.2">
      <c r="A70" s="257"/>
      <c r="B70" s="260"/>
      <c r="C70" s="256"/>
      <c r="D70" s="256"/>
      <c r="E70" s="133">
        <v>2</v>
      </c>
      <c r="F70" s="171">
        <f t="shared" si="10"/>
        <v>0</v>
      </c>
      <c r="G70" s="167"/>
      <c r="H70" s="172">
        <f t="shared" si="11"/>
        <v>0</v>
      </c>
      <c r="I70" s="173">
        <f t="shared" si="12"/>
        <v>0</v>
      </c>
      <c r="J70" s="171">
        <f t="shared" si="13"/>
        <v>0</v>
      </c>
      <c r="K70" s="171">
        <f t="shared" si="14"/>
        <v>0</v>
      </c>
      <c r="L70" s="171">
        <f t="shared" si="15"/>
        <v>0</v>
      </c>
      <c r="M70" s="171">
        <f t="shared" si="16"/>
        <v>0</v>
      </c>
      <c r="N70" s="238">
        <f t="shared" si="17"/>
        <v>0</v>
      </c>
      <c r="O70" s="270"/>
      <c r="P70" s="476"/>
      <c r="Q70" s="354">
        <f>Tabela4[[#This Row],[TOTAL FINAL ]]*5%</f>
        <v>0</v>
      </c>
      <c r="R70" s="354">
        <f>Tabela4[[#This Row],[TOTAL FINAL ]]-Tabela4[[#This Row],[DESCONTO 5%]]</f>
        <v>0</v>
      </c>
      <c r="S70" s="238"/>
      <c r="T70" s="481"/>
      <c r="V70" s="12">
        <f>Tabela6[[#This Row],[CLIENTE]]</f>
        <v>0</v>
      </c>
      <c r="W70" s="133">
        <f>2-Tabela6[[#This Row],[PREÇO]]</f>
        <v>2</v>
      </c>
      <c r="X70" s="342">
        <f t="shared" ref="X70:X133" si="18">W70/2</f>
        <v>1</v>
      </c>
    </row>
    <row r="71" spans="1:24" x14ac:dyDescent="0.2">
      <c r="A71" s="269"/>
      <c r="B71" s="260"/>
      <c r="C71" s="256"/>
      <c r="D71" s="256"/>
      <c r="E71" s="133">
        <v>2</v>
      </c>
      <c r="F71" s="171">
        <f t="shared" si="10"/>
        <v>0</v>
      </c>
      <c r="G71" s="167"/>
      <c r="H71" s="172">
        <f t="shared" si="11"/>
        <v>0</v>
      </c>
      <c r="I71" s="173">
        <f t="shared" si="12"/>
        <v>0</v>
      </c>
      <c r="J71" s="171">
        <f t="shared" si="13"/>
        <v>0</v>
      </c>
      <c r="K71" s="171">
        <f t="shared" si="14"/>
        <v>0</v>
      </c>
      <c r="L71" s="171">
        <f t="shared" si="15"/>
        <v>0</v>
      </c>
      <c r="M71" s="171">
        <f t="shared" si="16"/>
        <v>0</v>
      </c>
      <c r="N71" s="238">
        <f t="shared" si="17"/>
        <v>0</v>
      </c>
      <c r="O71" s="270"/>
      <c r="P71" s="477"/>
      <c r="Q71" s="239">
        <f>Tabela4[[#This Row],[TOTAL FINAL ]]*5%</f>
        <v>0</v>
      </c>
      <c r="R71" s="239">
        <f>Tabela4[[#This Row],[TOTAL FINAL ]]-Tabela4[[#This Row],[DESCONTO 5%]]</f>
        <v>0</v>
      </c>
      <c r="S71" s="347"/>
      <c r="T71" s="481"/>
      <c r="V71" s="12">
        <f>Tabela6[[#This Row],[CLIENTE]]</f>
        <v>0</v>
      </c>
      <c r="W71" s="133">
        <f>2-Tabela6[[#This Row],[PREÇO]]</f>
        <v>2</v>
      </c>
      <c r="X71" s="342">
        <f t="shared" si="18"/>
        <v>1</v>
      </c>
    </row>
    <row r="72" spans="1:24" x14ac:dyDescent="0.2">
      <c r="A72" s="269"/>
      <c r="B72" s="260"/>
      <c r="C72" s="256"/>
      <c r="D72" s="256"/>
      <c r="E72" s="133">
        <v>2</v>
      </c>
      <c r="F72" s="171">
        <f t="shared" si="10"/>
        <v>0</v>
      </c>
      <c r="G72" s="167"/>
      <c r="H72" s="172">
        <f t="shared" si="11"/>
        <v>0</v>
      </c>
      <c r="I72" s="173">
        <f t="shared" si="12"/>
        <v>0</v>
      </c>
      <c r="J72" s="171">
        <f t="shared" si="13"/>
        <v>0</v>
      </c>
      <c r="K72" s="171">
        <f t="shared" si="14"/>
        <v>0</v>
      </c>
      <c r="L72" s="171">
        <f t="shared" si="15"/>
        <v>0</v>
      </c>
      <c r="M72" s="171">
        <f t="shared" si="16"/>
        <v>0</v>
      </c>
      <c r="N72" s="238">
        <f t="shared" si="17"/>
        <v>0</v>
      </c>
      <c r="O72" s="270"/>
      <c r="P72" s="476"/>
      <c r="Q72" s="239">
        <f>Tabela4[[#This Row],[TOTAL FINAL ]]*5%</f>
        <v>0</v>
      </c>
      <c r="R72" s="239">
        <f>Tabela4[[#This Row],[TOTAL FINAL ]]-Tabela4[[#This Row],[DESCONTO 5%]]</f>
        <v>0</v>
      </c>
      <c r="S72" s="347"/>
      <c r="T72" s="481"/>
      <c r="V72" s="12">
        <f>Tabela6[[#This Row],[CLIENTE]]</f>
        <v>0</v>
      </c>
      <c r="W72" s="133">
        <f>2-Tabela6[[#This Row],[PREÇO]]</f>
        <v>2</v>
      </c>
      <c r="X72" s="342">
        <f t="shared" si="18"/>
        <v>1</v>
      </c>
    </row>
    <row r="73" spans="1:24" x14ac:dyDescent="0.2">
      <c r="A73" s="269"/>
      <c r="B73" s="260"/>
      <c r="C73" s="256"/>
      <c r="D73" s="256"/>
      <c r="E73" s="133">
        <v>2</v>
      </c>
      <c r="F73" s="171">
        <f t="shared" si="10"/>
        <v>0</v>
      </c>
      <c r="G73" s="167"/>
      <c r="H73" s="172">
        <f t="shared" si="11"/>
        <v>0</v>
      </c>
      <c r="I73" s="173">
        <f>F73-(F73*G73)</f>
        <v>0</v>
      </c>
      <c r="J73" s="171">
        <f>I73</f>
        <v>0</v>
      </c>
      <c r="K73" s="171">
        <f>J73*17%</f>
        <v>0</v>
      </c>
      <c r="L73" s="171">
        <f>J73*100%+J73</f>
        <v>0</v>
      </c>
      <c r="M73" s="171">
        <f>L73*17%-K73</f>
        <v>0</v>
      </c>
      <c r="N73" s="238">
        <f>J73+M73</f>
        <v>0</v>
      </c>
      <c r="O73" s="270"/>
      <c r="P73" s="476"/>
      <c r="Q73" s="239">
        <f>Tabela4[[#This Row],[TOTAL FINAL ]]*5%</f>
        <v>0</v>
      </c>
      <c r="R73" s="239">
        <f>Tabela4[[#This Row],[TOTAL FINAL ]]-Tabela4[[#This Row],[DESCONTO 5%]]</f>
        <v>0</v>
      </c>
      <c r="S73" s="347"/>
      <c r="T73" s="481"/>
      <c r="V73" s="12">
        <f>Tabela6[[#This Row],[CLIENTE]]</f>
        <v>0</v>
      </c>
      <c r="W73" s="133">
        <f>2-Tabela6[[#This Row],[PREÇO]]</f>
        <v>2</v>
      </c>
      <c r="X73" s="342">
        <f t="shared" si="18"/>
        <v>1</v>
      </c>
    </row>
    <row r="74" spans="1:24" ht="12.75" customHeight="1" x14ac:dyDescent="0.2">
      <c r="A74" s="257"/>
      <c r="B74" s="260"/>
      <c r="C74" s="256"/>
      <c r="D74" s="256"/>
      <c r="E74" s="133">
        <v>2</v>
      </c>
      <c r="F74" s="171">
        <f t="shared" si="10"/>
        <v>0</v>
      </c>
      <c r="G74" s="167"/>
      <c r="H74" s="172">
        <f t="shared" si="11"/>
        <v>0</v>
      </c>
      <c r="I74" s="173">
        <f t="shared" si="12"/>
        <v>0</v>
      </c>
      <c r="J74" s="171">
        <f t="shared" si="13"/>
        <v>0</v>
      </c>
      <c r="K74" s="171">
        <f t="shared" si="14"/>
        <v>0</v>
      </c>
      <c r="L74" s="171">
        <f t="shared" si="15"/>
        <v>0</v>
      </c>
      <c r="M74" s="171">
        <f t="shared" si="16"/>
        <v>0</v>
      </c>
      <c r="N74" s="238">
        <f t="shared" si="17"/>
        <v>0</v>
      </c>
      <c r="O74" s="270"/>
      <c r="P74" s="476"/>
      <c r="Q74" s="239">
        <f>Tabela4[[#This Row],[TOTAL FINAL ]]*5%</f>
        <v>0</v>
      </c>
      <c r="R74" s="239">
        <f>Tabela4[[#This Row],[TOTAL FINAL ]]-Tabela4[[#This Row],[DESCONTO 5%]]</f>
        <v>0</v>
      </c>
      <c r="S74" s="238"/>
      <c r="T74" s="481"/>
      <c r="V74" s="12">
        <f>Tabela6[[#This Row],[CLIENTE]]</f>
        <v>0</v>
      </c>
      <c r="W74" s="133">
        <f>2-Tabela6[[#This Row],[PREÇO]]</f>
        <v>2</v>
      </c>
      <c r="X74" s="342">
        <f t="shared" si="18"/>
        <v>1</v>
      </c>
    </row>
    <row r="75" spans="1:24" s="9" customFormat="1" x14ac:dyDescent="0.2">
      <c r="A75" s="269"/>
      <c r="B75" s="260"/>
      <c r="C75" s="256"/>
      <c r="D75" s="330"/>
      <c r="E75" s="331">
        <v>2</v>
      </c>
      <c r="F75" s="271">
        <f t="shared" si="10"/>
        <v>0</v>
      </c>
      <c r="G75" s="298"/>
      <c r="H75" s="332">
        <f t="shared" si="11"/>
        <v>0</v>
      </c>
      <c r="I75" s="333">
        <f t="shared" si="12"/>
        <v>0</v>
      </c>
      <c r="J75" s="271">
        <f t="shared" si="13"/>
        <v>0</v>
      </c>
      <c r="K75" s="271">
        <f t="shared" si="14"/>
        <v>0</v>
      </c>
      <c r="L75" s="271">
        <f t="shared" si="15"/>
        <v>0</v>
      </c>
      <c r="M75" s="271">
        <f t="shared" si="16"/>
        <v>0</v>
      </c>
      <c r="N75" s="334">
        <f t="shared" si="17"/>
        <v>0</v>
      </c>
      <c r="O75" s="270"/>
      <c r="P75" s="476"/>
      <c r="Q75" s="239">
        <f>Tabela4[[#This Row],[TOTAL FINAL ]]*5%</f>
        <v>0</v>
      </c>
      <c r="R75" s="239">
        <f>Tabela4[[#This Row],[TOTAL FINAL ]]-Tabela4[[#This Row],[DESCONTO 5%]]</f>
        <v>0</v>
      </c>
      <c r="S75" s="347"/>
      <c r="T75" s="483"/>
      <c r="V75" s="12">
        <f>Tabela6[[#This Row],[CLIENTE]]</f>
        <v>0</v>
      </c>
      <c r="W75" s="133">
        <f>2-Tabela6[[#This Row],[PREÇO]]</f>
        <v>2</v>
      </c>
      <c r="X75" s="342">
        <f t="shared" si="18"/>
        <v>1</v>
      </c>
    </row>
    <row r="76" spans="1:24" x14ac:dyDescent="0.2">
      <c r="A76" s="257"/>
      <c r="B76" s="260"/>
      <c r="C76" s="256"/>
      <c r="D76" s="256"/>
      <c r="E76" s="133">
        <v>2</v>
      </c>
      <c r="F76" s="171">
        <f t="shared" si="10"/>
        <v>0</v>
      </c>
      <c r="G76" s="167"/>
      <c r="H76" s="172">
        <f t="shared" si="11"/>
        <v>0</v>
      </c>
      <c r="I76" s="173">
        <f t="shared" si="12"/>
        <v>0</v>
      </c>
      <c r="J76" s="171">
        <f t="shared" si="13"/>
        <v>0</v>
      </c>
      <c r="K76" s="171">
        <f t="shared" si="14"/>
        <v>0</v>
      </c>
      <c r="L76" s="171">
        <f t="shared" si="15"/>
        <v>0</v>
      </c>
      <c r="M76" s="171">
        <f t="shared" si="16"/>
        <v>0</v>
      </c>
      <c r="N76" s="238">
        <f t="shared" si="17"/>
        <v>0</v>
      </c>
      <c r="O76" s="270"/>
      <c r="P76" s="476"/>
      <c r="Q76" s="354">
        <f>Tabela4[[#This Row],[TOTAL FINAL ]]*5%</f>
        <v>0</v>
      </c>
      <c r="R76" s="354">
        <f>Tabela4[[#This Row],[TOTAL FINAL ]]-Tabela4[[#This Row],[DESCONTO 5%]]</f>
        <v>0</v>
      </c>
      <c r="S76" s="347"/>
      <c r="T76" s="481"/>
      <c r="V76" s="12">
        <f>Tabela6[[#This Row],[CLIENTE]]</f>
        <v>0</v>
      </c>
      <c r="W76" s="133">
        <f>2-Tabela6[[#This Row],[PREÇO]]</f>
        <v>2</v>
      </c>
      <c r="X76" s="342">
        <f t="shared" si="18"/>
        <v>1</v>
      </c>
    </row>
    <row r="77" spans="1:24" x14ac:dyDescent="0.2">
      <c r="A77" s="269"/>
      <c r="B77" s="260"/>
      <c r="C77" s="256"/>
      <c r="D77" s="256"/>
      <c r="E77" s="133">
        <v>2</v>
      </c>
      <c r="F77" s="171">
        <f t="shared" si="10"/>
        <v>0</v>
      </c>
      <c r="G77" s="167"/>
      <c r="H77" s="172">
        <f t="shared" si="11"/>
        <v>0</v>
      </c>
      <c r="I77" s="173">
        <f t="shared" si="12"/>
        <v>0</v>
      </c>
      <c r="J77" s="171">
        <v>0</v>
      </c>
      <c r="K77" s="171">
        <f>J77*17%</f>
        <v>0</v>
      </c>
      <c r="L77" s="171">
        <f>J77*100%+J77</f>
        <v>0</v>
      </c>
      <c r="M77" s="171">
        <f>L77*17%-K77</f>
        <v>0</v>
      </c>
      <c r="N77" s="238">
        <f>J77+M77</f>
        <v>0</v>
      </c>
      <c r="O77" s="270"/>
      <c r="P77" s="476"/>
      <c r="Q77" s="239">
        <f>Tabela4[[#This Row],[TOTAL FINAL ]]*5%</f>
        <v>0</v>
      </c>
      <c r="R77" s="239">
        <f>Tabela4[[#This Row],[TOTAL FINAL ]]-Tabela4[[#This Row],[DESCONTO 5%]]</f>
        <v>0</v>
      </c>
      <c r="S77" s="238"/>
      <c r="T77" s="481"/>
      <c r="V77" s="12">
        <f>Tabela6[[#This Row],[CLIENTE]]</f>
        <v>0</v>
      </c>
      <c r="W77" s="133">
        <f>2-Tabela6[[#This Row],[PREÇO]]</f>
        <v>2</v>
      </c>
      <c r="X77" s="342">
        <f t="shared" si="18"/>
        <v>1</v>
      </c>
    </row>
    <row r="78" spans="1:24" x14ac:dyDescent="0.2">
      <c r="A78" s="269"/>
      <c r="B78" s="260"/>
      <c r="C78" s="256"/>
      <c r="D78" s="256"/>
      <c r="E78" s="133">
        <v>2</v>
      </c>
      <c r="F78" s="171">
        <f t="shared" si="10"/>
        <v>0</v>
      </c>
      <c r="G78" s="167"/>
      <c r="H78" s="172">
        <f t="shared" si="11"/>
        <v>0</v>
      </c>
      <c r="I78" s="173">
        <f t="shared" si="12"/>
        <v>0</v>
      </c>
      <c r="J78" s="171">
        <f t="shared" si="13"/>
        <v>0</v>
      </c>
      <c r="K78" s="171">
        <f t="shared" si="14"/>
        <v>0</v>
      </c>
      <c r="L78" s="171">
        <f t="shared" si="15"/>
        <v>0</v>
      </c>
      <c r="M78" s="171">
        <f t="shared" si="16"/>
        <v>0</v>
      </c>
      <c r="N78" s="238">
        <f t="shared" si="17"/>
        <v>0</v>
      </c>
      <c r="O78" s="270"/>
      <c r="P78" s="476"/>
      <c r="Q78" s="239">
        <f>Tabela4[[#This Row],[TOTAL FINAL ]]*5%</f>
        <v>0</v>
      </c>
      <c r="R78" s="239">
        <f>Tabela4[[#This Row],[TOTAL FINAL ]]-Tabela4[[#This Row],[DESCONTO 5%]]</f>
        <v>0</v>
      </c>
      <c r="S78" s="347"/>
      <c r="T78" s="481"/>
      <c r="V78" s="12">
        <f>Tabela6[[#This Row],[CLIENTE]]</f>
        <v>0</v>
      </c>
      <c r="W78" s="133">
        <f>2-Tabela6[[#This Row],[PREÇO]]</f>
        <v>2</v>
      </c>
      <c r="X78" s="342">
        <f t="shared" si="18"/>
        <v>1</v>
      </c>
    </row>
    <row r="79" spans="1:24" x14ac:dyDescent="0.2">
      <c r="A79" s="269"/>
      <c r="B79" s="260"/>
      <c r="C79" s="256"/>
      <c r="D79" s="256"/>
      <c r="E79" s="133">
        <v>2</v>
      </c>
      <c r="F79" s="171">
        <f t="shared" si="10"/>
        <v>0</v>
      </c>
      <c r="G79" s="167"/>
      <c r="H79" s="172">
        <f t="shared" si="11"/>
        <v>0</v>
      </c>
      <c r="I79" s="173">
        <f t="shared" si="12"/>
        <v>0</v>
      </c>
      <c r="J79" s="171">
        <v>0</v>
      </c>
      <c r="K79" s="171">
        <f t="shared" si="14"/>
        <v>0</v>
      </c>
      <c r="L79" s="171">
        <f t="shared" si="15"/>
        <v>0</v>
      </c>
      <c r="M79" s="171">
        <f t="shared" si="16"/>
        <v>0</v>
      </c>
      <c r="N79" s="238">
        <f t="shared" si="17"/>
        <v>0</v>
      </c>
      <c r="O79" s="270"/>
      <c r="P79" s="476"/>
      <c r="Q79" s="239">
        <f>Tabela4[[#This Row],[TOTAL FINAL ]]*5%</f>
        <v>0</v>
      </c>
      <c r="R79" s="239">
        <f>Tabela4[[#This Row],[TOTAL FINAL ]]-Tabela4[[#This Row],[DESCONTO 5%]]</f>
        <v>0</v>
      </c>
      <c r="S79" s="238"/>
      <c r="T79" s="481"/>
      <c r="V79" s="12">
        <f>Tabela6[[#This Row],[CLIENTE]]</f>
        <v>0</v>
      </c>
      <c r="W79" s="133">
        <f>2-Tabela6[[#This Row],[PREÇO]]</f>
        <v>2</v>
      </c>
      <c r="X79" s="342">
        <f t="shared" si="18"/>
        <v>1</v>
      </c>
    </row>
    <row r="80" spans="1:24" ht="12.75" customHeight="1" x14ac:dyDescent="0.2">
      <c r="A80" s="349"/>
      <c r="B80" s="260"/>
      <c r="C80" s="256"/>
      <c r="D80" s="256"/>
      <c r="E80" s="133">
        <v>2</v>
      </c>
      <c r="F80" s="171">
        <f t="shared" si="10"/>
        <v>0</v>
      </c>
      <c r="G80" s="167"/>
      <c r="H80" s="172">
        <f t="shared" si="11"/>
        <v>0</v>
      </c>
      <c r="I80" s="173">
        <f t="shared" si="12"/>
        <v>0</v>
      </c>
      <c r="J80" s="171">
        <f t="shared" si="13"/>
        <v>0</v>
      </c>
      <c r="K80" s="171">
        <f t="shared" si="14"/>
        <v>0</v>
      </c>
      <c r="L80" s="171">
        <f t="shared" si="15"/>
        <v>0</v>
      </c>
      <c r="M80" s="171">
        <f t="shared" si="16"/>
        <v>0</v>
      </c>
      <c r="N80" s="238">
        <f t="shared" si="17"/>
        <v>0</v>
      </c>
      <c r="O80" s="270"/>
      <c r="P80" s="476"/>
      <c r="Q80" s="239">
        <f>Tabela4[[#This Row],[TOTAL FINAL ]]*5%</f>
        <v>0</v>
      </c>
      <c r="R80" s="239">
        <f>Tabela4[[#This Row],[TOTAL FINAL ]]-Tabela4[[#This Row],[DESCONTO 5%]]</f>
        <v>0</v>
      </c>
      <c r="S80" s="238"/>
      <c r="T80" s="481"/>
      <c r="V80" s="12">
        <f>Tabela6[[#This Row],[CLIENTE]]</f>
        <v>0</v>
      </c>
      <c r="W80" s="133">
        <f>2-Tabela6[[#This Row],[PREÇO]]</f>
        <v>2</v>
      </c>
      <c r="X80" s="342">
        <f t="shared" si="18"/>
        <v>1</v>
      </c>
    </row>
    <row r="81" spans="1:24" ht="12.75" customHeight="1" x14ac:dyDescent="0.2">
      <c r="A81" s="348"/>
      <c r="B81" s="260"/>
      <c r="C81" s="256"/>
      <c r="D81" s="256"/>
      <c r="E81" s="133">
        <v>2</v>
      </c>
      <c r="F81" s="171">
        <f t="shared" si="10"/>
        <v>0</v>
      </c>
      <c r="G81" s="167"/>
      <c r="H81" s="172">
        <f t="shared" si="11"/>
        <v>0</v>
      </c>
      <c r="I81" s="173">
        <f t="shared" si="12"/>
        <v>0</v>
      </c>
      <c r="J81" s="171">
        <f t="shared" si="13"/>
        <v>0</v>
      </c>
      <c r="K81" s="171">
        <f t="shared" si="14"/>
        <v>0</v>
      </c>
      <c r="L81" s="171">
        <f t="shared" si="15"/>
        <v>0</v>
      </c>
      <c r="M81" s="171">
        <f t="shared" si="16"/>
        <v>0</v>
      </c>
      <c r="N81" s="238">
        <f t="shared" si="17"/>
        <v>0</v>
      </c>
      <c r="O81" s="270"/>
      <c r="P81" s="476"/>
      <c r="Q81" s="239">
        <f>Tabela4[[#This Row],[TOTAL FINAL ]]*5%</f>
        <v>0</v>
      </c>
      <c r="R81" s="239">
        <f>Tabela4[[#This Row],[TOTAL FINAL ]]-Tabela4[[#This Row],[DESCONTO 5%]]</f>
        <v>0</v>
      </c>
      <c r="S81" s="238"/>
      <c r="T81" s="481"/>
      <c r="V81" s="12">
        <f>Tabela6[[#This Row],[CLIENTE]]</f>
        <v>0</v>
      </c>
      <c r="W81" s="133">
        <f>2-Tabela6[[#This Row],[PREÇO]]</f>
        <v>2</v>
      </c>
      <c r="X81" s="342">
        <f t="shared" si="18"/>
        <v>1</v>
      </c>
    </row>
    <row r="82" spans="1:24" ht="12.75" customHeight="1" x14ac:dyDescent="0.2">
      <c r="A82" s="348"/>
      <c r="B82" s="260"/>
      <c r="C82" s="256"/>
      <c r="D82" s="256"/>
      <c r="E82" s="133">
        <v>2</v>
      </c>
      <c r="F82" s="171">
        <f t="shared" si="10"/>
        <v>0</v>
      </c>
      <c r="G82" s="167"/>
      <c r="H82" s="172">
        <f t="shared" si="11"/>
        <v>0</v>
      </c>
      <c r="I82" s="173">
        <f t="shared" si="12"/>
        <v>0</v>
      </c>
      <c r="J82" s="171">
        <f t="shared" si="13"/>
        <v>0</v>
      </c>
      <c r="K82" s="171">
        <f t="shared" si="14"/>
        <v>0</v>
      </c>
      <c r="L82" s="171">
        <f t="shared" si="15"/>
        <v>0</v>
      </c>
      <c r="M82" s="171">
        <f t="shared" si="16"/>
        <v>0</v>
      </c>
      <c r="N82" s="238">
        <f t="shared" si="17"/>
        <v>0</v>
      </c>
      <c r="O82" s="270"/>
      <c r="P82" s="476"/>
      <c r="Q82" s="354">
        <f>Tabela4[[#This Row],[TOTAL FINAL ]]*5%</f>
        <v>0</v>
      </c>
      <c r="R82" s="354">
        <f>Tabela4[[#This Row],[TOTAL FINAL ]]-Tabela4[[#This Row],[DESCONTO 5%]]</f>
        <v>0</v>
      </c>
      <c r="S82" s="238"/>
      <c r="T82" s="481"/>
      <c r="V82" s="12">
        <f>Tabela6[[#This Row],[CLIENTE]]</f>
        <v>0</v>
      </c>
      <c r="W82" s="133">
        <f>2-Tabela6[[#This Row],[PREÇO]]</f>
        <v>2</v>
      </c>
      <c r="X82" s="342">
        <f t="shared" si="18"/>
        <v>1</v>
      </c>
    </row>
    <row r="83" spans="1:24" ht="12.75" customHeight="1" x14ac:dyDescent="0.2">
      <c r="A83" s="348"/>
      <c r="B83" s="260"/>
      <c r="C83" s="256"/>
      <c r="D83" s="256"/>
      <c r="E83" s="133">
        <v>2</v>
      </c>
      <c r="F83" s="171">
        <f t="shared" si="10"/>
        <v>0</v>
      </c>
      <c r="G83" s="167"/>
      <c r="H83" s="172">
        <f t="shared" si="11"/>
        <v>0</v>
      </c>
      <c r="I83" s="173">
        <f t="shared" si="12"/>
        <v>0</v>
      </c>
      <c r="J83" s="171">
        <f t="shared" si="13"/>
        <v>0</v>
      </c>
      <c r="K83" s="171">
        <f t="shared" si="14"/>
        <v>0</v>
      </c>
      <c r="L83" s="171">
        <f t="shared" si="15"/>
        <v>0</v>
      </c>
      <c r="M83" s="171">
        <f t="shared" si="16"/>
        <v>0</v>
      </c>
      <c r="N83" s="238">
        <f t="shared" si="17"/>
        <v>0</v>
      </c>
      <c r="O83" s="270"/>
      <c r="P83" s="476"/>
      <c r="Q83" s="239">
        <f>Tabela4[[#This Row],[TOTAL FINAL ]]*5%</f>
        <v>0</v>
      </c>
      <c r="R83" s="239">
        <f>Tabela4[[#This Row],[TOTAL FINAL ]]-Tabela4[[#This Row],[DESCONTO 5%]]</f>
        <v>0</v>
      </c>
      <c r="S83" s="238"/>
      <c r="T83" s="481"/>
      <c r="V83" s="12">
        <f>Tabela6[[#This Row],[CLIENTE]]</f>
        <v>0</v>
      </c>
      <c r="W83" s="133">
        <f>2-Tabela6[[#This Row],[PREÇO]]</f>
        <v>2</v>
      </c>
      <c r="X83" s="342">
        <f t="shared" si="18"/>
        <v>1</v>
      </c>
    </row>
    <row r="84" spans="1:24" ht="12.75" customHeight="1" x14ac:dyDescent="0.2">
      <c r="A84" s="348"/>
      <c r="B84" s="260"/>
      <c r="C84" s="256"/>
      <c r="D84" s="256"/>
      <c r="E84" s="133">
        <v>2</v>
      </c>
      <c r="F84" s="171">
        <f t="shared" si="10"/>
        <v>0</v>
      </c>
      <c r="G84" s="167"/>
      <c r="H84" s="172">
        <f t="shared" si="11"/>
        <v>0</v>
      </c>
      <c r="I84" s="173">
        <f t="shared" si="12"/>
        <v>0</v>
      </c>
      <c r="J84" s="171">
        <f t="shared" si="13"/>
        <v>0</v>
      </c>
      <c r="K84" s="171">
        <f t="shared" si="14"/>
        <v>0</v>
      </c>
      <c r="L84" s="171">
        <f t="shared" si="15"/>
        <v>0</v>
      </c>
      <c r="M84" s="171">
        <f t="shared" si="16"/>
        <v>0</v>
      </c>
      <c r="N84" s="238">
        <f t="shared" si="17"/>
        <v>0</v>
      </c>
      <c r="O84" s="270"/>
      <c r="P84" s="476"/>
      <c r="Q84" s="239">
        <f>Tabela4[[#This Row],[TOTAL FINAL ]]*5%</f>
        <v>0</v>
      </c>
      <c r="R84" s="239">
        <f>Tabela4[[#This Row],[TOTAL FINAL ]]-Tabela4[[#This Row],[DESCONTO 5%]]</f>
        <v>0</v>
      </c>
      <c r="S84" s="238"/>
      <c r="T84" s="481"/>
      <c r="V84" s="12">
        <f>Tabela6[[#This Row],[CLIENTE]]</f>
        <v>0</v>
      </c>
      <c r="W84" s="133">
        <f>2-Tabela6[[#This Row],[PREÇO]]</f>
        <v>2</v>
      </c>
      <c r="X84" s="342">
        <f t="shared" si="18"/>
        <v>1</v>
      </c>
    </row>
    <row r="85" spans="1:24" ht="12.75" customHeight="1" x14ac:dyDescent="0.2">
      <c r="A85" s="348"/>
      <c r="B85" s="260"/>
      <c r="C85" s="256"/>
      <c r="D85" s="256"/>
      <c r="E85" s="133">
        <v>2</v>
      </c>
      <c r="F85" s="171">
        <f t="shared" si="10"/>
        <v>0</v>
      </c>
      <c r="G85" s="167"/>
      <c r="H85" s="172">
        <f t="shared" si="11"/>
        <v>0</v>
      </c>
      <c r="I85" s="173">
        <f t="shared" si="12"/>
        <v>0</v>
      </c>
      <c r="J85" s="171">
        <f t="shared" si="13"/>
        <v>0</v>
      </c>
      <c r="K85" s="171">
        <f t="shared" si="14"/>
        <v>0</v>
      </c>
      <c r="L85" s="171">
        <f t="shared" si="15"/>
        <v>0</v>
      </c>
      <c r="M85" s="171">
        <f t="shared" si="16"/>
        <v>0</v>
      </c>
      <c r="N85" s="238">
        <f t="shared" si="17"/>
        <v>0</v>
      </c>
      <c r="O85" s="270"/>
      <c r="P85" s="476"/>
      <c r="Q85" s="239">
        <f>Tabela4[[#This Row],[TOTAL FINAL ]]*5%</f>
        <v>0</v>
      </c>
      <c r="R85" s="239">
        <f>Tabela4[[#This Row],[TOTAL FINAL ]]-Tabela4[[#This Row],[DESCONTO 5%]]</f>
        <v>0</v>
      </c>
      <c r="S85" s="238"/>
      <c r="T85" s="481"/>
      <c r="V85" s="12">
        <f>Tabela6[[#This Row],[CLIENTE]]</f>
        <v>0</v>
      </c>
      <c r="W85" s="133">
        <f>2-Tabela6[[#This Row],[PREÇO]]</f>
        <v>2</v>
      </c>
      <c r="X85" s="342">
        <f t="shared" si="18"/>
        <v>1</v>
      </c>
    </row>
    <row r="86" spans="1:24" ht="12.75" customHeight="1" x14ac:dyDescent="0.2">
      <c r="A86" s="349"/>
      <c r="B86" s="260"/>
      <c r="C86" s="256"/>
      <c r="D86" s="256"/>
      <c r="E86" s="133">
        <v>2</v>
      </c>
      <c r="F86" s="171">
        <f t="shared" si="10"/>
        <v>0</v>
      </c>
      <c r="G86" s="167"/>
      <c r="H86" s="172">
        <f t="shared" si="11"/>
        <v>0</v>
      </c>
      <c r="I86" s="173">
        <f t="shared" si="12"/>
        <v>0</v>
      </c>
      <c r="J86" s="171">
        <f t="shared" si="13"/>
        <v>0</v>
      </c>
      <c r="K86" s="171">
        <f t="shared" si="14"/>
        <v>0</v>
      </c>
      <c r="L86" s="171">
        <f t="shared" si="15"/>
        <v>0</v>
      </c>
      <c r="M86" s="171">
        <f t="shared" si="16"/>
        <v>0</v>
      </c>
      <c r="N86" s="238">
        <f t="shared" si="17"/>
        <v>0</v>
      </c>
      <c r="O86" s="270"/>
      <c r="P86" s="476"/>
      <c r="Q86" s="239">
        <f>Tabela4[[#This Row],[TOTAL FINAL ]]*5%</f>
        <v>0</v>
      </c>
      <c r="R86" s="239">
        <f>Tabela4[[#This Row],[TOTAL FINAL ]]-Tabela4[[#This Row],[DESCONTO 5%]]</f>
        <v>0</v>
      </c>
      <c r="S86" s="238"/>
      <c r="T86" s="481"/>
      <c r="V86" s="12">
        <f>Tabela6[[#This Row],[CLIENTE]]</f>
        <v>0</v>
      </c>
      <c r="W86" s="133">
        <f>2-Tabela6[[#This Row],[PREÇO]]</f>
        <v>2</v>
      </c>
      <c r="X86" s="342">
        <f t="shared" si="18"/>
        <v>1</v>
      </c>
    </row>
    <row r="87" spans="1:24" ht="12.75" customHeight="1" x14ac:dyDescent="0.2">
      <c r="A87" s="349"/>
      <c r="B87" s="260"/>
      <c r="C87" s="256"/>
      <c r="D87" s="256"/>
      <c r="E87" s="133">
        <v>2</v>
      </c>
      <c r="F87" s="171">
        <f t="shared" si="10"/>
        <v>0</v>
      </c>
      <c r="G87" s="167"/>
      <c r="H87" s="172">
        <f t="shared" si="11"/>
        <v>0</v>
      </c>
      <c r="I87" s="173">
        <f t="shared" si="12"/>
        <v>0</v>
      </c>
      <c r="J87" s="171">
        <f t="shared" si="13"/>
        <v>0</v>
      </c>
      <c r="K87" s="171">
        <f t="shared" si="14"/>
        <v>0</v>
      </c>
      <c r="L87" s="171">
        <f t="shared" si="15"/>
        <v>0</v>
      </c>
      <c r="M87" s="171">
        <f t="shared" si="16"/>
        <v>0</v>
      </c>
      <c r="N87" s="238">
        <f t="shared" si="17"/>
        <v>0</v>
      </c>
      <c r="O87" s="270"/>
      <c r="P87" s="476"/>
      <c r="Q87" s="239">
        <f>Tabela4[[#This Row],[TOTAL FINAL ]]*5%</f>
        <v>0</v>
      </c>
      <c r="R87" s="239">
        <f>Tabela4[[#This Row],[TOTAL FINAL ]]-Tabela4[[#This Row],[DESCONTO 5%]]</f>
        <v>0</v>
      </c>
      <c r="S87" s="238"/>
      <c r="T87" s="481"/>
      <c r="V87" s="12">
        <f>Tabela6[[#This Row],[CLIENTE]]</f>
        <v>0</v>
      </c>
      <c r="W87" s="133">
        <f>2-Tabela6[[#This Row],[PREÇO]]</f>
        <v>2</v>
      </c>
      <c r="X87" s="342">
        <f t="shared" si="18"/>
        <v>1</v>
      </c>
    </row>
    <row r="88" spans="1:24" ht="12.75" customHeight="1" x14ac:dyDescent="0.2">
      <c r="A88" s="348"/>
      <c r="B88" s="260"/>
      <c r="C88" s="256"/>
      <c r="D88" s="256"/>
      <c r="E88" s="133">
        <v>2</v>
      </c>
      <c r="F88" s="171">
        <f t="shared" si="10"/>
        <v>0</v>
      </c>
      <c r="G88" s="167"/>
      <c r="H88" s="172">
        <f t="shared" si="11"/>
        <v>0</v>
      </c>
      <c r="I88" s="173">
        <f t="shared" si="12"/>
        <v>0</v>
      </c>
      <c r="J88" s="171">
        <f t="shared" si="13"/>
        <v>0</v>
      </c>
      <c r="K88" s="171">
        <f t="shared" si="14"/>
        <v>0</v>
      </c>
      <c r="L88" s="171">
        <f t="shared" si="15"/>
        <v>0</v>
      </c>
      <c r="M88" s="171">
        <f t="shared" si="16"/>
        <v>0</v>
      </c>
      <c r="N88" s="238">
        <f t="shared" si="17"/>
        <v>0</v>
      </c>
      <c r="O88" s="270"/>
      <c r="P88" s="476"/>
      <c r="Q88" s="354">
        <f>Tabela4[[#This Row],[TOTAL FINAL ]]*5%</f>
        <v>0</v>
      </c>
      <c r="R88" s="354">
        <f>Tabela4[[#This Row],[TOTAL FINAL ]]-Tabela4[[#This Row],[DESCONTO 5%]]</f>
        <v>0</v>
      </c>
      <c r="S88" s="238"/>
      <c r="T88" s="481"/>
      <c r="V88" s="12">
        <f>Tabela6[[#This Row],[CLIENTE]]</f>
        <v>0</v>
      </c>
      <c r="W88" s="133">
        <f>2-Tabela6[[#This Row],[PREÇO]]</f>
        <v>2</v>
      </c>
      <c r="X88" s="342">
        <f t="shared" si="18"/>
        <v>1</v>
      </c>
    </row>
    <row r="89" spans="1:24" ht="12.75" customHeight="1" x14ac:dyDescent="0.2">
      <c r="A89" s="349"/>
      <c r="B89" s="260"/>
      <c r="C89" s="256"/>
      <c r="D89" s="256"/>
      <c r="E89" s="133">
        <v>2</v>
      </c>
      <c r="F89" s="171">
        <f t="shared" si="10"/>
        <v>0</v>
      </c>
      <c r="G89" s="167"/>
      <c r="H89" s="172">
        <f t="shared" si="11"/>
        <v>0</v>
      </c>
      <c r="I89" s="173">
        <f t="shared" si="12"/>
        <v>0</v>
      </c>
      <c r="J89" s="171">
        <f t="shared" si="13"/>
        <v>0</v>
      </c>
      <c r="K89" s="171">
        <f t="shared" si="14"/>
        <v>0</v>
      </c>
      <c r="L89" s="171">
        <f t="shared" si="15"/>
        <v>0</v>
      </c>
      <c r="M89" s="171">
        <f t="shared" si="16"/>
        <v>0</v>
      </c>
      <c r="N89" s="238">
        <f t="shared" si="17"/>
        <v>0</v>
      </c>
      <c r="O89" s="270"/>
      <c r="P89" s="476"/>
      <c r="Q89" s="239">
        <f>Tabela4[[#This Row],[TOTAL FINAL ]]*5%</f>
        <v>0</v>
      </c>
      <c r="R89" s="239">
        <f>Tabela4[[#This Row],[TOTAL FINAL ]]-Tabela4[[#This Row],[DESCONTO 5%]]</f>
        <v>0</v>
      </c>
      <c r="S89" s="238"/>
      <c r="T89" s="481"/>
      <c r="V89" s="12">
        <f>Tabela6[[#This Row],[CLIENTE]]</f>
        <v>0</v>
      </c>
      <c r="W89" s="133">
        <f>2-Tabela6[[#This Row],[PREÇO]]</f>
        <v>2</v>
      </c>
      <c r="X89" s="342">
        <f>W89/2</f>
        <v>1</v>
      </c>
    </row>
    <row r="90" spans="1:24" ht="12.75" customHeight="1" x14ac:dyDescent="0.2">
      <c r="A90" s="349"/>
      <c r="B90" s="260"/>
      <c r="C90" s="256"/>
      <c r="D90" s="256"/>
      <c r="E90" s="133">
        <v>2</v>
      </c>
      <c r="F90" s="171">
        <f t="shared" si="10"/>
        <v>0</v>
      </c>
      <c r="G90" s="167"/>
      <c r="H90" s="172">
        <f t="shared" si="11"/>
        <v>0</v>
      </c>
      <c r="I90" s="173">
        <f t="shared" si="12"/>
        <v>0</v>
      </c>
      <c r="J90" s="171">
        <f t="shared" si="13"/>
        <v>0</v>
      </c>
      <c r="K90" s="171">
        <f t="shared" si="14"/>
        <v>0</v>
      </c>
      <c r="L90" s="171">
        <f t="shared" si="15"/>
        <v>0</v>
      </c>
      <c r="M90" s="171">
        <f t="shared" si="16"/>
        <v>0</v>
      </c>
      <c r="N90" s="238">
        <f t="shared" si="17"/>
        <v>0</v>
      </c>
      <c r="O90" s="270"/>
      <c r="P90" s="476"/>
      <c r="Q90" s="239">
        <f>Tabela4[[#This Row],[TOTAL FINAL ]]*5%</f>
        <v>0</v>
      </c>
      <c r="R90" s="239">
        <f>Tabela4[[#This Row],[TOTAL FINAL ]]-Tabela4[[#This Row],[DESCONTO 5%]]</f>
        <v>0</v>
      </c>
      <c r="S90" s="238"/>
      <c r="T90" s="481"/>
      <c r="V90" s="12">
        <f>Tabela6[[#This Row],[CLIENTE]]</f>
        <v>0</v>
      </c>
      <c r="W90" s="133">
        <f>2-Tabela6[[#This Row],[PREÇO]]</f>
        <v>2</v>
      </c>
      <c r="X90" s="342">
        <f t="shared" si="18"/>
        <v>1</v>
      </c>
    </row>
    <row r="91" spans="1:24" x14ac:dyDescent="0.2">
      <c r="A91" s="349"/>
      <c r="B91" s="260"/>
      <c r="C91" s="256"/>
      <c r="D91" s="256"/>
      <c r="E91" s="133">
        <v>2</v>
      </c>
      <c r="F91" s="171">
        <f t="shared" si="10"/>
        <v>0</v>
      </c>
      <c r="G91" s="167"/>
      <c r="H91" s="172">
        <f t="shared" si="11"/>
        <v>0</v>
      </c>
      <c r="I91" s="173">
        <f t="shared" si="12"/>
        <v>0</v>
      </c>
      <c r="J91" s="171">
        <f t="shared" si="13"/>
        <v>0</v>
      </c>
      <c r="K91" s="171">
        <f t="shared" si="14"/>
        <v>0</v>
      </c>
      <c r="L91" s="171">
        <f t="shared" si="15"/>
        <v>0</v>
      </c>
      <c r="M91" s="171">
        <f t="shared" si="16"/>
        <v>0</v>
      </c>
      <c r="N91" s="238">
        <f t="shared" si="17"/>
        <v>0</v>
      </c>
      <c r="O91" s="270"/>
      <c r="P91" s="476"/>
      <c r="Q91" s="239">
        <f>Tabela4[[#This Row],[TOTAL FINAL ]]*5%</f>
        <v>0</v>
      </c>
      <c r="R91" s="239">
        <f>Tabela4[[#This Row],[TOTAL FINAL ]]-Tabela4[[#This Row],[DESCONTO 5%]]</f>
        <v>0</v>
      </c>
      <c r="S91" s="347"/>
      <c r="T91" s="481"/>
      <c r="V91" s="12">
        <f>Tabela6[[#This Row],[CLIENTE]]</f>
        <v>0</v>
      </c>
      <c r="W91" s="133">
        <f>2-Tabela6[[#This Row],[PREÇO]]</f>
        <v>2</v>
      </c>
      <c r="X91" s="342">
        <f t="shared" si="18"/>
        <v>1</v>
      </c>
    </row>
    <row r="92" spans="1:24" ht="12.75" customHeight="1" x14ac:dyDescent="0.2">
      <c r="A92" s="349"/>
      <c r="B92" s="260"/>
      <c r="C92" s="256"/>
      <c r="D92" s="256"/>
      <c r="E92" s="133">
        <v>2</v>
      </c>
      <c r="F92" s="171">
        <f t="shared" si="10"/>
        <v>0</v>
      </c>
      <c r="G92" s="167"/>
      <c r="H92" s="172">
        <f t="shared" si="11"/>
        <v>0</v>
      </c>
      <c r="I92" s="173">
        <f t="shared" si="12"/>
        <v>0</v>
      </c>
      <c r="J92" s="171">
        <f t="shared" si="13"/>
        <v>0</v>
      </c>
      <c r="K92" s="171">
        <f t="shared" si="14"/>
        <v>0</v>
      </c>
      <c r="L92" s="171">
        <f t="shared" si="15"/>
        <v>0</v>
      </c>
      <c r="M92" s="171">
        <f t="shared" si="16"/>
        <v>0</v>
      </c>
      <c r="N92" s="238">
        <f t="shared" si="17"/>
        <v>0</v>
      </c>
      <c r="O92" s="270"/>
      <c r="P92" s="476"/>
      <c r="Q92" s="239">
        <f>Tabela4[[#This Row],[TOTAL FINAL ]]*5%</f>
        <v>0</v>
      </c>
      <c r="R92" s="239">
        <f>Tabela4[[#This Row],[TOTAL FINAL ]]-Tabela4[[#This Row],[DESCONTO 5%]]</f>
        <v>0</v>
      </c>
      <c r="S92" s="238"/>
      <c r="T92" s="481"/>
      <c r="V92" s="12">
        <f>Tabela6[[#This Row],[CLIENTE]]</f>
        <v>0</v>
      </c>
      <c r="W92" s="133">
        <f>2-Tabela6[[#This Row],[PREÇO]]</f>
        <v>2</v>
      </c>
      <c r="X92" s="342">
        <f t="shared" si="18"/>
        <v>1</v>
      </c>
    </row>
    <row r="93" spans="1:24" ht="12.75" customHeight="1" x14ac:dyDescent="0.2">
      <c r="A93" s="348"/>
      <c r="B93" s="260"/>
      <c r="C93" s="256"/>
      <c r="D93" s="256"/>
      <c r="E93" s="133">
        <v>2</v>
      </c>
      <c r="F93" s="171">
        <f t="shared" si="10"/>
        <v>0</v>
      </c>
      <c r="G93" s="167"/>
      <c r="H93" s="172">
        <f t="shared" si="11"/>
        <v>0</v>
      </c>
      <c r="I93" s="173">
        <f t="shared" si="12"/>
        <v>0</v>
      </c>
      <c r="J93" s="171">
        <f t="shared" si="13"/>
        <v>0</v>
      </c>
      <c r="K93" s="171">
        <f t="shared" si="14"/>
        <v>0</v>
      </c>
      <c r="L93" s="171">
        <f t="shared" si="15"/>
        <v>0</v>
      </c>
      <c r="M93" s="171">
        <f t="shared" si="16"/>
        <v>0</v>
      </c>
      <c r="N93" s="238">
        <f t="shared" si="17"/>
        <v>0</v>
      </c>
      <c r="O93" s="270"/>
      <c r="P93" s="476"/>
      <c r="Q93" s="239">
        <f>Tabela4[[#This Row],[TOTAL FINAL ]]*5%</f>
        <v>0</v>
      </c>
      <c r="R93" s="239">
        <f>Tabela4[[#This Row],[TOTAL FINAL ]]-Tabela4[[#This Row],[DESCONTO 5%]]</f>
        <v>0</v>
      </c>
      <c r="S93" s="238"/>
      <c r="T93" s="481"/>
      <c r="V93" s="12">
        <f>Tabela6[[#This Row],[CLIENTE]]</f>
        <v>0</v>
      </c>
      <c r="W93" s="133">
        <f>2-Tabela6[[#This Row],[PREÇO]]</f>
        <v>2</v>
      </c>
      <c r="X93" s="342">
        <f t="shared" si="18"/>
        <v>1</v>
      </c>
    </row>
    <row r="94" spans="1:24" ht="12.75" customHeight="1" x14ac:dyDescent="0.2">
      <c r="A94" s="348"/>
      <c r="B94" s="260"/>
      <c r="C94" s="256"/>
      <c r="D94" s="256"/>
      <c r="E94" s="133">
        <v>2</v>
      </c>
      <c r="F94" s="171">
        <f t="shared" si="10"/>
        <v>0</v>
      </c>
      <c r="G94" s="167"/>
      <c r="H94" s="172">
        <f t="shared" si="11"/>
        <v>0</v>
      </c>
      <c r="I94" s="173">
        <f t="shared" si="12"/>
        <v>0</v>
      </c>
      <c r="J94" s="171">
        <f t="shared" si="13"/>
        <v>0</v>
      </c>
      <c r="K94" s="171">
        <f t="shared" si="14"/>
        <v>0</v>
      </c>
      <c r="L94" s="171">
        <f t="shared" si="15"/>
        <v>0</v>
      </c>
      <c r="M94" s="171">
        <f t="shared" si="16"/>
        <v>0</v>
      </c>
      <c r="N94" s="238">
        <f t="shared" si="17"/>
        <v>0</v>
      </c>
      <c r="O94" s="270"/>
      <c r="P94" s="476"/>
      <c r="Q94" s="354">
        <f>Tabela4[[#This Row],[TOTAL FINAL ]]*5%</f>
        <v>0</v>
      </c>
      <c r="R94" s="354">
        <f>Tabela4[[#This Row],[TOTAL FINAL ]]-Tabela4[[#This Row],[DESCONTO 5%]]</f>
        <v>0</v>
      </c>
      <c r="S94" s="238"/>
      <c r="T94" s="481"/>
      <c r="V94" s="12">
        <f>Tabela6[[#This Row],[CLIENTE]]</f>
        <v>0</v>
      </c>
      <c r="W94" s="133">
        <f>2-Tabela6[[#This Row],[PREÇO]]</f>
        <v>2</v>
      </c>
      <c r="X94" s="342">
        <f t="shared" si="18"/>
        <v>1</v>
      </c>
    </row>
    <row r="95" spans="1:24" ht="12.75" customHeight="1" x14ac:dyDescent="0.2">
      <c r="A95" s="349"/>
      <c r="B95" s="260"/>
      <c r="C95" s="256"/>
      <c r="D95" s="256"/>
      <c r="E95" s="133">
        <v>2</v>
      </c>
      <c r="F95" s="171">
        <f t="shared" si="10"/>
        <v>0</v>
      </c>
      <c r="G95" s="167"/>
      <c r="H95" s="172">
        <f t="shared" si="11"/>
        <v>0</v>
      </c>
      <c r="I95" s="173">
        <f t="shared" si="12"/>
        <v>0</v>
      </c>
      <c r="J95" s="171">
        <f t="shared" si="13"/>
        <v>0</v>
      </c>
      <c r="K95" s="171">
        <f t="shared" si="14"/>
        <v>0</v>
      </c>
      <c r="L95" s="171">
        <f t="shared" si="15"/>
        <v>0</v>
      </c>
      <c r="M95" s="171">
        <f t="shared" si="16"/>
        <v>0</v>
      </c>
      <c r="N95" s="238">
        <f t="shared" si="17"/>
        <v>0</v>
      </c>
      <c r="O95" s="270"/>
      <c r="P95" s="476"/>
      <c r="Q95" s="239">
        <f>Tabela4[[#This Row],[TOTAL FINAL ]]*5%</f>
        <v>0</v>
      </c>
      <c r="R95" s="239">
        <f>Tabela4[[#This Row],[TOTAL FINAL ]]-Tabela4[[#This Row],[DESCONTO 5%]]</f>
        <v>0</v>
      </c>
      <c r="S95" s="238"/>
      <c r="T95" s="481"/>
      <c r="V95" s="12">
        <f>Tabela6[[#This Row],[CLIENTE]]</f>
        <v>0</v>
      </c>
      <c r="W95" s="133">
        <f>2-Tabela6[[#This Row],[PREÇO]]</f>
        <v>2</v>
      </c>
      <c r="X95" s="342">
        <f t="shared" si="18"/>
        <v>1</v>
      </c>
    </row>
    <row r="96" spans="1:24" ht="12.75" customHeight="1" x14ac:dyDescent="0.2">
      <c r="A96" s="349"/>
      <c r="B96" s="260"/>
      <c r="C96" s="256"/>
      <c r="D96" s="256"/>
      <c r="E96" s="133">
        <v>2</v>
      </c>
      <c r="F96" s="171">
        <f t="shared" si="10"/>
        <v>0</v>
      </c>
      <c r="G96" s="167"/>
      <c r="H96" s="172">
        <f t="shared" si="11"/>
        <v>0</v>
      </c>
      <c r="I96" s="173">
        <f t="shared" si="12"/>
        <v>0</v>
      </c>
      <c r="J96" s="171">
        <f t="shared" si="13"/>
        <v>0</v>
      </c>
      <c r="K96" s="171">
        <f t="shared" si="14"/>
        <v>0</v>
      </c>
      <c r="L96" s="171">
        <f t="shared" si="15"/>
        <v>0</v>
      </c>
      <c r="M96" s="171">
        <f t="shared" si="16"/>
        <v>0</v>
      </c>
      <c r="N96" s="238">
        <f t="shared" si="17"/>
        <v>0</v>
      </c>
      <c r="O96" s="270"/>
      <c r="P96" s="476"/>
      <c r="Q96" s="239">
        <f>Tabela4[[#This Row],[TOTAL FINAL ]]*5%</f>
        <v>0</v>
      </c>
      <c r="R96" s="239">
        <f>Tabela4[[#This Row],[TOTAL FINAL ]]-Tabela4[[#This Row],[DESCONTO 5%]]</f>
        <v>0</v>
      </c>
      <c r="S96" s="238"/>
      <c r="T96" s="481"/>
      <c r="V96" s="12">
        <f>Tabela6[[#This Row],[CLIENTE]]</f>
        <v>0</v>
      </c>
      <c r="W96" s="133">
        <f>2-Tabela6[[#This Row],[PREÇO]]</f>
        <v>2</v>
      </c>
      <c r="X96" s="342">
        <f t="shared" si="18"/>
        <v>1</v>
      </c>
    </row>
    <row r="97" spans="1:24" ht="12.75" customHeight="1" x14ac:dyDescent="0.2">
      <c r="A97" s="348"/>
      <c r="B97" s="260"/>
      <c r="C97" s="256"/>
      <c r="D97" s="256"/>
      <c r="E97" s="133">
        <v>2</v>
      </c>
      <c r="F97" s="171">
        <f t="shared" si="10"/>
        <v>0</v>
      </c>
      <c r="G97" s="167"/>
      <c r="H97" s="172">
        <f t="shared" si="11"/>
        <v>0</v>
      </c>
      <c r="I97" s="173">
        <f t="shared" si="12"/>
        <v>0</v>
      </c>
      <c r="J97" s="171">
        <f t="shared" si="13"/>
        <v>0</v>
      </c>
      <c r="K97" s="171">
        <f t="shared" si="14"/>
        <v>0</v>
      </c>
      <c r="L97" s="171">
        <f t="shared" si="15"/>
        <v>0</v>
      </c>
      <c r="M97" s="171">
        <f t="shared" si="16"/>
        <v>0</v>
      </c>
      <c r="N97" s="238">
        <f t="shared" si="17"/>
        <v>0</v>
      </c>
      <c r="O97" s="270"/>
      <c r="P97" s="476"/>
      <c r="Q97" s="239">
        <f>Tabela4[[#This Row],[TOTAL FINAL ]]*5%</f>
        <v>0</v>
      </c>
      <c r="R97" s="239">
        <f>Tabela4[[#This Row],[TOTAL FINAL ]]-Tabela4[[#This Row],[DESCONTO 5%]]</f>
        <v>0</v>
      </c>
      <c r="S97" s="238"/>
      <c r="T97" s="481"/>
      <c r="V97" s="12">
        <f>Tabela6[[#This Row],[CLIENTE]]</f>
        <v>0</v>
      </c>
      <c r="W97" s="133">
        <f>2-Tabela6[[#This Row],[PREÇO]]</f>
        <v>2</v>
      </c>
      <c r="X97" s="342">
        <f t="shared" si="18"/>
        <v>1</v>
      </c>
    </row>
    <row r="98" spans="1:24" ht="12.75" customHeight="1" x14ac:dyDescent="0.2">
      <c r="A98" s="348"/>
      <c r="B98" s="260"/>
      <c r="C98" s="256"/>
      <c r="D98" s="256"/>
      <c r="E98" s="133">
        <v>2</v>
      </c>
      <c r="F98" s="171">
        <f t="shared" si="10"/>
        <v>0</v>
      </c>
      <c r="G98" s="167"/>
      <c r="H98" s="172">
        <f t="shared" si="11"/>
        <v>0</v>
      </c>
      <c r="I98" s="173">
        <f t="shared" si="12"/>
        <v>0</v>
      </c>
      <c r="J98" s="171">
        <f t="shared" si="13"/>
        <v>0</v>
      </c>
      <c r="K98" s="171">
        <f t="shared" si="14"/>
        <v>0</v>
      </c>
      <c r="L98" s="171">
        <f t="shared" si="15"/>
        <v>0</v>
      </c>
      <c r="M98" s="171">
        <f t="shared" si="16"/>
        <v>0</v>
      </c>
      <c r="N98" s="238">
        <f t="shared" si="17"/>
        <v>0</v>
      </c>
      <c r="O98" s="270"/>
      <c r="P98" s="476"/>
      <c r="Q98" s="239">
        <f>Tabela4[[#This Row],[TOTAL FINAL ]]*5%</f>
        <v>0</v>
      </c>
      <c r="R98" s="239">
        <f>Tabela4[[#This Row],[TOTAL FINAL ]]-Tabela4[[#This Row],[DESCONTO 5%]]</f>
        <v>0</v>
      </c>
      <c r="S98" s="238"/>
      <c r="T98" s="481"/>
      <c r="V98" s="12">
        <f>Tabela6[[#This Row],[CLIENTE]]</f>
        <v>0</v>
      </c>
      <c r="W98" s="133">
        <f>2-Tabela6[[#This Row],[PREÇO]]</f>
        <v>2</v>
      </c>
      <c r="X98" s="342">
        <f t="shared" si="18"/>
        <v>1</v>
      </c>
    </row>
    <row r="99" spans="1:24" ht="12.75" customHeight="1" x14ac:dyDescent="0.2">
      <c r="A99" s="348"/>
      <c r="B99" s="260"/>
      <c r="C99" s="256"/>
      <c r="D99" s="256"/>
      <c r="E99" s="133">
        <v>2</v>
      </c>
      <c r="F99" s="171">
        <f t="shared" si="10"/>
        <v>0</v>
      </c>
      <c r="G99" s="167"/>
      <c r="H99" s="172">
        <f t="shared" si="11"/>
        <v>0</v>
      </c>
      <c r="I99" s="173">
        <f t="shared" si="12"/>
        <v>0</v>
      </c>
      <c r="J99" s="171">
        <f t="shared" si="13"/>
        <v>0</v>
      </c>
      <c r="K99" s="171">
        <f t="shared" si="14"/>
        <v>0</v>
      </c>
      <c r="L99" s="171">
        <f t="shared" si="15"/>
        <v>0</v>
      </c>
      <c r="M99" s="171">
        <f t="shared" si="16"/>
        <v>0</v>
      </c>
      <c r="N99" s="238">
        <f t="shared" si="17"/>
        <v>0</v>
      </c>
      <c r="O99" s="270"/>
      <c r="P99" s="476"/>
      <c r="Q99" s="239">
        <f>Tabela4[[#This Row],[TOTAL FINAL ]]*5%</f>
        <v>0</v>
      </c>
      <c r="R99" s="239">
        <f>Tabela4[[#This Row],[TOTAL FINAL ]]-Tabela4[[#This Row],[DESCONTO 5%]]</f>
        <v>0</v>
      </c>
      <c r="S99" s="238"/>
      <c r="T99" s="481"/>
      <c r="V99" s="12">
        <f>Tabela6[[#This Row],[CLIENTE]]</f>
        <v>0</v>
      </c>
      <c r="W99" s="133">
        <f>2-Tabela6[[#This Row],[PREÇO]]</f>
        <v>2</v>
      </c>
      <c r="X99" s="342">
        <f t="shared" si="18"/>
        <v>1</v>
      </c>
    </row>
    <row r="100" spans="1:24" x14ac:dyDescent="0.2">
      <c r="A100" s="348"/>
      <c r="B100" s="260"/>
      <c r="C100" s="256"/>
      <c r="D100" s="256"/>
      <c r="E100" s="133">
        <v>2</v>
      </c>
      <c r="F100" s="171">
        <f t="shared" si="10"/>
        <v>0</v>
      </c>
      <c r="G100" s="167"/>
      <c r="H100" s="172">
        <f>F100*G100</f>
        <v>0</v>
      </c>
      <c r="I100" s="173">
        <f>F100-(F100*G100)</f>
        <v>0</v>
      </c>
      <c r="J100" s="171">
        <f>I100</f>
        <v>0</v>
      </c>
      <c r="K100" s="171">
        <f>J100*17%</f>
        <v>0</v>
      </c>
      <c r="L100" s="171">
        <f>J100*100%+J100</f>
        <v>0</v>
      </c>
      <c r="M100" s="171">
        <f>L100*17%-K100</f>
        <v>0</v>
      </c>
      <c r="N100" s="238">
        <f>J100+M100</f>
        <v>0</v>
      </c>
      <c r="O100" s="270"/>
      <c r="P100" s="476"/>
      <c r="Q100" s="354">
        <f>Tabela4[[#This Row],[TOTAL FINAL ]]*5%</f>
        <v>0</v>
      </c>
      <c r="R100" s="354">
        <f>Tabela4[[#This Row],[TOTAL FINAL ]]-Tabela4[[#This Row],[DESCONTO 5%]]</f>
        <v>0</v>
      </c>
      <c r="S100" s="347"/>
      <c r="T100" s="481"/>
      <c r="V100" s="12">
        <f>Tabela6[[#This Row],[CLIENTE]]</f>
        <v>0</v>
      </c>
      <c r="W100" s="133">
        <f>2-Tabela6[[#This Row],[PREÇO]]</f>
        <v>2</v>
      </c>
      <c r="X100" s="342">
        <f t="shared" si="18"/>
        <v>1</v>
      </c>
    </row>
    <row r="101" spans="1:24" ht="12.75" customHeight="1" x14ac:dyDescent="0.2">
      <c r="A101" s="349"/>
      <c r="B101" s="260"/>
      <c r="C101" s="256"/>
      <c r="D101" s="256"/>
      <c r="E101" s="133">
        <v>2</v>
      </c>
      <c r="F101" s="171">
        <f t="shared" si="10"/>
        <v>0</v>
      </c>
      <c r="G101" s="167"/>
      <c r="H101" s="172">
        <f>F101*G101</f>
        <v>0</v>
      </c>
      <c r="I101" s="173">
        <f>F101-(F101*G101)</f>
        <v>0</v>
      </c>
      <c r="J101" s="171">
        <f>I101</f>
        <v>0</v>
      </c>
      <c r="K101" s="171">
        <f>J101*17%</f>
        <v>0</v>
      </c>
      <c r="L101" s="171">
        <f>J101*100%+J101</f>
        <v>0</v>
      </c>
      <c r="M101" s="171">
        <f>L101*17%-K101</f>
        <v>0</v>
      </c>
      <c r="N101" s="238">
        <f>J101+M101</f>
        <v>0</v>
      </c>
      <c r="O101" s="270"/>
      <c r="P101" s="476"/>
      <c r="Q101" s="239">
        <f>Tabela4[[#This Row],[TOTAL FINAL ]]*5%</f>
        <v>0</v>
      </c>
      <c r="R101" s="239">
        <f>Tabela4[[#This Row],[TOTAL FINAL ]]-Tabela4[[#This Row],[DESCONTO 5%]]</f>
        <v>0</v>
      </c>
      <c r="S101" s="238"/>
      <c r="T101" s="481"/>
      <c r="V101" s="12">
        <f>Tabela6[[#This Row],[CLIENTE]]</f>
        <v>0</v>
      </c>
      <c r="W101" s="133">
        <f>2-Tabela6[[#This Row],[PREÇO]]</f>
        <v>2</v>
      </c>
      <c r="X101" s="342">
        <f t="shared" si="18"/>
        <v>1</v>
      </c>
    </row>
    <row r="102" spans="1:24" ht="12.75" customHeight="1" x14ac:dyDescent="0.2">
      <c r="A102" s="349"/>
      <c r="B102" s="260"/>
      <c r="C102" s="256"/>
      <c r="D102" s="256"/>
      <c r="E102" s="133">
        <v>2</v>
      </c>
      <c r="F102" s="171">
        <f t="shared" si="10"/>
        <v>0</v>
      </c>
      <c r="G102" s="167"/>
      <c r="H102" s="172">
        <f>F102*G102</f>
        <v>0</v>
      </c>
      <c r="I102" s="173">
        <f>F102-(F102*G102)</f>
        <v>0</v>
      </c>
      <c r="J102" s="171">
        <f>I102</f>
        <v>0</v>
      </c>
      <c r="K102" s="171">
        <f>J102*17%</f>
        <v>0</v>
      </c>
      <c r="L102" s="171">
        <f>J102*100%+J102</f>
        <v>0</v>
      </c>
      <c r="M102" s="171">
        <f>L102*17%-K102</f>
        <v>0</v>
      </c>
      <c r="N102" s="238">
        <f>J102+M102</f>
        <v>0</v>
      </c>
      <c r="O102" s="270"/>
      <c r="P102" s="476"/>
      <c r="Q102" s="239">
        <f>Tabela4[[#This Row],[TOTAL FINAL ]]*5%</f>
        <v>0</v>
      </c>
      <c r="R102" s="239">
        <f>Tabela4[[#This Row],[TOTAL FINAL ]]-Tabela4[[#This Row],[DESCONTO 5%]]</f>
        <v>0</v>
      </c>
      <c r="S102" s="238"/>
      <c r="T102" s="481"/>
      <c r="V102" s="12">
        <f>Tabela6[[#This Row],[CLIENTE]]</f>
        <v>0</v>
      </c>
      <c r="W102" s="133">
        <f>2-Tabela6[[#This Row],[PREÇO]]</f>
        <v>2</v>
      </c>
      <c r="X102" s="342">
        <f t="shared" si="18"/>
        <v>1</v>
      </c>
    </row>
    <row r="103" spans="1:24" ht="12.75" customHeight="1" x14ac:dyDescent="0.2">
      <c r="A103" s="348"/>
      <c r="B103" s="260"/>
      <c r="C103" s="256"/>
      <c r="D103" s="256"/>
      <c r="E103" s="133">
        <v>2</v>
      </c>
      <c r="F103" s="171">
        <f t="shared" si="10"/>
        <v>0</v>
      </c>
      <c r="G103" s="167"/>
      <c r="H103" s="172">
        <f>F103*G103</f>
        <v>0</v>
      </c>
      <c r="I103" s="173">
        <f>F103-(F103*G103)</f>
        <v>0</v>
      </c>
      <c r="J103" s="171">
        <f>I103</f>
        <v>0</v>
      </c>
      <c r="K103" s="171">
        <f>J103*17%</f>
        <v>0</v>
      </c>
      <c r="L103" s="171">
        <f>J103*100%+J103</f>
        <v>0</v>
      </c>
      <c r="M103" s="171">
        <f>L103*17%-K103</f>
        <v>0</v>
      </c>
      <c r="N103" s="238">
        <f>J103+M103</f>
        <v>0</v>
      </c>
      <c r="O103" s="270"/>
      <c r="P103" s="476"/>
      <c r="Q103" s="239">
        <f>Tabela4[[#This Row],[TOTAL FINAL ]]*5%</f>
        <v>0</v>
      </c>
      <c r="R103" s="239">
        <f>Tabela4[[#This Row],[TOTAL FINAL ]]-Tabela4[[#This Row],[DESCONTO 5%]]</f>
        <v>0</v>
      </c>
      <c r="S103" s="238"/>
      <c r="T103" s="481"/>
      <c r="V103" s="12">
        <f>Tabela6[[#This Row],[CLIENTE]]</f>
        <v>0</v>
      </c>
      <c r="W103" s="133">
        <f>2-Tabela6[[#This Row],[PREÇO]]</f>
        <v>2</v>
      </c>
      <c r="X103" s="342">
        <f t="shared" si="18"/>
        <v>1</v>
      </c>
    </row>
    <row r="104" spans="1:24" ht="12.75" customHeight="1" x14ac:dyDescent="0.2">
      <c r="A104" s="348"/>
      <c r="B104" s="260"/>
      <c r="C104" s="256"/>
      <c r="D104" s="256"/>
      <c r="E104" s="133">
        <v>2</v>
      </c>
      <c r="F104" s="171">
        <f t="shared" si="10"/>
        <v>0</v>
      </c>
      <c r="G104" s="167"/>
      <c r="H104" s="172">
        <f>F104*G104</f>
        <v>0</v>
      </c>
      <c r="I104" s="173">
        <f>F104-(F104*G104)</f>
        <v>0</v>
      </c>
      <c r="J104" s="171">
        <f>I104</f>
        <v>0</v>
      </c>
      <c r="K104" s="171">
        <f>J104*17%</f>
        <v>0</v>
      </c>
      <c r="L104" s="171">
        <f>J104*100%+J104</f>
        <v>0</v>
      </c>
      <c r="M104" s="171">
        <f>L104*17%-K104</f>
        <v>0</v>
      </c>
      <c r="N104" s="238">
        <f>J104+M104</f>
        <v>0</v>
      </c>
      <c r="O104" s="270"/>
      <c r="P104" s="476"/>
      <c r="Q104" s="239">
        <f>Tabela4[[#This Row],[TOTAL FINAL ]]*5%</f>
        <v>0</v>
      </c>
      <c r="R104" s="239">
        <f>Tabela4[[#This Row],[TOTAL FINAL ]]-Tabela4[[#This Row],[DESCONTO 5%]]</f>
        <v>0</v>
      </c>
      <c r="S104" s="238"/>
      <c r="T104" s="481"/>
      <c r="V104" s="12">
        <f>Tabela6[[#This Row],[CLIENTE]]</f>
        <v>0</v>
      </c>
      <c r="W104" s="133">
        <f>2-Tabela6[[#This Row],[PREÇO]]</f>
        <v>2</v>
      </c>
      <c r="X104" s="342">
        <f t="shared" si="18"/>
        <v>1</v>
      </c>
    </row>
    <row r="105" spans="1:24" x14ac:dyDescent="0.2">
      <c r="A105" s="348"/>
      <c r="B105" s="260"/>
      <c r="C105" s="256"/>
      <c r="D105" s="256"/>
      <c r="E105" s="133">
        <v>2</v>
      </c>
      <c r="F105" s="171">
        <f t="shared" si="10"/>
        <v>0</v>
      </c>
      <c r="G105" s="342"/>
      <c r="H105" s="172">
        <f t="shared" si="11"/>
        <v>0</v>
      </c>
      <c r="I105" s="173">
        <f t="shared" si="12"/>
        <v>0</v>
      </c>
      <c r="J105" s="171">
        <f t="shared" si="13"/>
        <v>0</v>
      </c>
      <c r="K105" s="171">
        <f t="shared" si="14"/>
        <v>0</v>
      </c>
      <c r="L105" s="171">
        <f t="shared" si="15"/>
        <v>0</v>
      </c>
      <c r="M105" s="171">
        <f t="shared" si="16"/>
        <v>0</v>
      </c>
      <c r="N105" s="238">
        <f t="shared" si="17"/>
        <v>0</v>
      </c>
      <c r="O105" s="270"/>
      <c r="P105" s="476"/>
      <c r="Q105" s="239">
        <f>Tabela4[[#This Row],[TOTAL FINAL ]]*5%</f>
        <v>0</v>
      </c>
      <c r="R105" s="239">
        <f>Tabela4[[#This Row],[TOTAL FINAL ]]-Tabela4[[#This Row],[DESCONTO 5%]]</f>
        <v>0</v>
      </c>
      <c r="S105" s="347"/>
      <c r="T105" s="481"/>
      <c r="V105" s="12">
        <f>Tabela6[[#This Row],[CLIENTE]]</f>
        <v>0</v>
      </c>
      <c r="W105" s="133">
        <f>2-Tabela6[[#This Row],[PREÇO]]</f>
        <v>2</v>
      </c>
      <c r="X105" s="342">
        <f t="shared" si="18"/>
        <v>1</v>
      </c>
    </row>
    <row r="106" spans="1:24" x14ac:dyDescent="0.2">
      <c r="A106" s="269"/>
      <c r="B106" s="260"/>
      <c r="C106" s="256"/>
      <c r="D106" s="256"/>
      <c r="E106" s="133">
        <v>2</v>
      </c>
      <c r="F106" s="171">
        <f t="shared" si="10"/>
        <v>0</v>
      </c>
      <c r="G106" s="342"/>
      <c r="H106" s="172">
        <f t="shared" si="11"/>
        <v>0</v>
      </c>
      <c r="I106" s="173">
        <f t="shared" si="12"/>
        <v>0</v>
      </c>
      <c r="J106" s="171">
        <f t="shared" si="13"/>
        <v>0</v>
      </c>
      <c r="K106" s="171">
        <f t="shared" si="14"/>
        <v>0</v>
      </c>
      <c r="L106" s="171">
        <f t="shared" si="15"/>
        <v>0</v>
      </c>
      <c r="M106" s="171">
        <f t="shared" si="16"/>
        <v>0</v>
      </c>
      <c r="N106" s="238">
        <f t="shared" si="17"/>
        <v>0</v>
      </c>
      <c r="O106" s="270"/>
      <c r="P106" s="476"/>
      <c r="Q106" s="354">
        <f>Tabela4[[#This Row],[TOTAL FINAL ]]*5%</f>
        <v>0</v>
      </c>
      <c r="R106" s="354">
        <f>Tabela4[[#This Row],[TOTAL FINAL ]]-Tabela4[[#This Row],[DESCONTO 5%]]</f>
        <v>0</v>
      </c>
      <c r="S106" s="347"/>
      <c r="T106" s="481"/>
      <c r="V106" s="12">
        <f>Tabela6[[#This Row],[CLIENTE]]</f>
        <v>0</v>
      </c>
      <c r="W106" s="133">
        <f>2-Tabela6[[#This Row],[PREÇO]]</f>
        <v>2</v>
      </c>
      <c r="X106" s="342">
        <f t="shared" si="18"/>
        <v>1</v>
      </c>
    </row>
    <row r="107" spans="1:24" ht="12.75" customHeight="1" x14ac:dyDescent="0.2">
      <c r="A107" s="269"/>
      <c r="B107" s="260"/>
      <c r="C107" s="256"/>
      <c r="D107" s="256"/>
      <c r="E107" s="133">
        <v>2</v>
      </c>
      <c r="F107" s="171">
        <f t="shared" si="10"/>
        <v>0</v>
      </c>
      <c r="G107" s="167"/>
      <c r="H107" s="172">
        <f t="shared" si="11"/>
        <v>0</v>
      </c>
      <c r="I107" s="173">
        <f t="shared" si="12"/>
        <v>0</v>
      </c>
      <c r="J107" s="171">
        <f t="shared" si="13"/>
        <v>0</v>
      </c>
      <c r="K107" s="171">
        <f t="shared" si="14"/>
        <v>0</v>
      </c>
      <c r="L107" s="171">
        <f t="shared" si="15"/>
        <v>0</v>
      </c>
      <c r="M107" s="171">
        <f t="shared" si="16"/>
        <v>0</v>
      </c>
      <c r="N107" s="238">
        <f t="shared" si="17"/>
        <v>0</v>
      </c>
      <c r="O107" s="270"/>
      <c r="P107" s="476"/>
      <c r="Q107" s="239">
        <f>Tabela4[[#This Row],[TOTAL FINAL ]]*5%</f>
        <v>0</v>
      </c>
      <c r="R107" s="239">
        <f>Tabela4[[#This Row],[TOTAL FINAL ]]-Tabela4[[#This Row],[DESCONTO 5%]]</f>
        <v>0</v>
      </c>
      <c r="S107" s="238"/>
      <c r="T107" s="481"/>
      <c r="V107" s="12">
        <f>Tabela6[[#This Row],[CLIENTE]]</f>
        <v>0</v>
      </c>
      <c r="W107" s="133">
        <f>2-Tabela6[[#This Row],[PREÇO]]</f>
        <v>2</v>
      </c>
      <c r="X107" s="342">
        <f t="shared" si="18"/>
        <v>1</v>
      </c>
    </row>
    <row r="108" spans="1:24" ht="12.75" customHeight="1" x14ac:dyDescent="0.2">
      <c r="A108" s="257"/>
      <c r="B108" s="260"/>
      <c r="C108" s="256"/>
      <c r="D108" s="256"/>
      <c r="E108" s="133">
        <v>2</v>
      </c>
      <c r="F108" s="171">
        <f t="shared" si="10"/>
        <v>0</v>
      </c>
      <c r="G108" s="167"/>
      <c r="H108" s="172">
        <f t="shared" si="11"/>
        <v>0</v>
      </c>
      <c r="I108" s="173">
        <f t="shared" si="12"/>
        <v>0</v>
      </c>
      <c r="J108" s="171">
        <f t="shared" si="13"/>
        <v>0</v>
      </c>
      <c r="K108" s="171">
        <f t="shared" si="14"/>
        <v>0</v>
      </c>
      <c r="L108" s="171">
        <f t="shared" si="15"/>
        <v>0</v>
      </c>
      <c r="M108" s="171">
        <f t="shared" si="16"/>
        <v>0</v>
      </c>
      <c r="N108" s="238">
        <f t="shared" si="17"/>
        <v>0</v>
      </c>
      <c r="O108" s="270"/>
      <c r="P108" s="476"/>
      <c r="Q108" s="239">
        <f>Tabela4[[#This Row],[TOTAL FINAL ]]*5%</f>
        <v>0</v>
      </c>
      <c r="R108" s="239">
        <f>Tabela4[[#This Row],[TOTAL FINAL ]]-Tabela4[[#This Row],[DESCONTO 5%]]</f>
        <v>0</v>
      </c>
      <c r="S108" s="238"/>
      <c r="T108" s="481"/>
      <c r="V108" s="12">
        <f>Tabela6[[#This Row],[CLIENTE]]</f>
        <v>0</v>
      </c>
      <c r="W108" s="133">
        <f>2-Tabela6[[#This Row],[PREÇO]]</f>
        <v>2</v>
      </c>
      <c r="X108" s="342">
        <f t="shared" si="18"/>
        <v>1</v>
      </c>
    </row>
    <row r="109" spans="1:24" ht="12.75" customHeight="1" x14ac:dyDescent="0.2">
      <c r="A109" s="269"/>
      <c r="B109" s="260"/>
      <c r="C109" s="256"/>
      <c r="D109" s="256"/>
      <c r="E109" s="133">
        <v>2</v>
      </c>
      <c r="F109" s="171">
        <f t="shared" si="10"/>
        <v>0</v>
      </c>
      <c r="G109" s="167"/>
      <c r="H109" s="172">
        <f t="shared" si="11"/>
        <v>0</v>
      </c>
      <c r="I109" s="173">
        <f t="shared" si="12"/>
        <v>0</v>
      </c>
      <c r="J109" s="171">
        <f t="shared" si="13"/>
        <v>0</v>
      </c>
      <c r="K109" s="171">
        <f t="shared" si="14"/>
        <v>0</v>
      </c>
      <c r="L109" s="171">
        <f t="shared" si="15"/>
        <v>0</v>
      </c>
      <c r="M109" s="171">
        <f t="shared" si="16"/>
        <v>0</v>
      </c>
      <c r="N109" s="238">
        <f t="shared" si="17"/>
        <v>0</v>
      </c>
      <c r="O109" s="270"/>
      <c r="P109" s="476"/>
      <c r="Q109" s="239">
        <f>Tabela4[[#This Row],[TOTAL FINAL ]]*5%</f>
        <v>0</v>
      </c>
      <c r="R109" s="239">
        <f>Tabela4[[#This Row],[TOTAL FINAL ]]-Tabela4[[#This Row],[DESCONTO 5%]]</f>
        <v>0</v>
      </c>
      <c r="S109" s="238"/>
      <c r="T109" s="481"/>
      <c r="V109" s="12">
        <f>Tabela6[[#This Row],[CLIENTE]]</f>
        <v>0</v>
      </c>
      <c r="W109" s="133">
        <f>2-Tabela6[[#This Row],[PREÇO]]</f>
        <v>2</v>
      </c>
      <c r="X109" s="342">
        <f t="shared" si="18"/>
        <v>1</v>
      </c>
    </row>
    <row r="110" spans="1:24" ht="12.75" customHeight="1" x14ac:dyDescent="0.2">
      <c r="A110" s="269"/>
      <c r="B110" s="260"/>
      <c r="C110" s="256"/>
      <c r="D110" s="256"/>
      <c r="E110" s="133">
        <v>2</v>
      </c>
      <c r="F110" s="171">
        <f t="shared" si="10"/>
        <v>0</v>
      </c>
      <c r="G110" s="167"/>
      <c r="H110" s="172">
        <f t="shared" si="11"/>
        <v>0</v>
      </c>
      <c r="I110" s="173">
        <f t="shared" si="12"/>
        <v>0</v>
      </c>
      <c r="J110" s="171">
        <f t="shared" si="13"/>
        <v>0</v>
      </c>
      <c r="K110" s="171">
        <f t="shared" si="14"/>
        <v>0</v>
      </c>
      <c r="L110" s="171">
        <f t="shared" si="15"/>
        <v>0</v>
      </c>
      <c r="M110" s="171">
        <f t="shared" si="16"/>
        <v>0</v>
      </c>
      <c r="N110" s="238">
        <f t="shared" si="17"/>
        <v>0</v>
      </c>
      <c r="O110" s="270"/>
      <c r="P110" s="476"/>
      <c r="Q110" s="239">
        <f>Tabela4[[#This Row],[TOTAL FINAL ]]*5%</f>
        <v>0</v>
      </c>
      <c r="R110" s="239">
        <f>Tabela4[[#This Row],[TOTAL FINAL ]]-Tabela4[[#This Row],[DESCONTO 5%]]</f>
        <v>0</v>
      </c>
      <c r="S110" s="238"/>
      <c r="T110" s="481"/>
      <c r="V110" s="12">
        <f>Tabela6[[#This Row],[CLIENTE]]</f>
        <v>0</v>
      </c>
      <c r="W110" s="133">
        <f>2-Tabela6[[#This Row],[PREÇO]]</f>
        <v>2</v>
      </c>
      <c r="X110" s="342">
        <f t="shared" si="18"/>
        <v>1</v>
      </c>
    </row>
    <row r="111" spans="1:24" x14ac:dyDescent="0.2">
      <c r="A111" s="338"/>
      <c r="B111" s="260"/>
      <c r="C111" s="256"/>
      <c r="E111" s="133">
        <v>2</v>
      </c>
      <c r="F111" s="171">
        <f t="shared" si="10"/>
        <v>0</v>
      </c>
      <c r="G111" s="167"/>
      <c r="H111" s="172">
        <f t="shared" si="11"/>
        <v>0</v>
      </c>
      <c r="I111" s="173">
        <f t="shared" si="12"/>
        <v>0</v>
      </c>
      <c r="J111" s="171">
        <v>0</v>
      </c>
      <c r="K111" s="171">
        <f t="shared" si="14"/>
        <v>0</v>
      </c>
      <c r="L111" s="171">
        <f t="shared" si="15"/>
        <v>0</v>
      </c>
      <c r="M111" s="171">
        <f t="shared" si="16"/>
        <v>0</v>
      </c>
      <c r="N111" s="238">
        <f t="shared" si="17"/>
        <v>0</v>
      </c>
      <c r="O111" s="270"/>
      <c r="P111" s="476"/>
      <c r="Q111" s="239">
        <f>Tabela4[[#This Row],[TOTAL FINAL ]]*5%</f>
        <v>0</v>
      </c>
      <c r="R111" s="239">
        <f>Tabela4[[#This Row],[TOTAL FINAL ]]-Tabela4[[#This Row],[DESCONTO 5%]]</f>
        <v>0</v>
      </c>
      <c r="S111" s="347"/>
      <c r="T111" s="481"/>
      <c r="V111" s="12">
        <f>Tabela6[[#This Row],[CLIENTE]]</f>
        <v>0</v>
      </c>
      <c r="W111" s="133">
        <f>2-Tabela6[[#This Row],[PREÇO]]</f>
        <v>2</v>
      </c>
      <c r="X111" s="342">
        <f t="shared" si="18"/>
        <v>1</v>
      </c>
    </row>
    <row r="112" spans="1:24" ht="12.75" customHeight="1" x14ac:dyDescent="0.2">
      <c r="A112" s="269"/>
      <c r="B112" s="260"/>
      <c r="C112" s="256"/>
      <c r="D112" s="256"/>
      <c r="E112" s="133">
        <v>2</v>
      </c>
      <c r="F112" s="171">
        <f t="shared" si="10"/>
        <v>0</v>
      </c>
      <c r="G112" s="167"/>
      <c r="H112" s="172">
        <f t="shared" si="11"/>
        <v>0</v>
      </c>
      <c r="I112" s="173">
        <f t="shared" si="12"/>
        <v>0</v>
      </c>
      <c r="J112" s="171">
        <f t="shared" si="13"/>
        <v>0</v>
      </c>
      <c r="K112" s="171">
        <f t="shared" si="14"/>
        <v>0</v>
      </c>
      <c r="L112" s="171">
        <f t="shared" si="15"/>
        <v>0</v>
      </c>
      <c r="M112" s="171">
        <f t="shared" si="16"/>
        <v>0</v>
      </c>
      <c r="N112" s="238">
        <f t="shared" si="17"/>
        <v>0</v>
      </c>
      <c r="O112" s="270"/>
      <c r="P112" s="476"/>
      <c r="Q112" s="354">
        <f>Tabela4[[#This Row],[TOTAL FINAL ]]*5%</f>
        <v>0</v>
      </c>
      <c r="R112" s="354">
        <f>Tabela4[[#This Row],[TOTAL FINAL ]]-Tabela4[[#This Row],[DESCONTO 5%]]</f>
        <v>0</v>
      </c>
      <c r="S112" s="238"/>
      <c r="T112" s="481"/>
      <c r="V112" s="12">
        <f>Tabela6[[#This Row],[CLIENTE]]</f>
        <v>0</v>
      </c>
      <c r="W112" s="133">
        <f>2-Tabela6[[#This Row],[PREÇO]]</f>
        <v>2</v>
      </c>
      <c r="X112" s="342">
        <f t="shared" si="18"/>
        <v>1</v>
      </c>
    </row>
    <row r="113" spans="1:24" ht="12.75" customHeight="1" x14ac:dyDescent="0.2">
      <c r="A113" s="269"/>
      <c r="B113" s="260"/>
      <c r="C113" s="256"/>
      <c r="D113" s="256"/>
      <c r="E113" s="133">
        <v>2</v>
      </c>
      <c r="F113" s="171">
        <f t="shared" si="10"/>
        <v>0</v>
      </c>
      <c r="G113" s="167"/>
      <c r="H113" s="172">
        <f t="shared" si="11"/>
        <v>0</v>
      </c>
      <c r="I113" s="173">
        <f t="shared" si="12"/>
        <v>0</v>
      </c>
      <c r="J113" s="171">
        <f t="shared" si="13"/>
        <v>0</v>
      </c>
      <c r="K113" s="171">
        <f t="shared" si="14"/>
        <v>0</v>
      </c>
      <c r="L113" s="171">
        <f t="shared" si="15"/>
        <v>0</v>
      </c>
      <c r="M113" s="171">
        <f t="shared" si="16"/>
        <v>0</v>
      </c>
      <c r="N113" s="238">
        <f t="shared" si="17"/>
        <v>0</v>
      </c>
      <c r="O113" s="270"/>
      <c r="P113" s="476"/>
      <c r="Q113" s="239">
        <f>Tabela4[[#This Row],[TOTAL FINAL ]]*5%</f>
        <v>0</v>
      </c>
      <c r="R113" s="239">
        <f>Tabela4[[#This Row],[TOTAL FINAL ]]-Tabela4[[#This Row],[DESCONTO 5%]]</f>
        <v>0</v>
      </c>
      <c r="S113" s="238"/>
      <c r="T113" s="481"/>
      <c r="V113" s="12">
        <f>Tabela6[[#This Row],[CLIENTE]]</f>
        <v>0</v>
      </c>
      <c r="W113" s="133">
        <f>2-Tabela6[[#This Row],[PREÇO]]</f>
        <v>2</v>
      </c>
      <c r="X113" s="342">
        <f t="shared" si="18"/>
        <v>1</v>
      </c>
    </row>
    <row r="114" spans="1:24" ht="12.75" customHeight="1" x14ac:dyDescent="0.2">
      <c r="A114" s="269"/>
      <c r="B114" s="260"/>
      <c r="C114" s="256"/>
      <c r="D114" s="256"/>
      <c r="E114" s="133">
        <v>2</v>
      </c>
      <c r="F114" s="171">
        <f t="shared" si="10"/>
        <v>0</v>
      </c>
      <c r="G114" s="167"/>
      <c r="H114" s="172">
        <f t="shared" si="11"/>
        <v>0</v>
      </c>
      <c r="I114" s="173">
        <f t="shared" si="12"/>
        <v>0</v>
      </c>
      <c r="J114" s="171">
        <f t="shared" si="13"/>
        <v>0</v>
      </c>
      <c r="K114" s="171">
        <f t="shared" si="14"/>
        <v>0</v>
      </c>
      <c r="L114" s="171">
        <f t="shared" si="15"/>
        <v>0</v>
      </c>
      <c r="M114" s="171">
        <f t="shared" si="16"/>
        <v>0</v>
      </c>
      <c r="N114" s="238">
        <f t="shared" si="17"/>
        <v>0</v>
      </c>
      <c r="O114" s="270"/>
      <c r="P114" s="476"/>
      <c r="Q114" s="239">
        <f>Tabela4[[#This Row],[TOTAL FINAL ]]*5%</f>
        <v>0</v>
      </c>
      <c r="R114" s="239">
        <f>Tabela4[[#This Row],[TOTAL FINAL ]]-Tabela4[[#This Row],[DESCONTO 5%]]</f>
        <v>0</v>
      </c>
      <c r="S114" s="238"/>
      <c r="T114" s="481"/>
      <c r="V114" s="12">
        <f>Tabela6[[#This Row],[CLIENTE]]</f>
        <v>0</v>
      </c>
      <c r="W114" s="133">
        <f>2-Tabela6[[#This Row],[PREÇO]]</f>
        <v>2</v>
      </c>
      <c r="X114" s="342">
        <f t="shared" si="18"/>
        <v>1</v>
      </c>
    </row>
    <row r="115" spans="1:24" ht="12.75" customHeight="1" x14ac:dyDescent="0.2">
      <c r="A115" s="269"/>
      <c r="B115" s="260"/>
      <c r="C115" s="256"/>
      <c r="D115" s="256"/>
      <c r="E115" s="133">
        <v>2</v>
      </c>
      <c r="F115" s="171">
        <f t="shared" si="10"/>
        <v>0</v>
      </c>
      <c r="G115" s="167"/>
      <c r="H115" s="172">
        <f t="shared" si="11"/>
        <v>0</v>
      </c>
      <c r="I115" s="173">
        <f t="shared" si="12"/>
        <v>0</v>
      </c>
      <c r="J115" s="171">
        <f t="shared" si="13"/>
        <v>0</v>
      </c>
      <c r="K115" s="171">
        <f t="shared" si="14"/>
        <v>0</v>
      </c>
      <c r="L115" s="171">
        <f t="shared" si="15"/>
        <v>0</v>
      </c>
      <c r="M115" s="171">
        <f t="shared" si="16"/>
        <v>0</v>
      </c>
      <c r="N115" s="238">
        <f t="shared" si="17"/>
        <v>0</v>
      </c>
      <c r="O115" s="270"/>
      <c r="P115" s="476"/>
      <c r="Q115" s="239">
        <f>Tabela4[[#This Row],[TOTAL FINAL ]]*5%</f>
        <v>0</v>
      </c>
      <c r="R115" s="239">
        <f>Tabela4[[#This Row],[TOTAL FINAL ]]-Tabela4[[#This Row],[DESCONTO 5%]]</f>
        <v>0</v>
      </c>
      <c r="S115" s="238"/>
      <c r="T115" s="481"/>
      <c r="V115" s="12">
        <f>Tabela6[[#This Row],[CLIENTE]]</f>
        <v>0</v>
      </c>
      <c r="W115" s="133">
        <f>2-Tabela6[[#This Row],[PREÇO]]</f>
        <v>2</v>
      </c>
      <c r="X115" s="342">
        <f t="shared" si="18"/>
        <v>1</v>
      </c>
    </row>
    <row r="116" spans="1:24" ht="12.75" customHeight="1" x14ac:dyDescent="0.2">
      <c r="A116" s="348"/>
      <c r="B116" s="260"/>
      <c r="C116" s="256"/>
      <c r="D116" s="256"/>
      <c r="E116" s="133">
        <v>2</v>
      </c>
      <c r="F116" s="171">
        <f t="shared" si="10"/>
        <v>0</v>
      </c>
      <c r="G116" s="167"/>
      <c r="H116" s="172">
        <f t="shared" si="11"/>
        <v>0</v>
      </c>
      <c r="I116" s="173">
        <f t="shared" si="12"/>
        <v>0</v>
      </c>
      <c r="J116" s="171">
        <f t="shared" si="13"/>
        <v>0</v>
      </c>
      <c r="K116" s="171">
        <f t="shared" si="14"/>
        <v>0</v>
      </c>
      <c r="L116" s="171">
        <f t="shared" si="15"/>
        <v>0</v>
      </c>
      <c r="M116" s="171">
        <f t="shared" si="16"/>
        <v>0</v>
      </c>
      <c r="N116" s="238">
        <f t="shared" si="17"/>
        <v>0</v>
      </c>
      <c r="O116" s="270"/>
      <c r="P116" s="476"/>
      <c r="Q116" s="239">
        <f>Tabela4[[#This Row],[TOTAL FINAL ]]*5%</f>
        <v>0</v>
      </c>
      <c r="R116" s="239">
        <f>Tabela4[[#This Row],[TOTAL FINAL ]]-Tabela4[[#This Row],[DESCONTO 5%]]</f>
        <v>0</v>
      </c>
      <c r="S116" s="238"/>
      <c r="T116" s="481"/>
      <c r="V116" s="12">
        <f>Tabela6[[#This Row],[CLIENTE]]</f>
        <v>0</v>
      </c>
      <c r="W116" s="133">
        <f>2-Tabela6[[#This Row],[PREÇO]]</f>
        <v>2</v>
      </c>
      <c r="X116" s="342">
        <f t="shared" si="18"/>
        <v>1</v>
      </c>
    </row>
    <row r="117" spans="1:24" ht="12.75" customHeight="1" x14ac:dyDescent="0.2">
      <c r="A117" s="349"/>
      <c r="B117" s="260"/>
      <c r="C117" s="256"/>
      <c r="D117" s="256"/>
      <c r="E117" s="133">
        <v>2</v>
      </c>
      <c r="F117" s="171">
        <f t="shared" si="10"/>
        <v>0</v>
      </c>
      <c r="G117" s="167"/>
      <c r="H117" s="172">
        <f t="shared" si="11"/>
        <v>0</v>
      </c>
      <c r="I117" s="173">
        <f t="shared" si="12"/>
        <v>0</v>
      </c>
      <c r="J117" s="171">
        <f t="shared" si="13"/>
        <v>0</v>
      </c>
      <c r="K117" s="171">
        <f t="shared" si="14"/>
        <v>0</v>
      </c>
      <c r="L117" s="171">
        <f t="shared" si="15"/>
        <v>0</v>
      </c>
      <c r="M117" s="171">
        <f t="shared" si="16"/>
        <v>0</v>
      </c>
      <c r="N117" s="238">
        <f t="shared" si="17"/>
        <v>0</v>
      </c>
      <c r="O117" s="270"/>
      <c r="P117" s="476"/>
      <c r="Q117" s="239">
        <f>Tabela4[[#This Row],[TOTAL FINAL ]]*5%</f>
        <v>0</v>
      </c>
      <c r="R117" s="239">
        <f>Tabela4[[#This Row],[TOTAL FINAL ]]-Tabela4[[#This Row],[DESCONTO 5%]]</f>
        <v>0</v>
      </c>
      <c r="S117" s="238"/>
      <c r="T117" s="481"/>
      <c r="V117" s="12">
        <f>Tabela6[[#This Row],[CLIENTE]]</f>
        <v>0</v>
      </c>
      <c r="W117" s="133">
        <f>2-Tabela6[[#This Row],[PREÇO]]</f>
        <v>2</v>
      </c>
      <c r="X117" s="342">
        <f t="shared" si="18"/>
        <v>1</v>
      </c>
    </row>
    <row r="118" spans="1:24" x14ac:dyDescent="0.2">
      <c r="A118" s="349"/>
      <c r="B118" s="260"/>
      <c r="C118" s="256"/>
      <c r="D118" s="256"/>
      <c r="E118" s="133">
        <v>2</v>
      </c>
      <c r="F118" s="171">
        <f t="shared" si="10"/>
        <v>0</v>
      </c>
      <c r="G118" s="167"/>
      <c r="H118" s="172">
        <f t="shared" si="11"/>
        <v>0</v>
      </c>
      <c r="I118" s="173">
        <f t="shared" si="12"/>
        <v>0</v>
      </c>
      <c r="J118" s="171">
        <f t="shared" si="13"/>
        <v>0</v>
      </c>
      <c r="K118" s="171">
        <f t="shared" si="14"/>
        <v>0</v>
      </c>
      <c r="L118" s="171">
        <f t="shared" si="15"/>
        <v>0</v>
      </c>
      <c r="M118" s="171">
        <f t="shared" si="16"/>
        <v>0</v>
      </c>
      <c r="N118" s="238">
        <f t="shared" si="17"/>
        <v>0</v>
      </c>
      <c r="O118" s="270"/>
      <c r="P118" s="476"/>
      <c r="Q118" s="354">
        <f>Tabela4[[#This Row],[TOTAL FINAL ]]*5%</f>
        <v>0</v>
      </c>
      <c r="R118" s="354">
        <f>Tabela4[[#This Row],[TOTAL FINAL ]]-Tabela4[[#This Row],[DESCONTO 5%]]</f>
        <v>0</v>
      </c>
      <c r="S118" s="347"/>
      <c r="T118" s="481"/>
      <c r="V118" s="12">
        <f>Tabela6[[#This Row],[CLIENTE]]</f>
        <v>0</v>
      </c>
      <c r="W118" s="133">
        <f>2-Tabela6[[#This Row],[PREÇO]]</f>
        <v>2</v>
      </c>
      <c r="X118" s="342">
        <f t="shared" si="18"/>
        <v>1</v>
      </c>
    </row>
    <row r="119" spans="1:24" x14ac:dyDescent="0.2">
      <c r="A119" s="349"/>
      <c r="B119" s="260"/>
      <c r="C119" s="256"/>
      <c r="D119" s="256"/>
      <c r="E119" s="133">
        <v>2</v>
      </c>
      <c r="F119" s="171">
        <f t="shared" si="10"/>
        <v>0</v>
      </c>
      <c r="G119" s="167"/>
      <c r="H119" s="172">
        <f t="shared" si="11"/>
        <v>0</v>
      </c>
      <c r="I119" s="173">
        <f t="shared" si="12"/>
        <v>0</v>
      </c>
      <c r="J119" s="171">
        <f t="shared" si="13"/>
        <v>0</v>
      </c>
      <c r="K119" s="171">
        <f t="shared" si="14"/>
        <v>0</v>
      </c>
      <c r="L119" s="171">
        <f t="shared" si="15"/>
        <v>0</v>
      </c>
      <c r="M119" s="171">
        <f t="shared" si="16"/>
        <v>0</v>
      </c>
      <c r="N119" s="238">
        <f t="shared" si="17"/>
        <v>0</v>
      </c>
      <c r="O119" s="270"/>
      <c r="P119" s="476"/>
      <c r="Q119" s="239">
        <f>Tabela4[[#This Row],[TOTAL FINAL ]]*5%</f>
        <v>0</v>
      </c>
      <c r="R119" s="239">
        <f>Tabela4[[#This Row],[TOTAL FINAL ]]-Tabela4[[#This Row],[DESCONTO 5%]]</f>
        <v>0</v>
      </c>
      <c r="S119" s="347"/>
      <c r="T119" s="481"/>
      <c r="V119" s="12">
        <f>Tabela6[[#This Row],[CLIENTE]]</f>
        <v>0</v>
      </c>
      <c r="W119" s="133">
        <f>2-Tabela6[[#This Row],[PREÇO]]</f>
        <v>2</v>
      </c>
      <c r="X119" s="342">
        <f t="shared" si="18"/>
        <v>1</v>
      </c>
    </row>
    <row r="120" spans="1:24" ht="12.75" customHeight="1" x14ac:dyDescent="0.2">
      <c r="A120" s="348"/>
      <c r="B120" s="260"/>
      <c r="C120" s="256"/>
      <c r="D120" s="256"/>
      <c r="E120" s="133">
        <v>2</v>
      </c>
      <c r="F120" s="171">
        <f t="shared" si="10"/>
        <v>0</v>
      </c>
      <c r="G120" s="167"/>
      <c r="H120" s="172">
        <f t="shared" si="11"/>
        <v>0</v>
      </c>
      <c r="I120" s="173">
        <f t="shared" si="12"/>
        <v>0</v>
      </c>
      <c r="J120" s="171">
        <f t="shared" si="13"/>
        <v>0</v>
      </c>
      <c r="K120" s="171">
        <f t="shared" si="14"/>
        <v>0</v>
      </c>
      <c r="L120" s="171">
        <f t="shared" si="15"/>
        <v>0</v>
      </c>
      <c r="M120" s="171">
        <f t="shared" si="16"/>
        <v>0</v>
      </c>
      <c r="N120" s="238">
        <f t="shared" si="17"/>
        <v>0</v>
      </c>
      <c r="O120" s="270"/>
      <c r="P120" s="476"/>
      <c r="Q120" s="239">
        <f>Tabela4[[#This Row],[TOTAL FINAL ]]*5%</f>
        <v>0</v>
      </c>
      <c r="R120" s="239">
        <f>Tabela4[[#This Row],[TOTAL FINAL ]]-Tabela4[[#This Row],[DESCONTO 5%]]</f>
        <v>0</v>
      </c>
      <c r="S120" s="238"/>
      <c r="T120" s="481"/>
      <c r="V120" s="12">
        <f>Tabela6[[#This Row],[CLIENTE]]</f>
        <v>0</v>
      </c>
      <c r="W120" s="133">
        <f>2-Tabela6[[#This Row],[PREÇO]]</f>
        <v>2</v>
      </c>
      <c r="X120" s="342">
        <f t="shared" si="18"/>
        <v>1</v>
      </c>
    </row>
    <row r="121" spans="1:24" x14ac:dyDescent="0.2">
      <c r="A121" s="348"/>
      <c r="B121" s="260"/>
      <c r="C121" s="256"/>
      <c r="D121" s="350"/>
      <c r="E121" s="133">
        <v>2</v>
      </c>
      <c r="F121" s="171">
        <f t="shared" si="10"/>
        <v>0</v>
      </c>
      <c r="G121" s="342"/>
      <c r="H121" s="172">
        <f t="shared" si="11"/>
        <v>0</v>
      </c>
      <c r="I121" s="173">
        <f t="shared" si="12"/>
        <v>0</v>
      </c>
      <c r="J121" s="171">
        <v>0</v>
      </c>
      <c r="K121" s="171">
        <f t="shared" si="14"/>
        <v>0</v>
      </c>
      <c r="L121" s="171">
        <f t="shared" si="15"/>
        <v>0</v>
      </c>
      <c r="M121" s="171">
        <f t="shared" si="16"/>
        <v>0</v>
      </c>
      <c r="N121" s="238">
        <f t="shared" si="17"/>
        <v>0</v>
      </c>
      <c r="O121" s="270"/>
      <c r="P121" s="476"/>
      <c r="Q121" s="239">
        <f>Tabela4[[#This Row],[TOTAL FINAL ]]*5%</f>
        <v>0</v>
      </c>
      <c r="R121" s="239">
        <f>Tabela4[[#This Row],[TOTAL FINAL ]]-Tabela4[[#This Row],[DESCONTO 5%]]</f>
        <v>0</v>
      </c>
      <c r="S121" s="347"/>
      <c r="T121" s="481"/>
      <c r="V121" s="12">
        <f>Tabela6[[#This Row],[CLIENTE]]</f>
        <v>0</v>
      </c>
      <c r="W121" s="133">
        <f>2-Tabela6[[#This Row],[PREÇO]]</f>
        <v>2</v>
      </c>
      <c r="X121" s="342">
        <f t="shared" si="18"/>
        <v>1</v>
      </c>
    </row>
    <row r="122" spans="1:24" x14ac:dyDescent="0.2">
      <c r="A122" s="348"/>
      <c r="B122" s="260"/>
      <c r="D122" s="350"/>
      <c r="E122" s="133">
        <v>2</v>
      </c>
      <c r="F122" s="171">
        <f t="shared" si="10"/>
        <v>0</v>
      </c>
      <c r="G122" s="342"/>
      <c r="H122" s="172">
        <f t="shared" si="11"/>
        <v>0</v>
      </c>
      <c r="I122" s="173">
        <f t="shared" si="12"/>
        <v>0</v>
      </c>
      <c r="J122" s="171">
        <v>0</v>
      </c>
      <c r="K122" s="171">
        <f t="shared" si="14"/>
        <v>0</v>
      </c>
      <c r="L122" s="171">
        <f t="shared" si="15"/>
        <v>0</v>
      </c>
      <c r="M122" s="171">
        <f t="shared" si="16"/>
        <v>0</v>
      </c>
      <c r="N122" s="238">
        <f t="shared" si="17"/>
        <v>0</v>
      </c>
      <c r="O122" s="270"/>
      <c r="P122" s="478"/>
      <c r="Q122" s="239">
        <f>Tabela4[[#This Row],[TOTAL FINAL ]]*5%</f>
        <v>0</v>
      </c>
      <c r="R122" s="239">
        <f>Tabela4[[#This Row],[TOTAL FINAL ]]-Tabela4[[#This Row],[DESCONTO 5%]]</f>
        <v>0</v>
      </c>
      <c r="S122" s="347"/>
      <c r="T122" s="481"/>
      <c r="V122" s="12">
        <f>Tabela6[[#This Row],[CLIENTE]]</f>
        <v>0</v>
      </c>
      <c r="W122" s="133">
        <f>2-Tabela6[[#This Row],[PREÇO]]</f>
        <v>2</v>
      </c>
      <c r="X122" s="342">
        <f t="shared" si="18"/>
        <v>1</v>
      </c>
    </row>
    <row r="123" spans="1:24" ht="12.75" customHeight="1" x14ac:dyDescent="0.2">
      <c r="A123" s="348"/>
      <c r="B123" s="260"/>
      <c r="C123" s="256"/>
      <c r="D123" s="256"/>
      <c r="E123" s="133">
        <v>2</v>
      </c>
      <c r="F123" s="171">
        <f t="shared" si="10"/>
        <v>0</v>
      </c>
      <c r="G123" s="167"/>
      <c r="H123" s="172">
        <f t="shared" si="11"/>
        <v>0</v>
      </c>
      <c r="I123" s="173">
        <f t="shared" si="12"/>
        <v>0</v>
      </c>
      <c r="J123" s="171">
        <f>I123</f>
        <v>0</v>
      </c>
      <c r="K123" s="171">
        <f t="shared" si="14"/>
        <v>0</v>
      </c>
      <c r="L123" s="171">
        <f t="shared" si="15"/>
        <v>0</v>
      </c>
      <c r="M123" s="171">
        <f t="shared" si="16"/>
        <v>0</v>
      </c>
      <c r="N123" s="238">
        <f t="shared" si="17"/>
        <v>0</v>
      </c>
      <c r="O123" s="270"/>
      <c r="P123" s="476"/>
      <c r="Q123" s="239">
        <f>Tabela4[[#This Row],[TOTAL FINAL ]]*5%</f>
        <v>0</v>
      </c>
      <c r="R123" s="239">
        <f>Tabela4[[#This Row],[TOTAL FINAL ]]-Tabela4[[#This Row],[DESCONTO 5%]]</f>
        <v>0</v>
      </c>
      <c r="S123" s="238"/>
      <c r="T123" s="481"/>
      <c r="V123" s="12">
        <f>Tabela6[[#This Row],[CLIENTE]]</f>
        <v>0</v>
      </c>
      <c r="W123" s="133">
        <f>2-Tabela6[[#This Row],[PREÇO]]</f>
        <v>2</v>
      </c>
      <c r="X123" s="342">
        <f t="shared" si="18"/>
        <v>1</v>
      </c>
    </row>
    <row r="124" spans="1:24" x14ac:dyDescent="0.2">
      <c r="A124" s="349"/>
      <c r="B124" s="260"/>
      <c r="C124" s="256"/>
      <c r="D124" s="256"/>
      <c r="E124" s="133">
        <v>2</v>
      </c>
      <c r="F124" s="171">
        <f>D124*E124</f>
        <v>0</v>
      </c>
      <c r="G124" s="167"/>
      <c r="H124" s="172">
        <f>F124*G124</f>
        <v>0</v>
      </c>
      <c r="I124" s="173">
        <f>F124-(F124*G124)</f>
        <v>0</v>
      </c>
      <c r="J124" s="171">
        <f>I124</f>
        <v>0</v>
      </c>
      <c r="K124" s="171">
        <f>J124*17%</f>
        <v>0</v>
      </c>
      <c r="L124" s="171">
        <f>J124*100%+J124</f>
        <v>0</v>
      </c>
      <c r="M124" s="171">
        <f>L124*17%-K124</f>
        <v>0</v>
      </c>
      <c r="N124" s="238">
        <f>J124+M124</f>
        <v>0</v>
      </c>
      <c r="O124" s="270"/>
      <c r="P124" s="476"/>
      <c r="Q124" s="354">
        <f>Tabela4[[#This Row],[TOTAL FINAL ]]*5%</f>
        <v>0</v>
      </c>
      <c r="R124" s="354">
        <f>Tabela4[[#This Row],[TOTAL FINAL ]]-Tabela4[[#This Row],[DESCONTO 5%]]</f>
        <v>0</v>
      </c>
      <c r="S124" s="347"/>
      <c r="T124" s="481"/>
      <c r="V124" s="12">
        <f>Tabela6[[#This Row],[CLIENTE]]</f>
        <v>0</v>
      </c>
      <c r="W124" s="133">
        <f>2-Tabela6[[#This Row],[PREÇO]]</f>
        <v>2</v>
      </c>
      <c r="X124" s="342">
        <f t="shared" si="18"/>
        <v>1</v>
      </c>
    </row>
    <row r="125" spans="1:24" ht="12.75" customHeight="1" x14ac:dyDescent="0.2">
      <c r="A125" s="349"/>
      <c r="B125" s="260"/>
      <c r="C125" s="256"/>
      <c r="D125" s="256"/>
      <c r="E125" s="133">
        <v>2</v>
      </c>
      <c r="F125" s="171">
        <f t="shared" si="10"/>
        <v>0</v>
      </c>
      <c r="G125" s="167"/>
      <c r="H125" s="172">
        <f t="shared" si="11"/>
        <v>0</v>
      </c>
      <c r="I125" s="173">
        <f t="shared" si="12"/>
        <v>0</v>
      </c>
      <c r="J125" s="171">
        <f t="shared" si="13"/>
        <v>0</v>
      </c>
      <c r="K125" s="171">
        <f t="shared" si="14"/>
        <v>0</v>
      </c>
      <c r="L125" s="171">
        <f t="shared" si="15"/>
        <v>0</v>
      </c>
      <c r="M125" s="171">
        <f t="shared" si="16"/>
        <v>0</v>
      </c>
      <c r="N125" s="238">
        <f t="shared" si="17"/>
        <v>0</v>
      </c>
      <c r="O125" s="270"/>
      <c r="P125" s="476"/>
      <c r="Q125" s="239">
        <f>Tabela4[[#This Row],[TOTAL FINAL ]]*5%</f>
        <v>0</v>
      </c>
      <c r="R125" s="239">
        <f>Tabela4[[#This Row],[TOTAL FINAL ]]-Tabela4[[#This Row],[DESCONTO 5%]]</f>
        <v>0</v>
      </c>
      <c r="S125" s="238"/>
      <c r="T125" s="481"/>
      <c r="V125" s="12">
        <f>Tabela6[[#This Row],[CLIENTE]]</f>
        <v>0</v>
      </c>
      <c r="W125" s="133">
        <f>2-Tabela6[[#This Row],[PREÇO]]</f>
        <v>2</v>
      </c>
      <c r="X125" s="342">
        <f t="shared" si="18"/>
        <v>1</v>
      </c>
    </row>
    <row r="126" spans="1:24" ht="12.75" customHeight="1" x14ac:dyDescent="0.2">
      <c r="A126" s="349"/>
      <c r="B126" s="260"/>
      <c r="C126" s="256"/>
      <c r="D126" s="256"/>
      <c r="E126" s="133">
        <v>2</v>
      </c>
      <c r="F126" s="171">
        <v>0</v>
      </c>
      <c r="G126" s="167"/>
      <c r="H126" s="172">
        <f t="shared" si="11"/>
        <v>0</v>
      </c>
      <c r="I126" s="173">
        <f t="shared" si="12"/>
        <v>0</v>
      </c>
      <c r="J126" s="171">
        <f t="shared" si="13"/>
        <v>0</v>
      </c>
      <c r="K126" s="171">
        <f t="shared" si="14"/>
        <v>0</v>
      </c>
      <c r="L126" s="171">
        <f t="shared" si="15"/>
        <v>0</v>
      </c>
      <c r="M126" s="171">
        <f t="shared" si="16"/>
        <v>0</v>
      </c>
      <c r="N126" s="238">
        <f t="shared" si="17"/>
        <v>0</v>
      </c>
      <c r="O126" s="270"/>
      <c r="P126" s="476"/>
      <c r="Q126" s="239">
        <f>Tabela4[[#This Row],[TOTAL FINAL ]]*5%</f>
        <v>0</v>
      </c>
      <c r="R126" s="239">
        <f>Tabela4[[#This Row],[TOTAL FINAL ]]-Tabela4[[#This Row],[DESCONTO 5%]]</f>
        <v>0</v>
      </c>
      <c r="S126" s="238"/>
      <c r="T126" s="481"/>
      <c r="V126" s="12">
        <f>Tabela6[[#This Row],[CLIENTE]]</f>
        <v>0</v>
      </c>
      <c r="W126" s="133">
        <f>2-Tabela6[[#This Row],[PREÇO]]</f>
        <v>2</v>
      </c>
      <c r="X126" s="342">
        <f t="shared" si="18"/>
        <v>1</v>
      </c>
    </row>
    <row r="127" spans="1:24" ht="12.75" customHeight="1" x14ac:dyDescent="0.2">
      <c r="A127" s="349"/>
      <c r="B127" s="260"/>
      <c r="C127" s="256"/>
      <c r="D127" s="256"/>
      <c r="E127" s="133">
        <v>2</v>
      </c>
      <c r="F127" s="171">
        <f t="shared" si="10"/>
        <v>0</v>
      </c>
      <c r="G127" s="167"/>
      <c r="H127" s="172">
        <f t="shared" si="11"/>
        <v>0</v>
      </c>
      <c r="I127" s="173">
        <f t="shared" si="12"/>
        <v>0</v>
      </c>
      <c r="J127" s="171">
        <f t="shared" si="13"/>
        <v>0</v>
      </c>
      <c r="K127" s="171">
        <f t="shared" si="14"/>
        <v>0</v>
      </c>
      <c r="L127" s="171">
        <f t="shared" si="15"/>
        <v>0</v>
      </c>
      <c r="M127" s="171">
        <f t="shared" si="16"/>
        <v>0</v>
      </c>
      <c r="N127" s="238">
        <f t="shared" si="17"/>
        <v>0</v>
      </c>
      <c r="O127" s="270"/>
      <c r="P127" s="476"/>
      <c r="Q127" s="239">
        <f>Tabela4[[#This Row],[TOTAL FINAL ]]*5%</f>
        <v>0</v>
      </c>
      <c r="R127" s="239">
        <f>Tabela4[[#This Row],[TOTAL FINAL ]]-Tabela4[[#This Row],[DESCONTO 5%]]</f>
        <v>0</v>
      </c>
      <c r="S127" s="238"/>
      <c r="T127" s="481"/>
      <c r="V127" s="12">
        <f>Tabela6[[#This Row],[CLIENTE]]</f>
        <v>0</v>
      </c>
      <c r="W127" s="133">
        <f>2-Tabela6[[#This Row],[PREÇO]]</f>
        <v>2</v>
      </c>
      <c r="X127" s="342">
        <f t="shared" si="18"/>
        <v>1</v>
      </c>
    </row>
    <row r="128" spans="1:24" ht="12.75" customHeight="1" x14ac:dyDescent="0.2">
      <c r="A128" s="349"/>
      <c r="B128" s="260"/>
      <c r="C128" s="256"/>
      <c r="D128" s="256"/>
      <c r="E128" s="133">
        <v>2</v>
      </c>
      <c r="F128" s="171">
        <f t="shared" si="10"/>
        <v>0</v>
      </c>
      <c r="G128" s="167"/>
      <c r="H128" s="172">
        <f t="shared" si="11"/>
        <v>0</v>
      </c>
      <c r="I128" s="173">
        <f t="shared" si="12"/>
        <v>0</v>
      </c>
      <c r="J128" s="171">
        <f t="shared" si="13"/>
        <v>0</v>
      </c>
      <c r="K128" s="171">
        <f t="shared" si="14"/>
        <v>0</v>
      </c>
      <c r="L128" s="171">
        <f t="shared" si="15"/>
        <v>0</v>
      </c>
      <c r="M128" s="171">
        <f t="shared" si="16"/>
        <v>0</v>
      </c>
      <c r="N128" s="238">
        <f t="shared" si="17"/>
        <v>0</v>
      </c>
      <c r="O128" s="270"/>
      <c r="P128" s="476"/>
      <c r="Q128" s="239">
        <f>Tabela4[[#This Row],[TOTAL FINAL ]]*5%</f>
        <v>0</v>
      </c>
      <c r="R128" s="239">
        <f>Tabela4[[#This Row],[TOTAL FINAL ]]-Tabela4[[#This Row],[DESCONTO 5%]]</f>
        <v>0</v>
      </c>
      <c r="S128" s="238"/>
      <c r="T128" s="481"/>
      <c r="V128" s="12">
        <f>Tabela6[[#This Row],[CLIENTE]]</f>
        <v>0</v>
      </c>
      <c r="W128" s="133">
        <f>2-Tabela6[[#This Row],[PREÇO]]</f>
        <v>2</v>
      </c>
      <c r="X128" s="342">
        <f t="shared" si="18"/>
        <v>1</v>
      </c>
    </row>
    <row r="129" spans="1:24" ht="12.75" customHeight="1" x14ac:dyDescent="0.2">
      <c r="A129" s="349"/>
      <c r="B129" s="260"/>
      <c r="C129" s="256"/>
      <c r="D129" s="256"/>
      <c r="E129" s="133">
        <v>2</v>
      </c>
      <c r="F129" s="171">
        <f t="shared" si="10"/>
        <v>0</v>
      </c>
      <c r="G129" s="167"/>
      <c r="H129" s="172">
        <f t="shared" si="11"/>
        <v>0</v>
      </c>
      <c r="I129" s="173">
        <f t="shared" si="12"/>
        <v>0</v>
      </c>
      <c r="J129" s="171">
        <f t="shared" si="13"/>
        <v>0</v>
      </c>
      <c r="K129" s="171">
        <f t="shared" si="14"/>
        <v>0</v>
      </c>
      <c r="L129" s="171">
        <f t="shared" si="15"/>
        <v>0</v>
      </c>
      <c r="M129" s="171">
        <f t="shared" si="16"/>
        <v>0</v>
      </c>
      <c r="N129" s="238">
        <f t="shared" si="17"/>
        <v>0</v>
      </c>
      <c r="O129" s="270"/>
      <c r="P129" s="476"/>
      <c r="Q129" s="239">
        <f>Tabela4[[#This Row],[TOTAL FINAL ]]*5%</f>
        <v>0</v>
      </c>
      <c r="R129" s="239">
        <f>Tabela4[[#This Row],[TOTAL FINAL ]]-Tabela4[[#This Row],[DESCONTO 5%]]</f>
        <v>0</v>
      </c>
      <c r="S129" s="238"/>
      <c r="T129" s="481"/>
      <c r="V129" s="12">
        <f>Tabela6[[#This Row],[CLIENTE]]</f>
        <v>0</v>
      </c>
      <c r="W129" s="133">
        <f>2-Tabela6[[#This Row],[PREÇO]]</f>
        <v>2</v>
      </c>
      <c r="X129" s="342">
        <f t="shared" si="18"/>
        <v>1</v>
      </c>
    </row>
    <row r="130" spans="1:24" ht="12.75" customHeight="1" x14ac:dyDescent="0.2">
      <c r="A130" s="349"/>
      <c r="B130" s="260"/>
      <c r="C130" s="256"/>
      <c r="D130" s="256"/>
      <c r="E130" s="133">
        <v>2</v>
      </c>
      <c r="F130" s="171">
        <f t="shared" si="10"/>
        <v>0</v>
      </c>
      <c r="G130" s="167"/>
      <c r="H130" s="172">
        <f t="shared" si="11"/>
        <v>0</v>
      </c>
      <c r="I130" s="173">
        <f t="shared" si="12"/>
        <v>0</v>
      </c>
      <c r="J130" s="171">
        <f t="shared" si="13"/>
        <v>0</v>
      </c>
      <c r="K130" s="171">
        <f t="shared" si="14"/>
        <v>0</v>
      </c>
      <c r="L130" s="171">
        <f t="shared" si="15"/>
        <v>0</v>
      </c>
      <c r="M130" s="171">
        <f t="shared" si="16"/>
        <v>0</v>
      </c>
      <c r="N130" s="238">
        <f t="shared" si="17"/>
        <v>0</v>
      </c>
      <c r="O130" s="270"/>
      <c r="P130" s="476"/>
      <c r="Q130" s="354">
        <f>Tabela4[[#This Row],[TOTAL FINAL ]]*5%</f>
        <v>0</v>
      </c>
      <c r="R130" s="354">
        <f>Tabela4[[#This Row],[TOTAL FINAL ]]-Tabela4[[#This Row],[DESCONTO 5%]]</f>
        <v>0</v>
      </c>
      <c r="S130" s="238"/>
      <c r="T130" s="481"/>
      <c r="V130" s="12">
        <f>Tabela6[[#This Row],[CLIENTE]]</f>
        <v>0</v>
      </c>
      <c r="W130" s="133">
        <f>2-Tabela6[[#This Row],[PREÇO]]</f>
        <v>2</v>
      </c>
      <c r="X130" s="342">
        <f t="shared" si="18"/>
        <v>1</v>
      </c>
    </row>
    <row r="131" spans="1:24" ht="12.75" customHeight="1" x14ac:dyDescent="0.2">
      <c r="A131" s="349"/>
      <c r="B131" s="260"/>
      <c r="C131" s="256"/>
      <c r="D131" s="256"/>
      <c r="E131" s="133">
        <v>2</v>
      </c>
      <c r="F131" s="171">
        <f t="shared" si="10"/>
        <v>0</v>
      </c>
      <c r="G131" s="167"/>
      <c r="H131" s="172">
        <f t="shared" si="11"/>
        <v>0</v>
      </c>
      <c r="I131" s="173">
        <f t="shared" si="12"/>
        <v>0</v>
      </c>
      <c r="J131" s="171">
        <f t="shared" si="13"/>
        <v>0</v>
      </c>
      <c r="K131" s="171">
        <f t="shared" si="14"/>
        <v>0</v>
      </c>
      <c r="L131" s="171">
        <f t="shared" si="15"/>
        <v>0</v>
      </c>
      <c r="M131" s="171">
        <f t="shared" si="16"/>
        <v>0</v>
      </c>
      <c r="N131" s="238">
        <f t="shared" si="17"/>
        <v>0</v>
      </c>
      <c r="O131" s="270"/>
      <c r="P131" s="476"/>
      <c r="Q131" s="239">
        <f>Tabela4[[#This Row],[TOTAL FINAL ]]*5%</f>
        <v>0</v>
      </c>
      <c r="R131" s="239">
        <f>Tabela4[[#This Row],[TOTAL FINAL ]]-Tabela4[[#This Row],[DESCONTO 5%]]</f>
        <v>0</v>
      </c>
      <c r="S131" s="238"/>
      <c r="T131" s="481"/>
      <c r="V131" s="12">
        <f>Tabela6[[#This Row],[CLIENTE]]</f>
        <v>0</v>
      </c>
      <c r="W131" s="133">
        <f>2-Tabela6[[#This Row],[PREÇO]]</f>
        <v>2</v>
      </c>
      <c r="X131" s="342">
        <f t="shared" si="18"/>
        <v>1</v>
      </c>
    </row>
    <row r="132" spans="1:24" x14ac:dyDescent="0.2">
      <c r="A132" s="349"/>
      <c r="B132" s="260"/>
      <c r="C132" s="256"/>
      <c r="D132" s="256"/>
      <c r="E132" s="133">
        <v>2</v>
      </c>
      <c r="F132" s="171">
        <f t="shared" si="10"/>
        <v>0</v>
      </c>
      <c r="G132" s="167"/>
      <c r="H132" s="172">
        <f t="shared" si="11"/>
        <v>0</v>
      </c>
      <c r="I132" s="173">
        <f t="shared" si="12"/>
        <v>0</v>
      </c>
      <c r="J132" s="171">
        <f t="shared" si="13"/>
        <v>0</v>
      </c>
      <c r="K132" s="171">
        <f t="shared" si="14"/>
        <v>0</v>
      </c>
      <c r="L132" s="171">
        <f t="shared" si="15"/>
        <v>0</v>
      </c>
      <c r="M132" s="171">
        <f t="shared" si="16"/>
        <v>0</v>
      </c>
      <c r="N132" s="238">
        <f t="shared" si="17"/>
        <v>0</v>
      </c>
      <c r="O132" s="270"/>
      <c r="P132" s="476"/>
      <c r="Q132" s="239">
        <f>Tabela4[[#This Row],[TOTAL FINAL ]]*5%</f>
        <v>0</v>
      </c>
      <c r="R132" s="239">
        <f>Tabela4[[#This Row],[TOTAL FINAL ]]-Tabela4[[#This Row],[DESCONTO 5%]]</f>
        <v>0</v>
      </c>
      <c r="S132" s="347"/>
      <c r="T132" s="481"/>
      <c r="V132" s="12">
        <f>Tabela6[[#This Row],[CLIENTE]]</f>
        <v>0</v>
      </c>
      <c r="W132" s="133">
        <f>2-Tabela6[[#This Row],[PREÇO]]</f>
        <v>2</v>
      </c>
      <c r="X132" s="342">
        <f t="shared" si="18"/>
        <v>1</v>
      </c>
    </row>
    <row r="133" spans="1:24" ht="12.75" customHeight="1" x14ac:dyDescent="0.2">
      <c r="A133" s="349"/>
      <c r="B133" s="260"/>
      <c r="C133" s="256"/>
      <c r="D133" s="256"/>
      <c r="E133" s="133">
        <v>2</v>
      </c>
      <c r="F133" s="171">
        <f t="shared" ref="F133:F168" si="19">D133*E133</f>
        <v>0</v>
      </c>
      <c r="G133" s="167"/>
      <c r="H133" s="172">
        <f t="shared" si="11"/>
        <v>0</v>
      </c>
      <c r="I133" s="173">
        <f t="shared" si="12"/>
        <v>0</v>
      </c>
      <c r="J133" s="171">
        <f t="shared" si="13"/>
        <v>0</v>
      </c>
      <c r="K133" s="171">
        <f t="shared" si="14"/>
        <v>0</v>
      </c>
      <c r="L133" s="171">
        <f t="shared" si="15"/>
        <v>0</v>
      </c>
      <c r="M133" s="171">
        <f t="shared" si="16"/>
        <v>0</v>
      </c>
      <c r="N133" s="238">
        <f t="shared" si="17"/>
        <v>0</v>
      </c>
      <c r="O133" s="270"/>
      <c r="P133" s="476"/>
      <c r="Q133" s="239">
        <f>Tabela4[[#This Row],[TOTAL FINAL ]]*5%</f>
        <v>0</v>
      </c>
      <c r="R133" s="239">
        <f>Tabela4[[#This Row],[TOTAL FINAL ]]-Tabela4[[#This Row],[DESCONTO 5%]]</f>
        <v>0</v>
      </c>
      <c r="S133" s="238"/>
      <c r="T133" s="481"/>
      <c r="V133" s="12">
        <f>Tabela6[[#This Row],[CLIENTE]]</f>
        <v>0</v>
      </c>
      <c r="W133" s="133">
        <f>2-Tabela6[[#This Row],[PREÇO]]</f>
        <v>2</v>
      </c>
      <c r="X133" s="342">
        <f t="shared" si="18"/>
        <v>1</v>
      </c>
    </row>
    <row r="134" spans="1:24" ht="12.75" customHeight="1" x14ac:dyDescent="0.2">
      <c r="A134" s="348"/>
      <c r="B134" s="260"/>
      <c r="C134" s="256"/>
      <c r="D134" s="256"/>
      <c r="E134" s="133">
        <v>2</v>
      </c>
      <c r="F134" s="171">
        <f t="shared" si="19"/>
        <v>0</v>
      </c>
      <c r="G134" s="167"/>
      <c r="H134" s="172">
        <f t="shared" si="11"/>
        <v>0</v>
      </c>
      <c r="I134" s="173">
        <f t="shared" si="12"/>
        <v>0</v>
      </c>
      <c r="J134" s="171">
        <f t="shared" si="13"/>
        <v>0</v>
      </c>
      <c r="K134" s="171">
        <f t="shared" si="14"/>
        <v>0</v>
      </c>
      <c r="L134" s="171">
        <f t="shared" si="15"/>
        <v>0</v>
      </c>
      <c r="M134" s="171">
        <f t="shared" si="16"/>
        <v>0</v>
      </c>
      <c r="N134" s="238">
        <f t="shared" si="17"/>
        <v>0</v>
      </c>
      <c r="O134" s="270"/>
      <c r="P134" s="476"/>
      <c r="Q134" s="239">
        <f>Tabela4[[#This Row],[TOTAL FINAL ]]*5%</f>
        <v>0</v>
      </c>
      <c r="R134" s="239">
        <f>Tabela4[[#This Row],[TOTAL FINAL ]]-Tabela4[[#This Row],[DESCONTO 5%]]</f>
        <v>0</v>
      </c>
      <c r="S134" s="238"/>
      <c r="T134" s="481"/>
      <c r="V134" s="12">
        <f>Tabela6[[#This Row],[CLIENTE]]</f>
        <v>0</v>
      </c>
      <c r="W134" s="133">
        <f>2-Tabela6[[#This Row],[PREÇO]]</f>
        <v>2</v>
      </c>
      <c r="X134" s="342">
        <f t="shared" ref="X134:X151" si="20">W134/2</f>
        <v>1</v>
      </c>
    </row>
    <row r="135" spans="1:24" ht="12.75" customHeight="1" x14ac:dyDescent="0.2">
      <c r="A135" s="349"/>
      <c r="B135" s="260"/>
      <c r="C135" s="256"/>
      <c r="D135" s="256"/>
      <c r="E135" s="133">
        <v>2</v>
      </c>
      <c r="F135" s="171">
        <f t="shared" si="19"/>
        <v>0</v>
      </c>
      <c r="G135" s="167"/>
      <c r="H135" s="172">
        <f t="shared" ref="H135:H168" si="21">F135*G135</f>
        <v>0</v>
      </c>
      <c r="I135" s="173">
        <f t="shared" ref="I135:I168" si="22">F135-(F135*G135)</f>
        <v>0</v>
      </c>
      <c r="J135" s="171">
        <f t="shared" ref="J135:J166" si="23">I135</f>
        <v>0</v>
      </c>
      <c r="K135" s="171">
        <f t="shared" ref="K135:K168" si="24">J135*17%</f>
        <v>0</v>
      </c>
      <c r="L135" s="171">
        <f t="shared" ref="L135:L168" si="25">J135*100%+J135</f>
        <v>0</v>
      </c>
      <c r="M135" s="171">
        <f t="shared" ref="M135:M168" si="26">L135*17%-K135</f>
        <v>0</v>
      </c>
      <c r="N135" s="238">
        <f t="shared" ref="N135:N168" si="27">J135+M135</f>
        <v>0</v>
      </c>
      <c r="O135" s="270"/>
      <c r="P135" s="476"/>
      <c r="Q135" s="239">
        <f>Tabela4[[#This Row],[TOTAL FINAL ]]*5%</f>
        <v>0</v>
      </c>
      <c r="R135" s="239">
        <f>Tabela4[[#This Row],[TOTAL FINAL ]]-Tabela4[[#This Row],[DESCONTO 5%]]</f>
        <v>0</v>
      </c>
      <c r="S135" s="238"/>
      <c r="T135" s="481"/>
      <c r="V135" s="12">
        <f>Tabela6[[#This Row],[CLIENTE]]</f>
        <v>0</v>
      </c>
      <c r="W135" s="133">
        <f>2-Tabela6[[#This Row],[PREÇO]]</f>
        <v>2</v>
      </c>
      <c r="X135" s="342">
        <f t="shared" si="20"/>
        <v>1</v>
      </c>
    </row>
    <row r="136" spans="1:24" ht="12.75" customHeight="1" x14ac:dyDescent="0.2">
      <c r="A136" s="349"/>
      <c r="B136" s="260"/>
      <c r="C136" s="256"/>
      <c r="D136" s="256"/>
      <c r="E136" s="133">
        <v>2</v>
      </c>
      <c r="F136" s="171">
        <f t="shared" si="19"/>
        <v>0</v>
      </c>
      <c r="G136" s="167"/>
      <c r="H136" s="172">
        <f t="shared" si="21"/>
        <v>0</v>
      </c>
      <c r="I136" s="173">
        <f t="shared" si="22"/>
        <v>0</v>
      </c>
      <c r="J136" s="171">
        <f t="shared" si="23"/>
        <v>0</v>
      </c>
      <c r="K136" s="171">
        <f t="shared" si="24"/>
        <v>0</v>
      </c>
      <c r="L136" s="171">
        <f t="shared" si="25"/>
        <v>0</v>
      </c>
      <c r="M136" s="171">
        <f t="shared" si="26"/>
        <v>0</v>
      </c>
      <c r="N136" s="238">
        <f t="shared" si="27"/>
        <v>0</v>
      </c>
      <c r="O136" s="270"/>
      <c r="P136" s="476"/>
      <c r="Q136" s="354">
        <f>Tabela4[[#This Row],[TOTAL FINAL ]]*5%</f>
        <v>0</v>
      </c>
      <c r="R136" s="354">
        <f>Tabela4[[#This Row],[TOTAL FINAL ]]-Tabela4[[#This Row],[DESCONTO 5%]]</f>
        <v>0</v>
      </c>
      <c r="S136" s="238"/>
      <c r="T136" s="481"/>
      <c r="V136" s="12">
        <f>Tabela6[[#This Row],[CLIENTE]]</f>
        <v>0</v>
      </c>
      <c r="W136" s="133">
        <f>2-Tabela6[[#This Row],[PREÇO]]</f>
        <v>2</v>
      </c>
      <c r="X136" s="342">
        <f t="shared" si="20"/>
        <v>1</v>
      </c>
    </row>
    <row r="137" spans="1:24" ht="12.75" customHeight="1" x14ac:dyDescent="0.2">
      <c r="A137" s="348"/>
      <c r="B137" s="260"/>
      <c r="C137" s="256"/>
      <c r="D137" s="256"/>
      <c r="E137" s="133">
        <v>2</v>
      </c>
      <c r="F137" s="171">
        <f t="shared" si="19"/>
        <v>0</v>
      </c>
      <c r="G137" s="167"/>
      <c r="H137" s="172">
        <f t="shared" si="21"/>
        <v>0</v>
      </c>
      <c r="I137" s="173">
        <f t="shared" si="22"/>
        <v>0</v>
      </c>
      <c r="J137" s="171">
        <f t="shared" si="23"/>
        <v>0</v>
      </c>
      <c r="K137" s="171">
        <f t="shared" si="24"/>
        <v>0</v>
      </c>
      <c r="L137" s="171">
        <f t="shared" si="25"/>
        <v>0</v>
      </c>
      <c r="M137" s="171">
        <f t="shared" si="26"/>
        <v>0</v>
      </c>
      <c r="N137" s="238">
        <f t="shared" si="27"/>
        <v>0</v>
      </c>
      <c r="O137" s="270"/>
      <c r="P137" s="476"/>
      <c r="Q137" s="239">
        <f>Tabela4[[#This Row],[TOTAL FINAL ]]*5%</f>
        <v>0</v>
      </c>
      <c r="R137" s="239">
        <f>Tabela4[[#This Row],[TOTAL FINAL ]]-Tabela4[[#This Row],[DESCONTO 5%]]</f>
        <v>0</v>
      </c>
      <c r="S137" s="238"/>
      <c r="T137" s="481"/>
      <c r="V137" s="12">
        <f>Tabela6[[#This Row],[CLIENTE]]</f>
        <v>0</v>
      </c>
      <c r="W137" s="133">
        <f>2-Tabela6[[#This Row],[PREÇO]]</f>
        <v>2</v>
      </c>
      <c r="X137" s="342">
        <f t="shared" si="20"/>
        <v>1</v>
      </c>
    </row>
    <row r="138" spans="1:24" ht="12.75" customHeight="1" x14ac:dyDescent="0.2">
      <c r="A138" s="349"/>
      <c r="B138" s="260"/>
      <c r="C138" s="256"/>
      <c r="D138" s="256"/>
      <c r="E138" s="133">
        <v>2</v>
      </c>
      <c r="F138" s="171">
        <f>D138*E138</f>
        <v>0</v>
      </c>
      <c r="G138" s="167"/>
      <c r="H138" s="172">
        <f>F138*G138</f>
        <v>0</v>
      </c>
      <c r="I138" s="173">
        <f>F138-(F138*G138)</f>
        <v>0</v>
      </c>
      <c r="J138" s="171">
        <f>I138</f>
        <v>0</v>
      </c>
      <c r="K138" s="171">
        <f>J138*17%</f>
        <v>0</v>
      </c>
      <c r="L138" s="171">
        <f>J138*100%+J138</f>
        <v>0</v>
      </c>
      <c r="M138" s="171">
        <f>L138*17%-K138</f>
        <v>0</v>
      </c>
      <c r="N138" s="238">
        <f>J138+M138</f>
        <v>0</v>
      </c>
      <c r="O138" s="270"/>
      <c r="P138" s="476"/>
      <c r="Q138" s="239">
        <f>Tabela4[[#This Row],[TOTAL FINAL ]]*5%</f>
        <v>0</v>
      </c>
      <c r="R138" s="239">
        <f>Tabela4[[#This Row],[TOTAL FINAL ]]-Tabela4[[#This Row],[DESCONTO 5%]]</f>
        <v>0</v>
      </c>
      <c r="S138" s="238"/>
      <c r="T138" s="481"/>
      <c r="V138" s="12">
        <f>Tabela6[[#This Row],[CLIENTE]]</f>
        <v>0</v>
      </c>
      <c r="W138" s="133">
        <f>2-Tabela6[[#This Row],[PREÇO]]</f>
        <v>2</v>
      </c>
      <c r="X138" s="342">
        <f t="shared" si="20"/>
        <v>1</v>
      </c>
    </row>
    <row r="139" spans="1:24" ht="12.75" customHeight="1" x14ac:dyDescent="0.2">
      <c r="A139" s="349"/>
      <c r="B139" s="260"/>
      <c r="C139" s="256"/>
      <c r="D139" s="256"/>
      <c r="E139" s="133">
        <v>2</v>
      </c>
      <c r="F139" s="171">
        <f t="shared" si="19"/>
        <v>0</v>
      </c>
      <c r="G139" s="167"/>
      <c r="H139" s="172">
        <f t="shared" si="21"/>
        <v>0</v>
      </c>
      <c r="I139" s="173">
        <f t="shared" si="22"/>
        <v>0</v>
      </c>
      <c r="J139" s="171">
        <f t="shared" si="23"/>
        <v>0</v>
      </c>
      <c r="K139" s="171">
        <f t="shared" si="24"/>
        <v>0</v>
      </c>
      <c r="L139" s="171">
        <f t="shared" si="25"/>
        <v>0</v>
      </c>
      <c r="M139" s="171">
        <f t="shared" si="26"/>
        <v>0</v>
      </c>
      <c r="N139" s="238">
        <f t="shared" si="27"/>
        <v>0</v>
      </c>
      <c r="O139" s="270"/>
      <c r="P139" s="476"/>
      <c r="Q139" s="239">
        <f>Tabela4[[#This Row],[TOTAL FINAL ]]*5%</f>
        <v>0</v>
      </c>
      <c r="R139" s="239">
        <f>Tabela4[[#This Row],[TOTAL FINAL ]]-Tabela4[[#This Row],[DESCONTO 5%]]</f>
        <v>0</v>
      </c>
      <c r="S139" s="238"/>
      <c r="T139" s="481"/>
      <c r="V139" s="12">
        <f>Tabela6[[#This Row],[CLIENTE]]</f>
        <v>0</v>
      </c>
      <c r="W139" s="133">
        <f>2-Tabela6[[#This Row],[PREÇO]]</f>
        <v>2</v>
      </c>
      <c r="X139" s="342">
        <f t="shared" si="20"/>
        <v>1</v>
      </c>
    </row>
    <row r="140" spans="1:24" ht="12.75" customHeight="1" x14ac:dyDescent="0.2">
      <c r="A140" s="348"/>
      <c r="B140" s="260"/>
      <c r="C140" s="256"/>
      <c r="D140" s="256"/>
      <c r="E140" s="133">
        <v>2</v>
      </c>
      <c r="F140" s="171">
        <f t="shared" si="19"/>
        <v>0</v>
      </c>
      <c r="G140" s="167"/>
      <c r="H140" s="172">
        <f t="shared" si="21"/>
        <v>0</v>
      </c>
      <c r="I140" s="173">
        <f t="shared" si="22"/>
        <v>0</v>
      </c>
      <c r="J140" s="171">
        <f t="shared" si="23"/>
        <v>0</v>
      </c>
      <c r="K140" s="171">
        <f t="shared" si="24"/>
        <v>0</v>
      </c>
      <c r="L140" s="171">
        <f t="shared" si="25"/>
        <v>0</v>
      </c>
      <c r="M140" s="171">
        <f t="shared" si="26"/>
        <v>0</v>
      </c>
      <c r="N140" s="238">
        <f t="shared" si="27"/>
        <v>0</v>
      </c>
      <c r="O140" s="270"/>
      <c r="P140" s="476"/>
      <c r="Q140" s="239">
        <f>Tabela4[[#This Row],[TOTAL FINAL ]]*5%</f>
        <v>0</v>
      </c>
      <c r="R140" s="239">
        <f>Tabela4[[#This Row],[TOTAL FINAL ]]-Tabela4[[#This Row],[DESCONTO 5%]]</f>
        <v>0</v>
      </c>
      <c r="S140" s="238"/>
      <c r="T140" s="481"/>
      <c r="V140" s="12">
        <f>Tabela6[[#This Row],[CLIENTE]]</f>
        <v>0</v>
      </c>
      <c r="W140" s="133">
        <f>2-Tabela6[[#This Row],[PREÇO]]</f>
        <v>2</v>
      </c>
      <c r="X140" s="342">
        <f t="shared" si="20"/>
        <v>1</v>
      </c>
    </row>
    <row r="141" spans="1:24" ht="12.75" customHeight="1" x14ac:dyDescent="0.2">
      <c r="A141" s="349"/>
      <c r="B141" s="260"/>
      <c r="C141" s="256"/>
      <c r="D141" s="256"/>
      <c r="E141" s="133">
        <v>2</v>
      </c>
      <c r="F141" s="171">
        <f t="shared" si="19"/>
        <v>0</v>
      </c>
      <c r="G141" s="167"/>
      <c r="H141" s="172">
        <f t="shared" si="21"/>
        <v>0</v>
      </c>
      <c r="I141" s="173">
        <f t="shared" si="22"/>
        <v>0</v>
      </c>
      <c r="J141" s="171">
        <f t="shared" si="23"/>
        <v>0</v>
      </c>
      <c r="K141" s="171">
        <f t="shared" si="24"/>
        <v>0</v>
      </c>
      <c r="L141" s="171">
        <f t="shared" si="25"/>
        <v>0</v>
      </c>
      <c r="M141" s="171">
        <f t="shared" si="26"/>
        <v>0</v>
      </c>
      <c r="N141" s="238">
        <f t="shared" si="27"/>
        <v>0</v>
      </c>
      <c r="O141" s="270"/>
      <c r="P141" s="476"/>
      <c r="Q141" s="239">
        <f>Tabela4[[#This Row],[TOTAL FINAL ]]*5%</f>
        <v>0</v>
      </c>
      <c r="R141" s="239">
        <f>Tabela4[[#This Row],[TOTAL FINAL ]]-Tabela4[[#This Row],[DESCONTO 5%]]</f>
        <v>0</v>
      </c>
      <c r="S141" s="238"/>
      <c r="T141" s="481"/>
      <c r="V141" s="12">
        <f>Tabela6[[#This Row],[CLIENTE]]</f>
        <v>0</v>
      </c>
      <c r="W141" s="133">
        <f>2-Tabela6[[#This Row],[PREÇO]]</f>
        <v>2</v>
      </c>
      <c r="X141" s="342">
        <f t="shared" si="20"/>
        <v>1</v>
      </c>
    </row>
    <row r="142" spans="1:24" x14ac:dyDescent="0.2">
      <c r="A142" s="349"/>
      <c r="B142" s="260"/>
      <c r="C142" s="256"/>
      <c r="D142" s="256"/>
      <c r="E142" s="133">
        <v>2</v>
      </c>
      <c r="F142" s="171">
        <f t="shared" si="19"/>
        <v>0</v>
      </c>
      <c r="G142" s="167"/>
      <c r="H142" s="172">
        <f t="shared" si="21"/>
        <v>0</v>
      </c>
      <c r="I142" s="173">
        <f t="shared" si="22"/>
        <v>0</v>
      </c>
      <c r="J142" s="171">
        <f t="shared" si="23"/>
        <v>0</v>
      </c>
      <c r="K142" s="171">
        <f t="shared" si="24"/>
        <v>0</v>
      </c>
      <c r="L142" s="171">
        <f t="shared" si="25"/>
        <v>0</v>
      </c>
      <c r="M142" s="171">
        <f t="shared" si="26"/>
        <v>0</v>
      </c>
      <c r="N142" s="238">
        <f t="shared" si="27"/>
        <v>0</v>
      </c>
      <c r="O142" s="270"/>
      <c r="P142" s="476"/>
      <c r="Q142" s="354">
        <f>Tabela4[[#This Row],[TOTAL FINAL ]]*5%</f>
        <v>0</v>
      </c>
      <c r="R142" s="354">
        <f>Tabela4[[#This Row],[TOTAL FINAL ]]-Tabela4[[#This Row],[DESCONTO 5%]]</f>
        <v>0</v>
      </c>
      <c r="S142" s="347"/>
      <c r="T142" s="481"/>
      <c r="V142" s="631">
        <f>Tabela6[[#This Row],[CLIENTE]]</f>
        <v>0</v>
      </c>
      <c r="W142" s="133">
        <f>2-Tabela6[[#This Row],[PREÇO]]</f>
        <v>2</v>
      </c>
      <c r="X142" s="342">
        <f t="shared" si="20"/>
        <v>1</v>
      </c>
    </row>
    <row r="143" spans="1:24" x14ac:dyDescent="0.2">
      <c r="A143" s="349"/>
      <c r="B143" s="260"/>
      <c r="C143" s="256"/>
      <c r="D143" s="256"/>
      <c r="E143" s="133">
        <v>2</v>
      </c>
      <c r="F143" s="171">
        <f t="shared" si="19"/>
        <v>0</v>
      </c>
      <c r="G143" s="167"/>
      <c r="H143" s="172">
        <f t="shared" si="21"/>
        <v>0</v>
      </c>
      <c r="I143" s="173">
        <f t="shared" si="22"/>
        <v>0</v>
      </c>
      <c r="J143" s="171">
        <f t="shared" si="23"/>
        <v>0</v>
      </c>
      <c r="K143" s="171">
        <f t="shared" si="24"/>
        <v>0</v>
      </c>
      <c r="L143" s="171">
        <f t="shared" si="25"/>
        <v>0</v>
      </c>
      <c r="M143" s="171">
        <f t="shared" si="26"/>
        <v>0</v>
      </c>
      <c r="N143" s="238">
        <f t="shared" si="27"/>
        <v>0</v>
      </c>
      <c r="O143" s="270"/>
      <c r="P143" s="478"/>
      <c r="Q143" s="239">
        <f>Tabela4[[#This Row],[TOTAL FINAL ]]*5%</f>
        <v>0</v>
      </c>
      <c r="R143" s="239">
        <f>Tabela4[[#This Row],[TOTAL FINAL ]]-Tabela4[[#This Row],[DESCONTO 5%]]</f>
        <v>0</v>
      </c>
      <c r="S143" s="347"/>
      <c r="T143" s="481"/>
      <c r="V143" s="631">
        <f>Tabela6[[#This Row],[CLIENTE]]</f>
        <v>0</v>
      </c>
      <c r="W143" s="133">
        <f>2-Tabela6[[#This Row],[PREÇO]]</f>
        <v>2</v>
      </c>
      <c r="X143" s="342">
        <f t="shared" si="20"/>
        <v>1</v>
      </c>
    </row>
    <row r="144" spans="1:24" ht="12.75" customHeight="1" x14ac:dyDescent="0.2">
      <c r="A144" s="349"/>
      <c r="B144" s="260"/>
      <c r="C144" s="256"/>
      <c r="D144" s="256"/>
      <c r="E144" s="133">
        <v>2</v>
      </c>
      <c r="F144" s="171">
        <f t="shared" si="19"/>
        <v>0</v>
      </c>
      <c r="G144" s="167"/>
      <c r="H144" s="172">
        <f t="shared" si="21"/>
        <v>0</v>
      </c>
      <c r="I144" s="173">
        <f t="shared" si="22"/>
        <v>0</v>
      </c>
      <c r="J144" s="171">
        <f t="shared" si="23"/>
        <v>0</v>
      </c>
      <c r="K144" s="171">
        <f t="shared" si="24"/>
        <v>0</v>
      </c>
      <c r="L144" s="171">
        <f t="shared" si="25"/>
        <v>0</v>
      </c>
      <c r="M144" s="171">
        <f t="shared" si="26"/>
        <v>0</v>
      </c>
      <c r="N144" s="238">
        <f t="shared" si="27"/>
        <v>0</v>
      </c>
      <c r="O144" s="270"/>
      <c r="P144" s="476"/>
      <c r="Q144" s="239">
        <f>Tabela4[[#This Row],[TOTAL FINAL ]]*5%</f>
        <v>0</v>
      </c>
      <c r="R144" s="239">
        <f>Tabela4[[#This Row],[TOTAL FINAL ]]-Tabela4[[#This Row],[DESCONTO 5%]]</f>
        <v>0</v>
      </c>
      <c r="S144" s="238"/>
      <c r="T144" s="481"/>
      <c r="V144" s="631">
        <f>Tabela6[[#This Row],[CLIENTE]]</f>
        <v>0</v>
      </c>
      <c r="W144" s="133">
        <f>2-Tabela6[[#This Row],[PREÇO]]</f>
        <v>2</v>
      </c>
      <c r="X144" s="342">
        <f t="shared" si="20"/>
        <v>1</v>
      </c>
    </row>
    <row r="145" spans="1:24" ht="12.75" customHeight="1" x14ac:dyDescent="0.2">
      <c r="A145" s="349"/>
      <c r="B145" s="260"/>
      <c r="C145" s="256"/>
      <c r="D145" s="256"/>
      <c r="E145" s="133">
        <v>2</v>
      </c>
      <c r="F145" s="171">
        <f t="shared" si="19"/>
        <v>0</v>
      </c>
      <c r="G145" s="167"/>
      <c r="H145" s="172">
        <f t="shared" si="21"/>
        <v>0</v>
      </c>
      <c r="I145" s="173">
        <f t="shared" si="22"/>
        <v>0</v>
      </c>
      <c r="J145" s="171">
        <f t="shared" si="23"/>
        <v>0</v>
      </c>
      <c r="K145" s="171">
        <f t="shared" si="24"/>
        <v>0</v>
      </c>
      <c r="L145" s="171">
        <f t="shared" si="25"/>
        <v>0</v>
      </c>
      <c r="M145" s="171">
        <f t="shared" si="26"/>
        <v>0</v>
      </c>
      <c r="N145" s="238">
        <f t="shared" si="27"/>
        <v>0</v>
      </c>
      <c r="O145" s="270"/>
      <c r="P145" s="476"/>
      <c r="Q145" s="239">
        <f>Tabela4[[#This Row],[TOTAL FINAL ]]*5%</f>
        <v>0</v>
      </c>
      <c r="R145" s="239">
        <f>Tabela4[[#This Row],[TOTAL FINAL ]]-Tabela4[[#This Row],[DESCONTO 5%]]</f>
        <v>0</v>
      </c>
      <c r="S145" s="238"/>
      <c r="T145" s="481"/>
      <c r="V145" s="631">
        <f>Tabela6[[#This Row],[CLIENTE]]</f>
        <v>0</v>
      </c>
      <c r="W145" s="133">
        <f>2-Tabela6[[#This Row],[PREÇO]]</f>
        <v>2</v>
      </c>
      <c r="X145" s="342">
        <f t="shared" si="20"/>
        <v>1</v>
      </c>
    </row>
    <row r="146" spans="1:24" ht="12.75" customHeight="1" x14ac:dyDescent="0.2">
      <c r="A146" s="349"/>
      <c r="B146" s="260"/>
      <c r="C146" s="256"/>
      <c r="D146" s="256"/>
      <c r="E146" s="133">
        <v>2</v>
      </c>
      <c r="F146" s="171">
        <f t="shared" si="19"/>
        <v>0</v>
      </c>
      <c r="G146" s="167"/>
      <c r="H146" s="172">
        <f t="shared" si="21"/>
        <v>0</v>
      </c>
      <c r="I146" s="173">
        <f t="shared" si="22"/>
        <v>0</v>
      </c>
      <c r="J146" s="171">
        <f t="shared" si="23"/>
        <v>0</v>
      </c>
      <c r="K146" s="171">
        <f t="shared" si="24"/>
        <v>0</v>
      </c>
      <c r="L146" s="171">
        <f t="shared" si="25"/>
        <v>0</v>
      </c>
      <c r="M146" s="171">
        <f t="shared" si="26"/>
        <v>0</v>
      </c>
      <c r="N146" s="238">
        <f t="shared" si="27"/>
        <v>0</v>
      </c>
      <c r="O146" s="270"/>
      <c r="P146" s="476"/>
      <c r="Q146" s="239">
        <f>Tabela4[[#This Row],[TOTAL FINAL ]]*5%</f>
        <v>0</v>
      </c>
      <c r="R146" s="239">
        <f>Tabela4[[#This Row],[TOTAL FINAL ]]-Tabela4[[#This Row],[DESCONTO 5%]]</f>
        <v>0</v>
      </c>
      <c r="S146" s="238"/>
      <c r="T146" s="481"/>
      <c r="V146" s="631">
        <f>Tabela6[[#This Row],[CLIENTE]]</f>
        <v>0</v>
      </c>
      <c r="W146" s="133">
        <f>2-Tabela6[[#This Row],[PREÇO]]</f>
        <v>2</v>
      </c>
      <c r="X146" s="342">
        <f t="shared" si="20"/>
        <v>1</v>
      </c>
    </row>
    <row r="147" spans="1:24" ht="12.75" customHeight="1" x14ac:dyDescent="0.2">
      <c r="A147" s="349"/>
      <c r="B147" s="260"/>
      <c r="C147" s="256"/>
      <c r="D147" s="256"/>
      <c r="E147" s="133">
        <v>2</v>
      </c>
      <c r="F147" s="171">
        <f t="shared" si="19"/>
        <v>0</v>
      </c>
      <c r="G147" s="167"/>
      <c r="H147" s="172">
        <f t="shared" si="21"/>
        <v>0</v>
      </c>
      <c r="I147" s="173">
        <f t="shared" si="22"/>
        <v>0</v>
      </c>
      <c r="J147" s="171">
        <f t="shared" si="23"/>
        <v>0</v>
      </c>
      <c r="K147" s="171">
        <f t="shared" si="24"/>
        <v>0</v>
      </c>
      <c r="L147" s="171">
        <f t="shared" si="25"/>
        <v>0</v>
      </c>
      <c r="M147" s="171">
        <f t="shared" si="26"/>
        <v>0</v>
      </c>
      <c r="N147" s="238">
        <f t="shared" si="27"/>
        <v>0</v>
      </c>
      <c r="O147" s="270"/>
      <c r="P147" s="476"/>
      <c r="Q147" s="239">
        <f>Tabela4[[#This Row],[TOTAL FINAL ]]*5%</f>
        <v>0</v>
      </c>
      <c r="R147" s="239">
        <f>Tabela4[[#This Row],[TOTAL FINAL ]]-Tabela4[[#This Row],[DESCONTO 5%]]</f>
        <v>0</v>
      </c>
      <c r="S147" s="238"/>
      <c r="T147" s="481"/>
      <c r="V147" s="631">
        <f>Tabela6[[#This Row],[CLIENTE]]</f>
        <v>0</v>
      </c>
      <c r="W147" s="133">
        <f>2-Tabela6[[#This Row],[PREÇO]]</f>
        <v>2</v>
      </c>
      <c r="X147" s="342">
        <f t="shared" si="20"/>
        <v>1</v>
      </c>
    </row>
    <row r="148" spans="1:24" ht="12.75" customHeight="1" x14ac:dyDescent="0.2">
      <c r="A148" s="349"/>
      <c r="B148" s="260"/>
      <c r="C148" s="256"/>
      <c r="D148" s="256"/>
      <c r="E148" s="133">
        <v>2</v>
      </c>
      <c r="F148" s="171">
        <f t="shared" si="19"/>
        <v>0</v>
      </c>
      <c r="G148" s="167"/>
      <c r="H148" s="172">
        <f t="shared" si="21"/>
        <v>0</v>
      </c>
      <c r="I148" s="173">
        <f t="shared" si="22"/>
        <v>0</v>
      </c>
      <c r="J148" s="171">
        <f t="shared" si="23"/>
        <v>0</v>
      </c>
      <c r="K148" s="171">
        <f t="shared" si="24"/>
        <v>0</v>
      </c>
      <c r="L148" s="171">
        <f t="shared" si="25"/>
        <v>0</v>
      </c>
      <c r="M148" s="171">
        <f t="shared" si="26"/>
        <v>0</v>
      </c>
      <c r="N148" s="238">
        <f t="shared" si="27"/>
        <v>0</v>
      </c>
      <c r="O148" s="270"/>
      <c r="P148" s="476"/>
      <c r="Q148" s="354">
        <f>Tabela4[[#This Row],[TOTAL FINAL ]]*5%</f>
        <v>0</v>
      </c>
      <c r="R148" s="354">
        <f>Tabela4[[#This Row],[TOTAL FINAL ]]-Tabela4[[#This Row],[DESCONTO 5%]]</f>
        <v>0</v>
      </c>
      <c r="S148" s="238"/>
      <c r="T148" s="481"/>
      <c r="V148" s="631">
        <f>Tabela6[[#This Row],[CLIENTE]]</f>
        <v>0</v>
      </c>
      <c r="W148" s="133">
        <f>2-Tabela6[[#This Row],[PREÇO]]</f>
        <v>2</v>
      </c>
      <c r="X148" s="342">
        <f t="shared" si="20"/>
        <v>1</v>
      </c>
    </row>
    <row r="149" spans="1:24" ht="12.75" customHeight="1" x14ac:dyDescent="0.2">
      <c r="A149" s="349"/>
      <c r="B149" s="260"/>
      <c r="C149" s="256"/>
      <c r="D149" s="256"/>
      <c r="E149" s="133">
        <v>2</v>
      </c>
      <c r="F149" s="171">
        <f t="shared" si="19"/>
        <v>0</v>
      </c>
      <c r="G149" s="167"/>
      <c r="H149" s="172">
        <f t="shared" si="21"/>
        <v>0</v>
      </c>
      <c r="I149" s="173">
        <f t="shared" si="22"/>
        <v>0</v>
      </c>
      <c r="J149" s="171">
        <f t="shared" si="23"/>
        <v>0</v>
      </c>
      <c r="K149" s="171">
        <f t="shared" si="24"/>
        <v>0</v>
      </c>
      <c r="L149" s="171">
        <f t="shared" si="25"/>
        <v>0</v>
      </c>
      <c r="M149" s="171">
        <f t="shared" si="26"/>
        <v>0</v>
      </c>
      <c r="N149" s="238">
        <f t="shared" si="27"/>
        <v>0</v>
      </c>
      <c r="O149" s="270"/>
      <c r="P149" s="476"/>
      <c r="Q149" s="239">
        <f>Tabela4[[#This Row],[TOTAL FINAL ]]*5%</f>
        <v>0</v>
      </c>
      <c r="R149" s="239">
        <f>Tabela4[[#This Row],[TOTAL FINAL ]]-Tabela4[[#This Row],[DESCONTO 5%]]</f>
        <v>0</v>
      </c>
      <c r="S149" s="238"/>
      <c r="T149" s="481"/>
      <c r="V149" s="631">
        <f>Tabela6[[#This Row],[CLIENTE]]</f>
        <v>0</v>
      </c>
      <c r="W149" s="133">
        <f>2-Tabela6[[#This Row],[PREÇO]]</f>
        <v>2</v>
      </c>
      <c r="X149" s="342">
        <f t="shared" si="20"/>
        <v>1</v>
      </c>
    </row>
    <row r="150" spans="1:24" ht="12.75" customHeight="1" x14ac:dyDescent="0.2">
      <c r="A150" s="349"/>
      <c r="B150" s="260"/>
      <c r="C150" s="256"/>
      <c r="D150" s="256"/>
      <c r="E150" s="133">
        <v>2</v>
      </c>
      <c r="F150" s="171">
        <f t="shared" si="19"/>
        <v>0</v>
      </c>
      <c r="G150" s="167"/>
      <c r="H150" s="172">
        <f t="shared" si="21"/>
        <v>0</v>
      </c>
      <c r="I150" s="173">
        <f t="shared" si="22"/>
        <v>0</v>
      </c>
      <c r="J150" s="171">
        <f t="shared" si="23"/>
        <v>0</v>
      </c>
      <c r="K150" s="171">
        <f t="shared" si="24"/>
        <v>0</v>
      </c>
      <c r="L150" s="171">
        <f t="shared" si="25"/>
        <v>0</v>
      </c>
      <c r="M150" s="171">
        <f t="shared" si="26"/>
        <v>0</v>
      </c>
      <c r="N150" s="238">
        <f t="shared" si="27"/>
        <v>0</v>
      </c>
      <c r="O150" s="270"/>
      <c r="P150" s="476"/>
      <c r="Q150" s="239">
        <f>Tabela4[[#This Row],[TOTAL FINAL ]]*5%</f>
        <v>0</v>
      </c>
      <c r="R150" s="239">
        <f>Tabela4[[#This Row],[TOTAL FINAL ]]-Tabela4[[#This Row],[DESCONTO 5%]]</f>
        <v>0</v>
      </c>
      <c r="S150" s="238"/>
      <c r="T150" s="481"/>
      <c r="V150" s="631">
        <f>Tabela6[[#This Row],[CLIENTE]]</f>
        <v>0</v>
      </c>
      <c r="W150" s="133">
        <f>2-Tabela6[[#This Row],[PREÇO]]</f>
        <v>2</v>
      </c>
      <c r="X150" s="342">
        <f t="shared" si="20"/>
        <v>1</v>
      </c>
    </row>
    <row r="151" spans="1:24" ht="12.75" customHeight="1" x14ac:dyDescent="0.2">
      <c r="A151" s="349"/>
      <c r="B151" s="260"/>
      <c r="C151" s="256"/>
      <c r="D151" s="256"/>
      <c r="E151" s="133">
        <v>2</v>
      </c>
      <c r="F151" s="171">
        <f t="shared" si="19"/>
        <v>0</v>
      </c>
      <c r="G151" s="167"/>
      <c r="H151" s="172">
        <f t="shared" si="21"/>
        <v>0</v>
      </c>
      <c r="I151" s="173">
        <f t="shared" si="22"/>
        <v>0</v>
      </c>
      <c r="J151" s="171">
        <f t="shared" si="23"/>
        <v>0</v>
      </c>
      <c r="K151" s="171">
        <f t="shared" si="24"/>
        <v>0</v>
      </c>
      <c r="L151" s="171">
        <f t="shared" si="25"/>
        <v>0</v>
      </c>
      <c r="M151" s="171">
        <f t="shared" si="26"/>
        <v>0</v>
      </c>
      <c r="N151" s="238">
        <f t="shared" si="27"/>
        <v>0</v>
      </c>
      <c r="O151" s="270"/>
      <c r="P151" s="476"/>
      <c r="Q151" s="239">
        <f>Tabela4[[#This Row],[TOTAL FINAL ]]*5%</f>
        <v>0</v>
      </c>
      <c r="R151" s="239">
        <f>Tabela4[[#This Row],[TOTAL FINAL ]]-Tabela4[[#This Row],[DESCONTO 5%]]</f>
        <v>0</v>
      </c>
      <c r="S151" s="238"/>
      <c r="T151" s="481"/>
      <c r="V151" s="631">
        <f>Tabela6[[#This Row],[CLIENTE]]</f>
        <v>0</v>
      </c>
      <c r="W151" s="133">
        <f>2-Tabela6[[#This Row],[PREÇO]]</f>
        <v>2</v>
      </c>
      <c r="X151" s="342">
        <f t="shared" si="20"/>
        <v>1</v>
      </c>
    </row>
    <row r="152" spans="1:24" ht="12.75" customHeight="1" x14ac:dyDescent="0.2">
      <c r="A152" s="349"/>
      <c r="B152" s="260"/>
      <c r="C152" s="256"/>
      <c r="D152" s="256"/>
      <c r="E152" s="133">
        <v>2</v>
      </c>
      <c r="F152" s="171">
        <f t="shared" si="19"/>
        <v>0</v>
      </c>
      <c r="G152" s="167"/>
      <c r="H152" s="172">
        <f t="shared" si="21"/>
        <v>0</v>
      </c>
      <c r="I152" s="173">
        <f t="shared" si="22"/>
        <v>0</v>
      </c>
      <c r="J152" s="171">
        <f t="shared" si="23"/>
        <v>0</v>
      </c>
      <c r="K152" s="171">
        <f t="shared" si="24"/>
        <v>0</v>
      </c>
      <c r="L152" s="171">
        <f t="shared" si="25"/>
        <v>0</v>
      </c>
      <c r="M152" s="171">
        <f t="shared" si="26"/>
        <v>0</v>
      </c>
      <c r="N152" s="238">
        <f t="shared" si="27"/>
        <v>0</v>
      </c>
      <c r="O152" s="270"/>
      <c r="P152" s="476"/>
      <c r="Q152" s="239">
        <f>Tabela4[[#This Row],[TOTAL FINAL ]]*5%</f>
        <v>0</v>
      </c>
      <c r="R152" s="239">
        <f>Tabela4[[#This Row],[TOTAL FINAL ]]-Tabela4[[#This Row],[DESCONTO 5%]]</f>
        <v>0</v>
      </c>
      <c r="S152" s="238"/>
      <c r="T152" s="481"/>
    </row>
    <row r="153" spans="1:24" x14ac:dyDescent="0.2">
      <c r="A153" s="349"/>
      <c r="B153" s="260"/>
      <c r="C153" s="256"/>
      <c r="D153" s="256"/>
      <c r="E153" s="133">
        <v>2</v>
      </c>
      <c r="F153" s="171">
        <f t="shared" si="19"/>
        <v>0</v>
      </c>
      <c r="G153" s="167"/>
      <c r="H153" s="172">
        <f t="shared" si="21"/>
        <v>0</v>
      </c>
      <c r="I153" s="173">
        <f t="shared" si="22"/>
        <v>0</v>
      </c>
      <c r="J153" s="171">
        <f t="shared" si="23"/>
        <v>0</v>
      </c>
      <c r="K153" s="171">
        <f t="shared" si="24"/>
        <v>0</v>
      </c>
      <c r="L153" s="171">
        <f t="shared" si="25"/>
        <v>0</v>
      </c>
      <c r="M153" s="171">
        <f t="shared" si="26"/>
        <v>0</v>
      </c>
      <c r="N153" s="238">
        <f t="shared" si="27"/>
        <v>0</v>
      </c>
      <c r="O153" s="270"/>
      <c r="P153" s="479"/>
      <c r="Q153" s="239">
        <f>Tabela4[[#This Row],[TOTAL FINAL ]]*5%</f>
        <v>0</v>
      </c>
      <c r="R153" s="239">
        <f>Tabela4[[#This Row],[TOTAL FINAL ]]-Tabela4[[#This Row],[DESCONTO 5%]]</f>
        <v>0</v>
      </c>
      <c r="S153" s="347"/>
      <c r="T153" s="481"/>
    </row>
    <row r="154" spans="1:24" ht="12.75" customHeight="1" x14ac:dyDescent="0.2">
      <c r="A154" s="348"/>
      <c r="B154" s="260"/>
      <c r="C154" s="256"/>
      <c r="D154" s="256"/>
      <c r="E154" s="133">
        <v>2</v>
      </c>
      <c r="F154" s="171">
        <f t="shared" si="19"/>
        <v>0</v>
      </c>
      <c r="G154" s="167"/>
      <c r="H154" s="172">
        <f t="shared" si="21"/>
        <v>0</v>
      </c>
      <c r="I154" s="173">
        <f t="shared" si="22"/>
        <v>0</v>
      </c>
      <c r="J154" s="171">
        <f t="shared" si="23"/>
        <v>0</v>
      </c>
      <c r="K154" s="171">
        <f t="shared" si="24"/>
        <v>0</v>
      </c>
      <c r="L154" s="171">
        <f t="shared" si="25"/>
        <v>0</v>
      </c>
      <c r="M154" s="171">
        <f t="shared" si="26"/>
        <v>0</v>
      </c>
      <c r="N154" s="238">
        <f t="shared" si="27"/>
        <v>0</v>
      </c>
      <c r="O154" s="270"/>
      <c r="P154" s="476"/>
      <c r="Q154" s="354">
        <f>Tabela4[[#This Row],[TOTAL FINAL ]]*5%</f>
        <v>0</v>
      </c>
      <c r="R154" s="354">
        <f>Tabela4[[#This Row],[TOTAL FINAL ]]-Tabela4[[#This Row],[DESCONTO 5%]]</f>
        <v>0</v>
      </c>
      <c r="S154" s="238"/>
      <c r="T154" s="481"/>
    </row>
    <row r="155" spans="1:24" x14ac:dyDescent="0.2">
      <c r="A155" s="349"/>
      <c r="B155" s="260"/>
      <c r="C155" s="256"/>
      <c r="D155" s="256"/>
      <c r="E155" s="133">
        <v>2</v>
      </c>
      <c r="F155" s="171">
        <f t="shared" si="19"/>
        <v>0</v>
      </c>
      <c r="G155" s="167"/>
      <c r="H155" s="172">
        <f t="shared" si="21"/>
        <v>0</v>
      </c>
      <c r="I155" s="173">
        <f t="shared" si="22"/>
        <v>0</v>
      </c>
      <c r="J155" s="171">
        <v>0</v>
      </c>
      <c r="K155" s="171">
        <f t="shared" si="24"/>
        <v>0</v>
      </c>
      <c r="L155" s="171">
        <f t="shared" si="25"/>
        <v>0</v>
      </c>
      <c r="M155" s="171">
        <f t="shared" si="26"/>
        <v>0</v>
      </c>
      <c r="N155" s="238">
        <f t="shared" si="27"/>
        <v>0</v>
      </c>
      <c r="O155" s="270"/>
      <c r="P155" s="479"/>
      <c r="Q155" s="239">
        <f>Tabela4[[#This Row],[TOTAL FINAL ]]*5%</f>
        <v>0</v>
      </c>
      <c r="R155" s="239">
        <f>Tabela4[[#This Row],[TOTAL FINAL ]]-Tabela4[[#This Row],[DESCONTO 5%]]</f>
        <v>0</v>
      </c>
      <c r="S155" s="238"/>
      <c r="T155" s="482"/>
    </row>
    <row r="156" spans="1:24" x14ac:dyDescent="0.2">
      <c r="A156" s="349"/>
      <c r="B156" s="260"/>
      <c r="C156" s="256"/>
      <c r="D156" s="256"/>
      <c r="E156" s="133">
        <v>2</v>
      </c>
      <c r="F156" s="171">
        <f t="shared" si="19"/>
        <v>0</v>
      </c>
      <c r="G156" s="167"/>
      <c r="H156" s="172">
        <f t="shared" si="21"/>
        <v>0</v>
      </c>
      <c r="I156" s="173">
        <f t="shared" si="22"/>
        <v>0</v>
      </c>
      <c r="J156" s="171">
        <f t="shared" si="23"/>
        <v>0</v>
      </c>
      <c r="K156" s="171">
        <f t="shared" si="24"/>
        <v>0</v>
      </c>
      <c r="L156" s="171">
        <f t="shared" si="25"/>
        <v>0</v>
      </c>
      <c r="M156" s="171">
        <f t="shared" si="26"/>
        <v>0</v>
      </c>
      <c r="N156" s="238">
        <f t="shared" si="27"/>
        <v>0</v>
      </c>
      <c r="O156" s="270"/>
      <c r="P156" s="479"/>
      <c r="Q156" s="239">
        <f>Tabela4[[#This Row],[TOTAL FINAL ]]*5%</f>
        <v>0</v>
      </c>
      <c r="R156" s="239">
        <f>Tabela4[[#This Row],[TOTAL FINAL ]]-Tabela4[[#This Row],[DESCONTO 5%]]</f>
        <v>0</v>
      </c>
      <c r="S156" s="347"/>
      <c r="T156" s="481"/>
    </row>
    <row r="157" spans="1:24" x14ac:dyDescent="0.2">
      <c r="A157" s="269"/>
      <c r="B157" s="260"/>
      <c r="C157" s="256"/>
      <c r="D157" s="256"/>
      <c r="E157" s="133">
        <v>2</v>
      </c>
      <c r="F157" s="171">
        <v>0</v>
      </c>
      <c r="G157" s="167"/>
      <c r="H157" s="172">
        <f t="shared" si="21"/>
        <v>0</v>
      </c>
      <c r="I157" s="173">
        <f t="shared" si="22"/>
        <v>0</v>
      </c>
      <c r="J157" s="171">
        <v>0</v>
      </c>
      <c r="K157" s="171">
        <f t="shared" si="24"/>
        <v>0</v>
      </c>
      <c r="L157" s="171">
        <f t="shared" si="25"/>
        <v>0</v>
      </c>
      <c r="M157" s="171">
        <f t="shared" si="26"/>
        <v>0</v>
      </c>
      <c r="N157" s="238">
        <f t="shared" si="27"/>
        <v>0</v>
      </c>
      <c r="O157" s="270"/>
      <c r="P157" s="479"/>
      <c r="Q157" s="239">
        <f>Tabela4[[#This Row],[TOTAL FINAL ]]*5%</f>
        <v>0</v>
      </c>
      <c r="R157" s="239">
        <f>Tabela4[[#This Row],[TOTAL FINAL ]]-Tabela4[[#This Row],[DESCONTO 5%]]</f>
        <v>0</v>
      </c>
      <c r="S157" s="238"/>
      <c r="T157" s="481"/>
    </row>
    <row r="158" spans="1:24" x14ac:dyDescent="0.2">
      <c r="A158" s="269"/>
      <c r="B158" s="260"/>
      <c r="C158" s="256"/>
      <c r="D158" s="256"/>
      <c r="E158" s="133">
        <v>2</v>
      </c>
      <c r="F158" s="171">
        <f>D158*E158</f>
        <v>0</v>
      </c>
      <c r="G158" s="167"/>
      <c r="H158" s="172">
        <f t="shared" si="21"/>
        <v>0</v>
      </c>
      <c r="I158" s="173">
        <f t="shared" si="22"/>
        <v>0</v>
      </c>
      <c r="J158" s="171">
        <v>0</v>
      </c>
      <c r="K158" s="171">
        <f t="shared" si="24"/>
        <v>0</v>
      </c>
      <c r="L158" s="171">
        <f t="shared" si="25"/>
        <v>0</v>
      </c>
      <c r="M158" s="171">
        <f t="shared" si="26"/>
        <v>0</v>
      </c>
      <c r="N158" s="238">
        <f t="shared" si="27"/>
        <v>0</v>
      </c>
      <c r="O158" s="270"/>
      <c r="P158" s="479"/>
      <c r="Q158" s="239">
        <f>Tabela4[[#This Row],[TOTAL FINAL ]]*5%</f>
        <v>0</v>
      </c>
      <c r="R158" s="239">
        <f>Tabela4[[#This Row],[TOTAL FINAL ]]-Tabela4[[#This Row],[DESCONTO 5%]]</f>
        <v>0</v>
      </c>
      <c r="S158" s="238"/>
      <c r="T158" s="481"/>
    </row>
    <row r="159" spans="1:24" x14ac:dyDescent="0.2">
      <c r="A159" s="249"/>
      <c r="B159" s="260"/>
      <c r="C159" s="256"/>
      <c r="D159" s="256"/>
      <c r="E159" s="133">
        <v>2</v>
      </c>
      <c r="F159" s="171">
        <f t="shared" si="19"/>
        <v>0</v>
      </c>
      <c r="G159" s="167"/>
      <c r="H159" s="172">
        <f t="shared" si="21"/>
        <v>0</v>
      </c>
      <c r="I159" s="173">
        <f t="shared" si="22"/>
        <v>0</v>
      </c>
      <c r="J159" s="171">
        <v>0</v>
      </c>
      <c r="K159" s="171">
        <f t="shared" si="24"/>
        <v>0</v>
      </c>
      <c r="L159" s="171">
        <f t="shared" si="25"/>
        <v>0</v>
      </c>
      <c r="M159" s="171">
        <f t="shared" si="26"/>
        <v>0</v>
      </c>
      <c r="N159" s="238">
        <f t="shared" si="27"/>
        <v>0</v>
      </c>
      <c r="O159" s="270"/>
      <c r="P159" s="479"/>
      <c r="Q159" s="239">
        <f>Tabela4[[#This Row],[TOTAL FINAL ]]*5%</f>
        <v>0</v>
      </c>
      <c r="R159" s="239">
        <f>Tabela4[[#This Row],[TOTAL FINAL ]]-Tabela4[[#This Row],[DESCONTO 5%]]</f>
        <v>0</v>
      </c>
      <c r="S159" s="347"/>
      <c r="T159" s="481"/>
    </row>
    <row r="160" spans="1:24" x14ac:dyDescent="0.2">
      <c r="A160" s="249"/>
      <c r="B160" s="260"/>
      <c r="C160" s="256"/>
      <c r="D160" s="256"/>
      <c r="E160" s="133">
        <v>2</v>
      </c>
      <c r="F160" s="171">
        <f t="shared" si="19"/>
        <v>0</v>
      </c>
      <c r="G160" s="167"/>
      <c r="H160" s="172">
        <f t="shared" si="21"/>
        <v>0</v>
      </c>
      <c r="I160" s="173">
        <f t="shared" si="22"/>
        <v>0</v>
      </c>
      <c r="J160" s="171">
        <v>0</v>
      </c>
      <c r="K160" s="171">
        <f t="shared" si="24"/>
        <v>0</v>
      </c>
      <c r="L160" s="171">
        <f t="shared" si="25"/>
        <v>0</v>
      </c>
      <c r="M160" s="171">
        <f t="shared" si="26"/>
        <v>0</v>
      </c>
      <c r="N160" s="238">
        <f t="shared" si="27"/>
        <v>0</v>
      </c>
      <c r="O160" s="270"/>
      <c r="P160" s="479"/>
      <c r="Q160" s="354">
        <f>Tabela4[[#This Row],[TOTAL FINAL ]]*5%</f>
        <v>0</v>
      </c>
      <c r="R160" s="354">
        <f>Tabela4[[#This Row],[TOTAL FINAL ]]-Tabela4[[#This Row],[DESCONTO 5%]]</f>
        <v>0</v>
      </c>
      <c r="S160" s="238"/>
      <c r="T160" s="481"/>
    </row>
    <row r="161" spans="1:20" x14ac:dyDescent="0.2">
      <c r="A161" s="249"/>
      <c r="B161" s="260"/>
      <c r="C161" s="256"/>
      <c r="D161" s="256"/>
      <c r="E161" s="133">
        <v>2</v>
      </c>
      <c r="F161" s="171">
        <f t="shared" si="19"/>
        <v>0</v>
      </c>
      <c r="G161" s="167"/>
      <c r="H161" s="172">
        <f t="shared" si="21"/>
        <v>0</v>
      </c>
      <c r="I161" s="173">
        <f t="shared" si="22"/>
        <v>0</v>
      </c>
      <c r="J161" s="171">
        <v>0</v>
      </c>
      <c r="K161" s="171">
        <f t="shared" si="24"/>
        <v>0</v>
      </c>
      <c r="L161" s="171">
        <f t="shared" si="25"/>
        <v>0</v>
      </c>
      <c r="M161" s="171">
        <f t="shared" si="26"/>
        <v>0</v>
      </c>
      <c r="N161" s="238">
        <f t="shared" si="27"/>
        <v>0</v>
      </c>
      <c r="O161" s="270"/>
      <c r="P161" s="479"/>
      <c r="Q161" s="239">
        <f>Tabela4[[#This Row],[TOTAL FINAL ]]*5%</f>
        <v>0</v>
      </c>
      <c r="R161" s="239">
        <f>Tabela4[[#This Row],[TOTAL FINAL ]]-Tabela4[[#This Row],[DESCONTO 5%]]</f>
        <v>0</v>
      </c>
      <c r="S161" s="238"/>
      <c r="T161" s="484"/>
    </row>
    <row r="162" spans="1:20" x14ac:dyDescent="0.2">
      <c r="A162" s="249"/>
      <c r="B162" s="260"/>
      <c r="C162" s="256"/>
      <c r="D162" s="256"/>
      <c r="E162" s="133">
        <v>2</v>
      </c>
      <c r="F162" s="171">
        <f t="shared" si="19"/>
        <v>0</v>
      </c>
      <c r="G162" s="167"/>
      <c r="H162" s="172">
        <f t="shared" si="21"/>
        <v>0</v>
      </c>
      <c r="I162" s="173">
        <f t="shared" si="22"/>
        <v>0</v>
      </c>
      <c r="J162" s="171">
        <v>0</v>
      </c>
      <c r="K162" s="171">
        <f t="shared" si="24"/>
        <v>0</v>
      </c>
      <c r="L162" s="171">
        <f t="shared" si="25"/>
        <v>0</v>
      </c>
      <c r="M162" s="171">
        <f t="shared" si="26"/>
        <v>0</v>
      </c>
      <c r="N162" s="238">
        <f t="shared" si="27"/>
        <v>0</v>
      </c>
      <c r="O162" s="270"/>
      <c r="P162" s="479"/>
      <c r="Q162" s="239">
        <f>Tabela4[[#This Row],[TOTAL FINAL ]]*5%</f>
        <v>0</v>
      </c>
      <c r="R162" s="239">
        <f>Tabela4[[#This Row],[TOTAL FINAL ]]-Tabela4[[#This Row],[DESCONTO 5%]]</f>
        <v>0</v>
      </c>
      <c r="S162" s="347"/>
      <c r="T162" s="481"/>
    </row>
    <row r="163" spans="1:20" x14ac:dyDescent="0.2">
      <c r="A163" s="249"/>
      <c r="B163" s="260"/>
      <c r="C163" s="256"/>
      <c r="D163" s="256"/>
      <c r="E163" s="133">
        <v>2</v>
      </c>
      <c r="F163" s="171">
        <f t="shared" si="19"/>
        <v>0</v>
      </c>
      <c r="G163" s="167"/>
      <c r="H163" s="172">
        <f t="shared" si="21"/>
        <v>0</v>
      </c>
      <c r="I163" s="173">
        <f t="shared" si="22"/>
        <v>0</v>
      </c>
      <c r="J163" s="171">
        <f t="shared" si="23"/>
        <v>0</v>
      </c>
      <c r="K163" s="171">
        <f t="shared" si="24"/>
        <v>0</v>
      </c>
      <c r="L163" s="171">
        <f t="shared" si="25"/>
        <v>0</v>
      </c>
      <c r="M163" s="171">
        <f t="shared" si="26"/>
        <v>0</v>
      </c>
      <c r="N163" s="238">
        <f t="shared" si="27"/>
        <v>0</v>
      </c>
      <c r="O163" s="270"/>
      <c r="P163" s="479"/>
      <c r="Q163" s="239">
        <f>Tabela4[[#This Row],[TOTAL FINAL ]]*5%</f>
        <v>0</v>
      </c>
      <c r="R163" s="239">
        <f>Tabela4[[#This Row],[TOTAL FINAL ]]-Tabela4[[#This Row],[DESCONTO 5%]]</f>
        <v>0</v>
      </c>
      <c r="S163" s="347"/>
      <c r="T163" s="481"/>
    </row>
    <row r="164" spans="1:20" x14ac:dyDescent="0.2">
      <c r="A164" s="249"/>
      <c r="B164" s="260"/>
      <c r="C164" s="256"/>
      <c r="D164" s="256"/>
      <c r="E164" s="133">
        <v>2</v>
      </c>
      <c r="F164" s="171">
        <f t="shared" si="19"/>
        <v>0</v>
      </c>
      <c r="G164" s="167"/>
      <c r="H164" s="172">
        <f t="shared" si="21"/>
        <v>0</v>
      </c>
      <c r="I164" s="173">
        <f t="shared" si="22"/>
        <v>0</v>
      </c>
      <c r="J164" s="171">
        <v>0</v>
      </c>
      <c r="K164" s="171">
        <f t="shared" si="24"/>
        <v>0</v>
      </c>
      <c r="L164" s="171">
        <f t="shared" si="25"/>
        <v>0</v>
      </c>
      <c r="M164" s="171">
        <f t="shared" si="26"/>
        <v>0</v>
      </c>
      <c r="N164" s="238">
        <f t="shared" si="27"/>
        <v>0</v>
      </c>
      <c r="O164" s="270"/>
      <c r="P164" s="479"/>
      <c r="Q164" s="239">
        <f>Tabela4[[#This Row],[TOTAL FINAL ]]*5%</f>
        <v>0</v>
      </c>
      <c r="R164" s="239">
        <f>Tabela4[[#This Row],[TOTAL FINAL ]]-Tabela4[[#This Row],[DESCONTO 5%]]</f>
        <v>0</v>
      </c>
      <c r="S164" s="347"/>
      <c r="T164" s="481"/>
    </row>
    <row r="165" spans="1:20" x14ac:dyDescent="0.2">
      <c r="A165" s="351"/>
      <c r="B165" s="260"/>
      <c r="C165" s="256"/>
      <c r="D165" s="256"/>
      <c r="E165" s="133">
        <v>2</v>
      </c>
      <c r="F165" s="171">
        <f t="shared" si="19"/>
        <v>0</v>
      </c>
      <c r="G165" s="167"/>
      <c r="H165" s="172">
        <f t="shared" si="21"/>
        <v>0</v>
      </c>
      <c r="I165" s="173">
        <f t="shared" si="22"/>
        <v>0</v>
      </c>
      <c r="J165" s="171">
        <f t="shared" si="23"/>
        <v>0</v>
      </c>
      <c r="K165" s="171">
        <f t="shared" si="24"/>
        <v>0</v>
      </c>
      <c r="L165" s="171">
        <f t="shared" si="25"/>
        <v>0</v>
      </c>
      <c r="M165" s="171">
        <f t="shared" si="26"/>
        <v>0</v>
      </c>
      <c r="N165" s="238">
        <f t="shared" si="27"/>
        <v>0</v>
      </c>
      <c r="O165" s="270"/>
      <c r="P165" s="479"/>
      <c r="Q165" s="239">
        <f>Tabela4[[#This Row],[TOTAL FINAL ]]*5%</f>
        <v>0</v>
      </c>
      <c r="R165" s="239">
        <f>Tabela4[[#This Row],[TOTAL FINAL ]]-Tabela4[[#This Row],[DESCONTO 5%]]</f>
        <v>0</v>
      </c>
      <c r="S165" s="347"/>
      <c r="T165" s="481"/>
    </row>
    <row r="166" spans="1:20" x14ac:dyDescent="0.2">
      <c r="A166" s="351"/>
      <c r="B166" s="260"/>
      <c r="C166" s="256"/>
      <c r="D166" s="256"/>
      <c r="E166" s="133">
        <v>2</v>
      </c>
      <c r="F166" s="171">
        <f t="shared" si="19"/>
        <v>0</v>
      </c>
      <c r="G166" s="167"/>
      <c r="H166" s="172">
        <f t="shared" si="21"/>
        <v>0</v>
      </c>
      <c r="I166" s="173">
        <f t="shared" si="22"/>
        <v>0</v>
      </c>
      <c r="J166" s="171">
        <f t="shared" si="23"/>
        <v>0</v>
      </c>
      <c r="K166" s="171">
        <f t="shared" si="24"/>
        <v>0</v>
      </c>
      <c r="L166" s="171">
        <f t="shared" si="25"/>
        <v>0</v>
      </c>
      <c r="M166" s="171">
        <f t="shared" si="26"/>
        <v>0</v>
      </c>
      <c r="N166" s="238">
        <f t="shared" si="27"/>
        <v>0</v>
      </c>
      <c r="O166" s="270"/>
      <c r="P166" s="479"/>
      <c r="Q166" s="354">
        <f>Tabela4[[#This Row],[TOTAL FINAL ]]*5%</f>
        <v>0</v>
      </c>
      <c r="R166" s="354">
        <f>Tabela4[[#This Row],[TOTAL FINAL ]]-Tabela4[[#This Row],[DESCONTO 5%]]</f>
        <v>0</v>
      </c>
      <c r="S166" s="347"/>
      <c r="T166" s="481"/>
    </row>
    <row r="167" spans="1:20" x14ac:dyDescent="0.2">
      <c r="A167" s="351"/>
      <c r="B167" s="260"/>
      <c r="C167" s="256"/>
      <c r="D167" s="256"/>
      <c r="E167" s="133">
        <v>2</v>
      </c>
      <c r="F167" s="171">
        <f t="shared" si="19"/>
        <v>0</v>
      </c>
      <c r="G167" s="167"/>
      <c r="H167" s="172">
        <f t="shared" si="21"/>
        <v>0</v>
      </c>
      <c r="I167" s="173">
        <f t="shared" si="22"/>
        <v>0</v>
      </c>
      <c r="J167" s="171">
        <v>0</v>
      </c>
      <c r="K167" s="171">
        <f t="shared" si="24"/>
        <v>0</v>
      </c>
      <c r="L167" s="171">
        <f t="shared" si="25"/>
        <v>0</v>
      </c>
      <c r="M167" s="171">
        <f t="shared" si="26"/>
        <v>0</v>
      </c>
      <c r="N167" s="238">
        <f t="shared" si="27"/>
        <v>0</v>
      </c>
      <c r="O167" s="270"/>
      <c r="P167" s="479"/>
      <c r="Q167" s="239">
        <f>Tabela4[[#This Row],[TOTAL FINAL ]]*5%</f>
        <v>0</v>
      </c>
      <c r="R167" s="239">
        <f>Tabela4[[#This Row],[TOTAL FINAL ]]-Tabela4[[#This Row],[DESCONTO 5%]]</f>
        <v>0</v>
      </c>
      <c r="S167" s="347"/>
      <c r="T167" s="481"/>
    </row>
    <row r="168" spans="1:20" ht="12.75" customHeight="1" thickBot="1" x14ac:dyDescent="0.25">
      <c r="A168" s="249"/>
      <c r="B168" s="260"/>
      <c r="C168" s="256"/>
      <c r="D168" s="256"/>
      <c r="E168" s="133">
        <v>2</v>
      </c>
      <c r="F168" s="171">
        <f t="shared" si="19"/>
        <v>0</v>
      </c>
      <c r="G168" s="167"/>
      <c r="H168" s="172">
        <f t="shared" si="21"/>
        <v>0</v>
      </c>
      <c r="I168" s="173">
        <f t="shared" si="22"/>
        <v>0</v>
      </c>
      <c r="J168" s="171">
        <f>I168</f>
        <v>0</v>
      </c>
      <c r="K168" s="171">
        <f t="shared" si="24"/>
        <v>0</v>
      </c>
      <c r="L168" s="171">
        <f t="shared" si="25"/>
        <v>0</v>
      </c>
      <c r="M168" s="171">
        <f t="shared" si="26"/>
        <v>0</v>
      </c>
      <c r="N168" s="238">
        <f t="shared" si="27"/>
        <v>0</v>
      </c>
      <c r="O168" s="270"/>
      <c r="P168" s="476"/>
      <c r="Q168" s="239">
        <f>Tabela4[[#This Row],[TOTAL FINAL ]]*5%</f>
        <v>0</v>
      </c>
      <c r="R168" s="239">
        <f>Tabela4[[#This Row],[TOTAL FINAL ]]-Tabela4[[#This Row],[DESCONTO 5%]]</f>
        <v>0</v>
      </c>
      <c r="S168" s="238"/>
      <c r="T168" s="481"/>
    </row>
    <row r="169" spans="1:20" ht="13.5" thickBot="1" x14ac:dyDescent="0.25">
      <c r="A169" s="355"/>
      <c r="B169" s="355"/>
      <c r="C169" s="356"/>
      <c r="D169" s="357">
        <f>SUBTOTAL(109,D3:D168)</f>
        <v>0</v>
      </c>
      <c r="E169" s="358"/>
      <c r="F169" s="352">
        <f>SUBTOTAL(109,F3:F168)</f>
        <v>0</v>
      </c>
      <c r="G169" s="358"/>
      <c r="H169" s="352">
        <f t="shared" ref="H169:N169" si="28">SUBTOTAL(109,H3:H168)</f>
        <v>0</v>
      </c>
      <c r="I169" s="359">
        <f t="shared" si="28"/>
        <v>0</v>
      </c>
      <c r="J169" s="352">
        <f t="shared" si="28"/>
        <v>0</v>
      </c>
      <c r="K169" s="352">
        <f t="shared" si="28"/>
        <v>0</v>
      </c>
      <c r="L169" s="352">
        <f t="shared" si="28"/>
        <v>0</v>
      </c>
      <c r="M169" s="359">
        <f t="shared" si="28"/>
        <v>0</v>
      </c>
      <c r="N169" s="360">
        <f t="shared" si="28"/>
        <v>0</v>
      </c>
      <c r="O169" s="352"/>
      <c r="P169" s="352"/>
      <c r="Q169" s="486">
        <f>Tabela4[[#This Row],[TOTAL FINAL ]]*5%</f>
        <v>0</v>
      </c>
      <c r="R169" s="486">
        <f>Tabela4[[#This Row],[TOTAL FINAL ]]-Tabela4[[#This Row],[DESCONTO 5%]]</f>
        <v>0</v>
      </c>
      <c r="S169" s="352"/>
      <c r="T169" s="361"/>
    </row>
    <row r="170" spans="1:20" ht="16.5" thickBot="1" x14ac:dyDescent="0.3">
      <c r="A170" s="1204" t="s">
        <v>149</v>
      </c>
      <c r="B170" s="1205"/>
      <c r="C170" s="1205"/>
      <c r="D170" s="1205"/>
      <c r="E170" s="1205"/>
      <c r="F170" s="1205"/>
      <c r="G170" s="1205"/>
      <c r="H170" s="1205"/>
      <c r="I170" s="1205"/>
      <c r="J170" s="1205"/>
      <c r="K170" s="1205"/>
      <c r="L170" s="1205"/>
      <c r="M170" s="1206"/>
      <c r="N170" s="362">
        <f>I169+M169-Q169</f>
        <v>0</v>
      </c>
      <c r="O170"/>
      <c r="P170"/>
    </row>
  </sheetData>
  <mergeCells count="2">
    <mergeCell ref="V1:X1"/>
    <mergeCell ref="A170:M170"/>
  </mergeCells>
  <conditionalFormatting sqref="B3:B168">
    <cfRule type="containsText" dxfId="44" priority="5" operator="containsText" text="A ENTREGUAR">
      <formula>NOT(ISERROR(SEARCH("A ENTREGUAR",B3)))</formula>
    </cfRule>
  </conditionalFormatting>
  <conditionalFormatting sqref="B3:B168">
    <cfRule type="cellIs" dxfId="43" priority="4" operator="equal">
      <formula>"A ENTREGAR"</formula>
    </cfRule>
  </conditionalFormatting>
  <conditionalFormatting sqref="B3:B168">
    <cfRule type="cellIs" dxfId="42" priority="3" operator="equal">
      <formula>"ENTREGUE"</formula>
    </cfRule>
  </conditionalFormatting>
  <conditionalFormatting sqref="B3:B168">
    <cfRule type="cellIs" dxfId="41" priority="2" operator="equal">
      <formula>"CANCELADA"</formula>
    </cfRule>
  </conditionalFormatting>
  <conditionalFormatting sqref="B3:B168">
    <cfRule type="cellIs" dxfId="40" priority="1" operator="equal">
      <formula>"DEVOLUÇÃO"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H155"/>
  <sheetViews>
    <sheetView zoomScaleNormal="100" workbookViewId="0">
      <pane xSplit="1" topLeftCell="C1" activePane="topRight" state="frozen"/>
      <selection pane="topRight" activeCell="A29" sqref="A29"/>
    </sheetView>
  </sheetViews>
  <sheetFormatPr defaultRowHeight="12.75" x14ac:dyDescent="0.2"/>
  <cols>
    <col min="1" max="1" width="46.7109375" customWidth="1"/>
    <col min="2" max="2" width="47.7109375" customWidth="1"/>
    <col min="3" max="3" width="17.7109375" style="42" customWidth="1"/>
    <col min="4" max="4" width="23.7109375" style="42" customWidth="1"/>
    <col min="5" max="5" width="19.7109375" style="42" customWidth="1"/>
    <col min="6" max="6" width="39.7109375" style="42" customWidth="1"/>
    <col min="7" max="7" width="8.42578125" style="42" customWidth="1"/>
    <col min="8" max="8" width="4.7109375" style="42" customWidth="1"/>
    <col min="9" max="9" width="5.7109375" style="42" customWidth="1"/>
    <col min="10" max="10" width="14.7109375" style="42" customWidth="1"/>
    <col min="11" max="11" width="16.7109375" style="42" customWidth="1"/>
    <col min="12" max="12" width="14.7109375" style="42" customWidth="1"/>
    <col min="13" max="13" width="12.7109375" style="42" customWidth="1"/>
    <col min="14" max="20" width="3.7109375" style="42" customWidth="1"/>
    <col min="21" max="21" width="30.7109375" customWidth="1"/>
  </cols>
  <sheetData>
    <row r="1" spans="1:21" ht="20.25" x14ac:dyDescent="0.3">
      <c r="A1" s="1207" t="s">
        <v>179</v>
      </c>
      <c r="B1" s="1207"/>
      <c r="C1" s="1207"/>
      <c r="D1" s="1207"/>
      <c r="E1" s="1207"/>
      <c r="F1" s="1207"/>
      <c r="G1" s="1207"/>
      <c r="H1" s="1207"/>
      <c r="I1" s="1207"/>
      <c r="J1" s="1207"/>
      <c r="K1" s="1207"/>
      <c r="L1" s="1207"/>
      <c r="M1" s="233"/>
      <c r="N1" s="1207" t="s">
        <v>110</v>
      </c>
      <c r="O1" s="1207"/>
      <c r="P1" s="1207"/>
      <c r="Q1" s="1207"/>
      <c r="R1" s="1207"/>
      <c r="S1" s="1207"/>
      <c r="T1" s="1207"/>
      <c r="U1" s="245"/>
    </row>
    <row r="2" spans="1:21" x14ac:dyDescent="0.2">
      <c r="A2" s="228" t="s">
        <v>11</v>
      </c>
      <c r="B2" s="228" t="s">
        <v>120</v>
      </c>
      <c r="C2" s="228" t="s">
        <v>95</v>
      </c>
      <c r="D2" s="228" t="s">
        <v>96</v>
      </c>
      <c r="E2" s="228" t="s">
        <v>97</v>
      </c>
      <c r="F2" s="228" t="s">
        <v>212</v>
      </c>
      <c r="G2" s="228" t="s">
        <v>82</v>
      </c>
      <c r="H2" s="234" t="s">
        <v>150</v>
      </c>
      <c r="I2" s="234" t="s">
        <v>151</v>
      </c>
      <c r="J2" s="234" t="s">
        <v>129</v>
      </c>
      <c r="K2" s="228" t="s">
        <v>158</v>
      </c>
      <c r="L2" s="228" t="s">
        <v>98</v>
      </c>
      <c r="M2" s="228" t="s">
        <v>173</v>
      </c>
      <c r="N2" s="234" t="s">
        <v>105</v>
      </c>
      <c r="O2" s="234" t="s">
        <v>106</v>
      </c>
      <c r="P2" s="234" t="s">
        <v>101</v>
      </c>
      <c r="Q2" s="234" t="s">
        <v>107</v>
      </c>
      <c r="R2" s="234" t="s">
        <v>102</v>
      </c>
      <c r="S2" s="234" t="s">
        <v>108</v>
      </c>
      <c r="T2" s="234" t="s">
        <v>109</v>
      </c>
      <c r="U2" s="235" t="s">
        <v>68</v>
      </c>
    </row>
    <row r="3" spans="1:21" x14ac:dyDescent="0.2">
      <c r="A3" s="714" t="s">
        <v>240</v>
      </c>
      <c r="B3" s="694"/>
      <c r="C3" s="695"/>
      <c r="D3" s="695"/>
      <c r="E3" s="695"/>
      <c r="F3" s="695"/>
      <c r="G3" s="363">
        <v>0</v>
      </c>
      <c r="H3" s="897"/>
      <c r="I3" s="897"/>
      <c r="J3" s="898"/>
      <c r="K3" s="696"/>
      <c r="L3" s="28"/>
      <c r="M3" s="695"/>
      <c r="N3" s="28"/>
      <c r="O3" s="28"/>
      <c r="P3" s="28"/>
      <c r="Q3" s="28"/>
      <c r="R3" s="28"/>
      <c r="S3" s="28"/>
      <c r="T3" s="28"/>
      <c r="U3" s="28"/>
    </row>
    <row r="4" spans="1:21" x14ac:dyDescent="0.2">
      <c r="A4" s="714" t="s">
        <v>241</v>
      </c>
      <c r="B4" s="694"/>
      <c r="C4" s="695"/>
      <c r="D4" s="695"/>
      <c r="E4" s="695"/>
      <c r="F4" s="695"/>
      <c r="G4" s="363">
        <v>0</v>
      </c>
      <c r="H4" s="897"/>
      <c r="I4" s="897"/>
      <c r="J4" s="898"/>
      <c r="K4" s="696"/>
      <c r="L4" s="28"/>
      <c r="M4" s="695"/>
      <c r="N4" s="28"/>
      <c r="O4" s="28"/>
      <c r="P4" s="28"/>
      <c r="Q4" s="28"/>
      <c r="R4" s="28"/>
      <c r="S4" s="28"/>
      <c r="T4" s="28"/>
      <c r="U4" s="28"/>
    </row>
    <row r="5" spans="1:21" x14ac:dyDescent="0.2">
      <c r="A5" s="714" t="s">
        <v>224</v>
      </c>
      <c r="B5" s="694"/>
      <c r="C5" s="695"/>
      <c r="D5" s="695"/>
      <c r="E5" s="695"/>
      <c r="F5" s="695"/>
      <c r="G5" s="363">
        <v>0</v>
      </c>
      <c r="H5" s="897"/>
      <c r="I5" s="897"/>
      <c r="J5" s="898"/>
      <c r="K5" s="696"/>
      <c r="L5" s="28"/>
      <c r="M5" s="695"/>
      <c r="N5" s="28"/>
      <c r="O5" s="28"/>
      <c r="P5" s="28"/>
      <c r="Q5" s="28"/>
      <c r="R5" s="28"/>
      <c r="S5" s="28"/>
      <c r="T5" s="28"/>
      <c r="U5" s="28"/>
    </row>
    <row r="6" spans="1:21" x14ac:dyDescent="0.2">
      <c r="A6" s="714" t="s">
        <v>225</v>
      </c>
      <c r="B6" s="694"/>
      <c r="C6" s="695"/>
      <c r="D6" s="695"/>
      <c r="E6" s="695"/>
      <c r="F6" s="695"/>
      <c r="G6" s="363">
        <v>0</v>
      </c>
      <c r="H6" s="897"/>
      <c r="I6" s="897"/>
      <c r="J6" s="898"/>
      <c r="K6" s="696"/>
      <c r="L6" s="28"/>
      <c r="M6" s="695"/>
      <c r="N6" s="28"/>
      <c r="O6" s="28"/>
      <c r="P6" s="28"/>
      <c r="Q6" s="28"/>
      <c r="R6" s="28"/>
      <c r="S6" s="28"/>
      <c r="T6" s="28"/>
      <c r="U6" s="28"/>
    </row>
    <row r="7" spans="1:21" x14ac:dyDescent="0.2">
      <c r="A7" s="714" t="s">
        <v>226</v>
      </c>
      <c r="B7" s="694"/>
      <c r="C7" s="695"/>
      <c r="D7" s="695"/>
      <c r="E7" s="695"/>
      <c r="F7" s="695"/>
      <c r="G7" s="363">
        <v>0</v>
      </c>
      <c r="H7" s="897"/>
      <c r="I7" s="897"/>
      <c r="J7" s="898"/>
      <c r="K7" s="696"/>
      <c r="L7" s="28"/>
      <c r="M7" s="695"/>
      <c r="N7" s="28"/>
      <c r="O7" s="28"/>
      <c r="P7" s="28"/>
      <c r="Q7" s="28"/>
      <c r="R7" s="28"/>
      <c r="S7" s="28"/>
      <c r="T7" s="28"/>
      <c r="U7" s="28"/>
    </row>
    <row r="8" spans="1:21" x14ac:dyDescent="0.2">
      <c r="A8" s="714" t="s">
        <v>222</v>
      </c>
      <c r="B8" s="694"/>
      <c r="C8" s="695"/>
      <c r="D8" s="695"/>
      <c r="E8" s="695"/>
      <c r="F8" s="695"/>
      <c r="G8" s="363">
        <v>0</v>
      </c>
      <c r="H8" s="897"/>
      <c r="I8" s="897"/>
      <c r="J8" s="898"/>
      <c r="K8" s="696"/>
      <c r="L8" s="28"/>
      <c r="M8" s="695"/>
      <c r="N8" s="28"/>
      <c r="O8" s="28"/>
      <c r="P8" s="28"/>
      <c r="Q8" s="28"/>
      <c r="R8" s="28"/>
      <c r="S8" s="28"/>
      <c r="T8" s="28"/>
      <c r="U8" s="28"/>
    </row>
    <row r="9" spans="1:21" x14ac:dyDescent="0.2">
      <c r="A9" s="714" t="s">
        <v>227</v>
      </c>
      <c r="B9" s="694"/>
      <c r="C9" s="695"/>
      <c r="D9" s="695"/>
      <c r="E9" s="695"/>
      <c r="F9" s="695"/>
      <c r="G9" s="363">
        <v>0</v>
      </c>
      <c r="H9" s="897"/>
      <c r="I9" s="897"/>
      <c r="J9" s="898"/>
      <c r="K9" s="696"/>
      <c r="L9" s="28"/>
      <c r="M9" s="695"/>
      <c r="N9" s="28"/>
      <c r="O9" s="28"/>
      <c r="P9" s="28"/>
      <c r="Q9" s="28"/>
      <c r="R9" s="28"/>
      <c r="S9" s="28"/>
      <c r="T9" s="28"/>
      <c r="U9" s="28"/>
    </row>
    <row r="10" spans="1:21" x14ac:dyDescent="0.2">
      <c r="A10" s="714" t="s">
        <v>228</v>
      </c>
      <c r="B10" s="694"/>
      <c r="C10" s="695"/>
      <c r="D10" s="695"/>
      <c r="E10" s="695"/>
      <c r="F10" s="695"/>
      <c r="G10" s="363">
        <v>0</v>
      </c>
      <c r="H10" s="897"/>
      <c r="I10" s="897"/>
      <c r="J10" s="898"/>
      <c r="K10" s="696"/>
      <c r="L10" s="28"/>
      <c r="M10" s="695"/>
      <c r="N10" s="28"/>
      <c r="O10" s="28"/>
      <c r="P10" s="28"/>
      <c r="Q10" s="28"/>
      <c r="R10" s="28"/>
      <c r="S10" s="28"/>
      <c r="T10" s="28"/>
      <c r="U10" s="28"/>
    </row>
    <row r="11" spans="1:21" x14ac:dyDescent="0.2">
      <c r="A11" s="714" t="s">
        <v>250</v>
      </c>
      <c r="B11" s="964"/>
      <c r="C11" s="696"/>
      <c r="D11" s="695"/>
      <c r="E11" s="695"/>
      <c r="F11" s="695"/>
      <c r="G11" s="340">
        <v>0</v>
      </c>
      <c r="H11" s="364"/>
      <c r="I11" s="364"/>
      <c r="J11" s="700"/>
      <c r="K11" s="696"/>
      <c r="L11" s="159"/>
      <c r="M11" s="696"/>
      <c r="N11" s="159"/>
      <c r="O11" s="229"/>
      <c r="P11" s="159"/>
      <c r="Q11" s="229"/>
      <c r="R11" s="229"/>
      <c r="S11" s="229"/>
      <c r="T11" s="159"/>
      <c r="U11" s="28"/>
    </row>
    <row r="12" spans="1:21" x14ac:dyDescent="0.2">
      <c r="A12" s="714" t="s">
        <v>229</v>
      </c>
      <c r="B12" s="694"/>
      <c r="C12" s="695"/>
      <c r="D12" s="695"/>
      <c r="E12" s="695"/>
      <c r="F12" s="695"/>
      <c r="G12" s="363">
        <v>0</v>
      </c>
      <c r="H12" s="897"/>
      <c r="I12" s="897"/>
      <c r="J12" s="898"/>
      <c r="K12" s="696"/>
      <c r="L12" s="28"/>
      <c r="M12" s="695"/>
      <c r="N12" s="28"/>
      <c r="O12" s="28"/>
      <c r="P12" s="28"/>
      <c r="Q12" s="28"/>
      <c r="R12" s="28"/>
      <c r="S12" s="28"/>
      <c r="T12" s="28"/>
      <c r="U12" s="28"/>
    </row>
    <row r="13" spans="1:21" x14ac:dyDescent="0.2">
      <c r="A13" s="714" t="s">
        <v>230</v>
      </c>
      <c r="B13" s="694"/>
      <c r="C13" s="695"/>
      <c r="D13" s="695"/>
      <c r="E13" s="695"/>
      <c r="F13" s="695"/>
      <c r="G13" s="363">
        <v>0</v>
      </c>
      <c r="H13" s="897"/>
      <c r="I13" s="897"/>
      <c r="J13" s="898"/>
      <c r="K13" s="696"/>
      <c r="L13" s="28"/>
      <c r="M13" s="695"/>
      <c r="N13" s="28"/>
      <c r="O13" s="28"/>
      <c r="P13" s="28"/>
      <c r="Q13" s="28"/>
      <c r="R13" s="28"/>
      <c r="S13" s="28"/>
      <c r="T13" s="28"/>
      <c r="U13" s="28"/>
    </row>
    <row r="14" spans="1:21" x14ac:dyDescent="0.2">
      <c r="A14" s="714" t="s">
        <v>231</v>
      </c>
      <c r="B14" s="694"/>
      <c r="C14" s="695"/>
      <c r="D14" s="695"/>
      <c r="E14" s="695"/>
      <c r="F14" s="695"/>
      <c r="G14" s="363">
        <v>0</v>
      </c>
      <c r="H14" s="897"/>
      <c r="I14" s="897"/>
      <c r="J14" s="898"/>
      <c r="K14" s="696"/>
      <c r="L14" s="28"/>
      <c r="M14" s="695"/>
      <c r="N14" s="28"/>
      <c r="O14" s="28"/>
      <c r="P14" s="28"/>
      <c r="Q14" s="28"/>
      <c r="R14" s="28"/>
      <c r="S14" s="28"/>
      <c r="T14" s="28"/>
      <c r="U14" s="28"/>
    </row>
    <row r="15" spans="1:21" x14ac:dyDescent="0.2">
      <c r="A15" s="714" t="s">
        <v>232</v>
      </c>
      <c r="B15" s="694"/>
      <c r="C15" s="695"/>
      <c r="D15" s="695"/>
      <c r="E15" s="695"/>
      <c r="F15" s="695"/>
      <c r="G15" s="363">
        <v>0</v>
      </c>
      <c r="H15" s="897"/>
      <c r="I15" s="897"/>
      <c r="J15" s="898"/>
      <c r="K15" s="696"/>
      <c r="L15" s="28"/>
      <c r="M15" s="695"/>
      <c r="N15" s="28"/>
      <c r="O15" s="28"/>
      <c r="P15" s="28"/>
      <c r="Q15" s="28"/>
      <c r="R15" s="28"/>
      <c r="S15" s="28"/>
      <c r="T15" s="28"/>
      <c r="U15" s="28"/>
    </row>
    <row r="16" spans="1:21" x14ac:dyDescent="0.2">
      <c r="A16" s="714" t="s">
        <v>233</v>
      </c>
      <c r="B16" s="694"/>
      <c r="C16" s="695"/>
      <c r="D16" s="695"/>
      <c r="E16" s="695"/>
      <c r="F16" s="695"/>
      <c r="G16" s="363">
        <v>0</v>
      </c>
      <c r="H16" s="897"/>
      <c r="I16" s="897"/>
      <c r="J16" s="898"/>
      <c r="K16" s="696"/>
      <c r="L16" s="28"/>
      <c r="M16" s="695"/>
      <c r="N16" s="28"/>
      <c r="O16" s="28"/>
      <c r="P16" s="28"/>
      <c r="Q16" s="28"/>
      <c r="R16" s="28"/>
      <c r="S16" s="28"/>
      <c r="T16" s="28"/>
      <c r="U16" s="28"/>
    </row>
    <row r="17" spans="1:21" x14ac:dyDescent="0.2">
      <c r="A17" s="714" t="s">
        <v>234</v>
      </c>
      <c r="B17" s="694"/>
      <c r="C17" s="695"/>
      <c r="D17" s="695"/>
      <c r="E17" s="695"/>
      <c r="F17" s="695"/>
      <c r="G17" s="363">
        <v>0</v>
      </c>
      <c r="H17" s="897"/>
      <c r="I17" s="897"/>
      <c r="J17" s="898"/>
      <c r="K17" s="696"/>
      <c r="L17" s="28"/>
      <c r="M17" s="695"/>
      <c r="N17" s="28"/>
      <c r="O17" s="28"/>
      <c r="P17" s="28"/>
      <c r="Q17" s="28"/>
      <c r="R17" s="28"/>
      <c r="S17" s="28"/>
      <c r="T17" s="28"/>
      <c r="U17" s="28"/>
    </row>
    <row r="18" spans="1:21" x14ac:dyDescent="0.2">
      <c r="A18" s="714" t="s">
        <v>235</v>
      </c>
      <c r="B18" s="694"/>
      <c r="C18" s="695"/>
      <c r="D18" s="695"/>
      <c r="E18" s="695"/>
      <c r="F18" s="695"/>
      <c r="G18" s="363">
        <v>0</v>
      </c>
      <c r="H18" s="897"/>
      <c r="I18" s="897"/>
      <c r="J18" s="898"/>
      <c r="K18" s="696"/>
      <c r="L18" s="28"/>
      <c r="M18" s="695"/>
      <c r="N18" s="28"/>
      <c r="O18" s="28"/>
      <c r="P18" s="28"/>
      <c r="Q18" s="28"/>
      <c r="R18" s="28"/>
      <c r="S18" s="28"/>
      <c r="T18" s="28"/>
      <c r="U18" s="28"/>
    </row>
    <row r="19" spans="1:21" x14ac:dyDescent="0.2">
      <c r="A19" s="714" t="s">
        <v>236</v>
      </c>
      <c r="B19" s="694"/>
      <c r="C19" s="695"/>
      <c r="D19" s="695"/>
      <c r="E19" s="695"/>
      <c r="F19" s="695"/>
      <c r="G19" s="363">
        <v>0</v>
      </c>
      <c r="H19" s="897"/>
      <c r="I19" s="897"/>
      <c r="J19" s="898"/>
      <c r="K19" s="696"/>
      <c r="L19" s="28"/>
      <c r="M19" s="695"/>
      <c r="N19" s="28"/>
      <c r="O19" s="28"/>
      <c r="P19" s="28"/>
      <c r="Q19" s="28"/>
      <c r="R19" s="28"/>
      <c r="S19" s="28"/>
      <c r="T19" s="28"/>
      <c r="U19" s="28"/>
    </row>
    <row r="20" spans="1:21" x14ac:dyDescent="0.2">
      <c r="A20" s="714" t="s">
        <v>237</v>
      </c>
      <c r="B20" s="694"/>
      <c r="C20" s="695"/>
      <c r="D20" s="695"/>
      <c r="E20" s="695"/>
      <c r="F20" s="695"/>
      <c r="G20" s="363">
        <v>0</v>
      </c>
      <c r="H20" s="897"/>
      <c r="I20" s="897"/>
      <c r="J20" s="898"/>
      <c r="K20" s="696"/>
      <c r="L20" s="28"/>
      <c r="M20" s="695"/>
      <c r="N20" s="28"/>
      <c r="O20" s="28"/>
      <c r="P20" s="28"/>
      <c r="Q20" s="28"/>
      <c r="R20" s="28"/>
      <c r="S20" s="28"/>
      <c r="T20" s="28"/>
      <c r="U20" s="28"/>
    </row>
    <row r="21" spans="1:21" x14ac:dyDescent="0.2">
      <c r="A21" s="714" t="s">
        <v>238</v>
      </c>
      <c r="B21" s="694"/>
      <c r="C21" s="695"/>
      <c r="D21" s="695"/>
      <c r="E21" s="695"/>
      <c r="F21" s="695"/>
      <c r="G21" s="363">
        <v>0</v>
      </c>
      <c r="H21" s="897"/>
      <c r="I21" s="897"/>
      <c r="J21" s="898"/>
      <c r="K21" s="696"/>
      <c r="L21" s="28"/>
      <c r="M21" s="695"/>
      <c r="N21" s="28"/>
      <c r="O21" s="28"/>
      <c r="P21" s="28"/>
      <c r="Q21" s="28"/>
      <c r="R21" s="28"/>
      <c r="S21" s="28"/>
      <c r="T21" s="28"/>
      <c r="U21" s="28"/>
    </row>
    <row r="22" spans="1:21" x14ac:dyDescent="0.2">
      <c r="A22" s="714" t="s">
        <v>239</v>
      </c>
      <c r="B22" s="694"/>
      <c r="C22" s="695"/>
      <c r="D22" s="695"/>
      <c r="E22" s="695"/>
      <c r="F22" s="695"/>
      <c r="G22" s="363">
        <v>0</v>
      </c>
      <c r="H22" s="897"/>
      <c r="I22" s="897"/>
      <c r="J22" s="898"/>
      <c r="K22" s="696"/>
      <c r="L22" s="28"/>
      <c r="M22" s="695"/>
      <c r="N22" s="28"/>
      <c r="O22" s="28"/>
      <c r="P22" s="28"/>
      <c r="Q22" s="28"/>
      <c r="R22" s="28"/>
      <c r="S22" s="28"/>
      <c r="T22" s="28"/>
      <c r="U22" s="28"/>
    </row>
    <row r="23" spans="1:21" x14ac:dyDescent="0.2">
      <c r="A23" s="973" t="s">
        <v>103</v>
      </c>
      <c r="B23" s="694"/>
      <c r="C23" s="695"/>
      <c r="D23" s="695"/>
      <c r="E23" s="695"/>
      <c r="F23" s="695"/>
      <c r="G23" s="363">
        <v>0</v>
      </c>
      <c r="H23" s="364"/>
      <c r="I23" s="364"/>
      <c r="J23" s="700" t="s">
        <v>170</v>
      </c>
      <c r="K23" s="696" t="s">
        <v>221</v>
      </c>
      <c r="L23" s="28"/>
      <c r="M23" s="695"/>
      <c r="N23" s="28"/>
      <c r="O23" s="28"/>
      <c r="P23" s="28"/>
      <c r="Q23" s="28"/>
      <c r="R23" s="28"/>
      <c r="S23" s="28"/>
      <c r="T23" s="28"/>
      <c r="U23" s="28"/>
    </row>
    <row r="24" spans="1:21" x14ac:dyDescent="0.2">
      <c r="A24" s="101" t="s">
        <v>104</v>
      </c>
      <c r="B24" s="694"/>
      <c r="C24" s="695"/>
      <c r="D24" s="695"/>
      <c r="E24" s="695"/>
      <c r="F24" s="695"/>
      <c r="G24" s="363">
        <v>0</v>
      </c>
      <c r="H24" s="364"/>
      <c r="I24" s="364"/>
      <c r="J24" s="700" t="s">
        <v>170</v>
      </c>
      <c r="K24" s="696" t="s">
        <v>221</v>
      </c>
      <c r="L24" s="28"/>
      <c r="M24" s="695"/>
      <c r="N24" s="28"/>
      <c r="O24" s="28"/>
      <c r="P24" s="28"/>
      <c r="Q24" s="28"/>
      <c r="R24" s="28"/>
      <c r="S24" s="28"/>
      <c r="T24" s="28"/>
      <c r="U24" s="28"/>
    </row>
    <row r="25" spans="1:21" x14ac:dyDescent="0.2">
      <c r="A25" s="980" t="s">
        <v>263</v>
      </c>
      <c r="B25" s="229"/>
      <c r="C25" s="696" t="s">
        <v>205</v>
      </c>
      <c r="D25" s="696" t="s">
        <v>207</v>
      </c>
      <c r="E25" s="695">
        <v>988548285</v>
      </c>
      <c r="F25" s="695"/>
      <c r="G25" s="363">
        <v>2</v>
      </c>
      <c r="H25" s="364"/>
      <c r="I25" s="364"/>
      <c r="J25" s="700" t="s">
        <v>172</v>
      </c>
      <c r="K25" s="696" t="s">
        <v>255</v>
      </c>
      <c r="L25" s="229" t="s">
        <v>203</v>
      </c>
      <c r="M25" s="696" t="s">
        <v>127</v>
      </c>
      <c r="N25" s="159"/>
      <c r="O25" s="159"/>
      <c r="P25" s="159"/>
      <c r="Q25" s="159"/>
      <c r="R25" s="159"/>
      <c r="S25" s="159"/>
      <c r="T25" s="159"/>
      <c r="U25" s="28"/>
    </row>
    <row r="26" spans="1:21" x14ac:dyDescent="0.2">
      <c r="A26" s="980" t="s">
        <v>264</v>
      </c>
      <c r="B26" s="980" t="s">
        <v>220</v>
      </c>
      <c r="C26" s="696" t="s">
        <v>219</v>
      </c>
      <c r="D26" s="695" t="s">
        <v>129</v>
      </c>
      <c r="E26" s="695"/>
      <c r="F26" s="695"/>
      <c r="G26" s="340">
        <v>3</v>
      </c>
      <c r="H26" s="364"/>
      <c r="I26" s="554">
        <v>0.18</v>
      </c>
      <c r="J26" s="701" t="s">
        <v>161</v>
      </c>
      <c r="K26" s="696" t="s">
        <v>169</v>
      </c>
      <c r="L26" s="229" t="s">
        <v>202</v>
      </c>
      <c r="M26" s="696" t="s">
        <v>201</v>
      </c>
      <c r="N26" s="28" t="s">
        <v>111</v>
      </c>
      <c r="O26" s="28"/>
      <c r="P26" s="28" t="s">
        <v>111</v>
      </c>
      <c r="Q26" s="28"/>
      <c r="R26" s="28" t="s">
        <v>111</v>
      </c>
      <c r="S26" s="28" t="s">
        <v>111</v>
      </c>
      <c r="T26" s="28"/>
      <c r="U26" s="28"/>
    </row>
    <row r="27" spans="1:21" x14ac:dyDescent="0.2">
      <c r="A27" s="980" t="s">
        <v>265</v>
      </c>
      <c r="B27" s="980" t="s">
        <v>132</v>
      </c>
      <c r="C27" s="696" t="s">
        <v>190</v>
      </c>
      <c r="D27" s="696" t="s">
        <v>182</v>
      </c>
      <c r="E27" s="695">
        <v>987435668</v>
      </c>
      <c r="F27" s="695"/>
      <c r="G27" s="340">
        <v>4</v>
      </c>
      <c r="H27" s="554">
        <v>0.05</v>
      </c>
      <c r="I27" s="554">
        <v>0.18</v>
      </c>
      <c r="J27" s="700" t="s">
        <v>100</v>
      </c>
      <c r="K27" s="696" t="s">
        <v>171</v>
      </c>
      <c r="L27" s="10" t="s">
        <v>206</v>
      </c>
      <c r="M27" s="696" t="s">
        <v>177</v>
      </c>
      <c r="N27" s="28" t="s">
        <v>111</v>
      </c>
      <c r="O27" s="28"/>
      <c r="P27" s="28" t="s">
        <v>111</v>
      </c>
      <c r="Q27" s="28"/>
      <c r="R27" s="28" t="s">
        <v>111</v>
      </c>
      <c r="S27" s="28"/>
      <c r="T27" s="28"/>
      <c r="U27" s="28"/>
    </row>
    <row r="28" spans="1:21" x14ac:dyDescent="0.2">
      <c r="A28" s="132" t="s">
        <v>157</v>
      </c>
      <c r="B28" s="695"/>
      <c r="C28" s="695"/>
      <c r="D28" s="695"/>
      <c r="E28" s="695"/>
      <c r="F28" s="695"/>
      <c r="G28" s="340">
        <v>5</v>
      </c>
      <c r="H28" s="364"/>
      <c r="I28" s="364"/>
      <c r="J28" s="700" t="s">
        <v>168</v>
      </c>
      <c r="K28" s="696" t="s">
        <v>99</v>
      </c>
      <c r="L28" s="10"/>
      <c r="M28" s="696" t="s">
        <v>174</v>
      </c>
      <c r="N28" s="28"/>
      <c r="O28" s="28"/>
      <c r="P28" s="28"/>
      <c r="Q28" s="28"/>
      <c r="R28" s="28"/>
      <c r="S28" s="28"/>
      <c r="T28" s="28"/>
      <c r="U28" s="28"/>
    </row>
    <row r="29" spans="1:21" x14ac:dyDescent="0.2">
      <c r="A29" s="980"/>
      <c r="B29" s="980"/>
      <c r="C29" s="696"/>
      <c r="D29" s="696"/>
      <c r="E29" s="696"/>
      <c r="F29" s="695"/>
      <c r="G29" s="340"/>
      <c r="H29" s="547"/>
      <c r="I29" s="554"/>
      <c r="J29" s="700"/>
      <c r="K29" s="696"/>
      <c r="L29" s="10"/>
      <c r="M29" s="696"/>
      <c r="N29" s="28"/>
      <c r="O29" s="28"/>
      <c r="P29" s="28"/>
      <c r="Q29" s="28"/>
      <c r="R29" s="28"/>
      <c r="S29" s="28"/>
      <c r="T29" s="28"/>
      <c r="U29" s="152"/>
    </row>
    <row r="30" spans="1:21" x14ac:dyDescent="0.2">
      <c r="A30" s="933"/>
      <c r="B30" s="933"/>
      <c r="C30" s="696"/>
      <c r="D30" s="696"/>
      <c r="E30" s="695"/>
      <c r="F30" s="631"/>
      <c r="G30" s="363"/>
      <c r="H30" s="364"/>
      <c r="I30" s="364"/>
      <c r="J30" s="701"/>
      <c r="K30" s="696"/>
      <c r="L30" s="10"/>
      <c r="M30" s="696"/>
      <c r="N30" s="28"/>
      <c r="O30" s="28"/>
      <c r="P30" s="28"/>
      <c r="Q30" s="28"/>
      <c r="R30" s="28"/>
      <c r="S30" s="28"/>
      <c r="T30" s="28"/>
      <c r="U30" s="28"/>
    </row>
    <row r="31" spans="1:21" x14ac:dyDescent="0.2">
      <c r="A31" s="939"/>
      <c r="B31" s="229"/>
      <c r="C31" s="696"/>
      <c r="D31" s="696"/>
      <c r="E31" s="695"/>
      <c r="F31" s="695"/>
      <c r="G31" s="363"/>
      <c r="H31" s="364"/>
      <c r="I31" s="364"/>
      <c r="J31" s="700"/>
      <c r="K31" s="696"/>
      <c r="L31" s="229"/>
      <c r="M31" s="696"/>
      <c r="N31" s="159"/>
      <c r="O31" s="159"/>
      <c r="P31" s="159"/>
      <c r="Q31" s="159"/>
      <c r="R31" s="159"/>
      <c r="S31" s="159"/>
      <c r="T31" s="159"/>
      <c r="U31" s="28"/>
    </row>
    <row r="32" spans="1:21" x14ac:dyDescent="0.2">
      <c r="A32" s="322"/>
      <c r="B32" s="695"/>
      <c r="C32" s="696"/>
      <c r="D32" s="696"/>
      <c r="E32" s="695"/>
      <c r="F32" s="695"/>
      <c r="G32" s="363"/>
      <c r="H32" s="364"/>
      <c r="I32" s="364"/>
      <c r="J32" s="700"/>
      <c r="K32" s="696"/>
      <c r="L32" s="28"/>
      <c r="M32" s="696"/>
      <c r="N32" s="28"/>
      <c r="O32" s="28"/>
      <c r="P32" s="28"/>
      <c r="Q32" s="28"/>
      <c r="R32" s="28"/>
      <c r="S32" s="28"/>
      <c r="T32" s="28"/>
      <c r="U32" s="28"/>
    </row>
    <row r="33" spans="1:60" x14ac:dyDescent="0.2">
      <c r="A33" s="887"/>
      <c r="B33" s="887"/>
      <c r="C33" s="696"/>
      <c r="D33" s="696"/>
      <c r="E33" s="696"/>
      <c r="F33" s="695"/>
      <c r="G33" s="363"/>
      <c r="H33" s="547"/>
      <c r="I33" s="554"/>
      <c r="J33" s="700"/>
      <c r="K33" s="696"/>
      <c r="L33" s="10"/>
      <c r="M33" s="696"/>
      <c r="N33" s="10"/>
      <c r="O33" s="10"/>
      <c r="P33" s="10"/>
      <c r="Q33" s="10"/>
      <c r="R33" s="10"/>
      <c r="S33" s="10"/>
      <c r="T33" s="28"/>
      <c r="U33" s="28"/>
    </row>
    <row r="34" spans="1:60" s="9" customFormat="1" x14ac:dyDescent="0.2">
      <c r="A34" s="887"/>
      <c r="B34" s="939"/>
      <c r="C34" s="696"/>
      <c r="D34" s="696"/>
      <c r="E34" s="696"/>
      <c r="F34" s="695"/>
      <c r="G34" s="363"/>
      <c r="H34" s="547"/>
      <c r="I34" s="554"/>
      <c r="J34" s="700"/>
      <c r="K34" s="696"/>
      <c r="L34" s="10"/>
      <c r="M34" s="696"/>
      <c r="N34" s="10"/>
      <c r="O34" s="28"/>
      <c r="P34" s="10"/>
      <c r="Q34" s="28"/>
      <c r="R34" s="10"/>
      <c r="S34" s="28"/>
      <c r="T34" s="28"/>
      <c r="U34" s="28"/>
    </row>
    <row r="35" spans="1:60" x14ac:dyDescent="0.2">
      <c r="A35" s="889"/>
      <c r="B35" s="696"/>
      <c r="C35" s="696"/>
      <c r="D35" s="695"/>
      <c r="E35" s="696"/>
      <c r="F35" s="697"/>
      <c r="G35" s="607"/>
      <c r="H35" s="547"/>
      <c r="I35" s="554"/>
      <c r="J35" s="701"/>
      <c r="K35" s="696"/>
      <c r="L35" s="28"/>
      <c r="M35" s="696"/>
      <c r="N35" s="28"/>
      <c r="O35" s="28"/>
      <c r="P35" s="28"/>
      <c r="Q35" s="28"/>
      <c r="R35" s="28"/>
      <c r="S35" s="28"/>
      <c r="T35" s="28"/>
      <c r="U35" s="28"/>
    </row>
    <row r="36" spans="1:60" x14ac:dyDescent="0.2">
      <c r="A36" s="889"/>
      <c r="B36" s="889"/>
      <c r="C36" s="696"/>
      <c r="D36" s="696"/>
      <c r="E36" s="696"/>
      <c r="F36" s="695"/>
      <c r="G36" s="363"/>
      <c r="H36" s="364"/>
      <c r="I36" s="364"/>
      <c r="J36" s="700"/>
      <c r="K36" s="696"/>
      <c r="L36" s="10"/>
      <c r="M36" s="696"/>
      <c r="N36" s="10"/>
      <c r="O36" s="10"/>
      <c r="P36" s="10"/>
      <c r="Q36" s="10"/>
      <c r="R36" s="10"/>
      <c r="S36" s="10"/>
      <c r="T36" s="10"/>
      <c r="U36" s="28"/>
    </row>
    <row r="37" spans="1:60" x14ac:dyDescent="0.2">
      <c r="A37" s="887"/>
      <c r="B37" s="895"/>
      <c r="C37" s="696"/>
      <c r="D37" s="696"/>
      <c r="E37" s="695"/>
      <c r="F37" s="695"/>
      <c r="G37" s="363"/>
      <c r="H37" s="364"/>
      <c r="I37" s="364"/>
      <c r="J37" s="700"/>
      <c r="K37" s="696"/>
      <c r="L37" s="159"/>
      <c r="M37" s="696"/>
      <c r="N37" s="159"/>
      <c r="O37" s="229"/>
      <c r="P37" s="159"/>
      <c r="Q37" s="229"/>
      <c r="R37" s="229"/>
      <c r="S37" s="229"/>
      <c r="T37" s="159"/>
      <c r="U37" s="28"/>
    </row>
    <row r="38" spans="1:60" s="397" customFormat="1" x14ac:dyDescent="0.2">
      <c r="A38" s="888"/>
      <c r="B38" s="888"/>
      <c r="C38" s="696"/>
      <c r="D38" s="696"/>
      <c r="E38" s="696"/>
      <c r="F38" s="697"/>
      <c r="G38" s="363"/>
      <c r="H38" s="547"/>
      <c r="I38" s="554"/>
      <c r="J38" s="700"/>
      <c r="K38" s="696"/>
      <c r="L38" s="10"/>
      <c r="M38" s="696"/>
      <c r="N38" s="10"/>
      <c r="O38" s="10"/>
      <c r="P38" s="10"/>
      <c r="Q38" s="10"/>
      <c r="R38" s="10"/>
      <c r="S38" s="10"/>
      <c r="T38" s="10"/>
      <c r="U38" s="28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</row>
    <row r="39" spans="1:60" x14ac:dyDescent="0.2">
      <c r="A39" s="896"/>
      <c r="B39" s="896"/>
      <c r="C39" s="696"/>
      <c r="D39" s="696"/>
      <c r="E39" s="695"/>
      <c r="F39" s="695"/>
      <c r="G39" s="363"/>
      <c r="H39" s="547"/>
      <c r="I39" s="554"/>
      <c r="J39" s="700"/>
      <c r="K39" s="696"/>
      <c r="L39" s="10"/>
      <c r="M39" s="696"/>
      <c r="N39" s="28"/>
      <c r="O39" s="28"/>
      <c r="P39" s="28"/>
      <c r="Q39" s="28"/>
      <c r="R39" s="28"/>
      <c r="S39" s="28"/>
      <c r="T39" s="28"/>
      <c r="U39" s="28"/>
    </row>
    <row r="40" spans="1:60" x14ac:dyDescent="0.2">
      <c r="A40" s="939"/>
      <c r="B40" s="935"/>
      <c r="C40" s="696"/>
      <c r="D40" s="696"/>
      <c r="E40" s="695"/>
      <c r="F40" s="695"/>
      <c r="G40" s="363"/>
      <c r="H40" s="547"/>
      <c r="I40" s="554"/>
      <c r="J40" s="700"/>
      <c r="K40" s="696"/>
      <c r="L40" s="10"/>
      <c r="M40" s="696"/>
      <c r="N40" s="28"/>
      <c r="O40" s="28"/>
      <c r="P40" s="28"/>
      <c r="Q40" s="28"/>
      <c r="R40" s="28"/>
      <c r="S40" s="28"/>
      <c r="T40" s="28"/>
      <c r="U40" s="28"/>
    </row>
    <row r="41" spans="1:60" ht="13.5" customHeight="1" x14ac:dyDescent="0.2">
      <c r="A41" s="974"/>
      <c r="B41" s="930"/>
      <c r="C41" s="696"/>
      <c r="D41" s="695"/>
      <c r="E41" s="695"/>
      <c r="F41" s="967"/>
      <c r="G41" s="363"/>
      <c r="H41" s="364"/>
      <c r="I41" s="364"/>
      <c r="J41" s="700"/>
      <c r="K41" s="696"/>
      <c r="L41" s="159"/>
      <c r="M41" s="696"/>
      <c r="N41" s="159"/>
      <c r="O41" s="159"/>
      <c r="P41" s="159"/>
      <c r="Q41" s="159"/>
      <c r="R41" s="159"/>
      <c r="S41" s="159"/>
      <c r="T41" s="159"/>
      <c r="U41" s="152"/>
    </row>
    <row r="42" spans="1:60" x14ac:dyDescent="0.2">
      <c r="A42" s="132"/>
      <c r="B42" s="933"/>
      <c r="C42" s="696"/>
      <c r="D42" s="974"/>
      <c r="E42" s="974"/>
      <c r="F42" s="697"/>
      <c r="G42" s="938"/>
      <c r="H42" s="897"/>
      <c r="I42" s="937"/>
      <c r="J42" s="701"/>
      <c r="K42" s="696"/>
      <c r="L42" s="28"/>
      <c r="M42" s="974"/>
      <c r="N42" s="229"/>
      <c r="O42" s="229"/>
      <c r="P42" s="229"/>
      <c r="Q42" s="229"/>
      <c r="R42" s="229"/>
      <c r="S42" s="229"/>
      <c r="T42" s="159"/>
      <c r="U42" s="28"/>
    </row>
    <row r="43" spans="1:60" x14ac:dyDescent="0.2">
      <c r="A43" s="974"/>
      <c r="B43" s="933"/>
      <c r="C43" s="696"/>
      <c r="D43" s="695"/>
      <c r="E43" s="695"/>
      <c r="F43" s="695"/>
      <c r="G43" s="340"/>
      <c r="H43" s="364"/>
      <c r="I43" s="554"/>
      <c r="J43" s="701"/>
      <c r="K43" s="696"/>
      <c r="L43" s="229"/>
      <c r="M43" s="696"/>
      <c r="N43" s="28"/>
      <c r="O43" s="28"/>
      <c r="P43" s="28"/>
      <c r="Q43" s="28"/>
      <c r="R43" s="28"/>
      <c r="S43" s="28"/>
      <c r="T43" s="28"/>
      <c r="U43" s="28"/>
    </row>
    <row r="44" spans="1:60" x14ac:dyDescent="0.2">
      <c r="A44" s="132"/>
      <c r="B44" s="939"/>
      <c r="C44" s="696"/>
      <c r="D44" s="974"/>
      <c r="E44" s="974"/>
      <c r="F44" s="697"/>
      <c r="G44" s="660"/>
      <c r="H44" s="897"/>
      <c r="I44" s="937"/>
      <c r="J44" s="951"/>
      <c r="K44" s="974"/>
      <c r="L44" s="10"/>
      <c r="M44" s="974"/>
      <c r="N44" s="229"/>
      <c r="O44" s="229"/>
      <c r="P44" s="229"/>
      <c r="Q44" s="229"/>
      <c r="R44" s="229"/>
      <c r="S44" s="229"/>
      <c r="T44" s="159"/>
      <c r="U44" s="28"/>
    </row>
    <row r="45" spans="1:60" x14ac:dyDescent="0.2">
      <c r="A45" s="952"/>
      <c r="B45" s="952"/>
      <c r="C45" s="974"/>
      <c r="D45" s="696"/>
      <c r="E45" s="696"/>
      <c r="F45" s="695"/>
      <c r="G45" s="340"/>
      <c r="H45" s="547"/>
      <c r="I45" s="554"/>
      <c r="J45" s="700"/>
      <c r="K45" s="696"/>
      <c r="L45" s="10"/>
      <c r="M45" s="696"/>
      <c r="N45" s="28"/>
      <c r="O45" s="28"/>
      <c r="P45" s="28"/>
      <c r="Q45" s="28"/>
      <c r="R45" s="28"/>
      <c r="S45" s="28"/>
      <c r="T45" s="28"/>
      <c r="U45" s="28"/>
    </row>
    <row r="46" spans="1:60" x14ac:dyDescent="0.2">
      <c r="A46" s="965"/>
      <c r="B46" s="965"/>
      <c r="C46" s="696"/>
      <c r="D46" s="695"/>
      <c r="E46" s="695"/>
      <c r="F46" s="695"/>
      <c r="G46" s="660"/>
      <c r="H46" s="364"/>
      <c r="I46" s="364"/>
      <c r="J46" s="700"/>
      <c r="K46" s="696"/>
      <c r="L46" s="159"/>
      <c r="M46" s="696"/>
      <c r="N46" s="159"/>
      <c r="O46" s="159"/>
      <c r="P46" s="159"/>
      <c r="Q46" s="159"/>
      <c r="R46" s="159"/>
      <c r="S46" s="159"/>
      <c r="T46" s="159"/>
      <c r="U46" s="28"/>
    </row>
    <row r="47" spans="1:60" x14ac:dyDescent="0.2">
      <c r="A47" s="974"/>
      <c r="B47" s="974"/>
      <c r="C47" s="696"/>
      <c r="D47" s="695"/>
      <c r="E47" s="695"/>
      <c r="F47" s="695"/>
      <c r="G47" s="340"/>
      <c r="H47" s="364"/>
      <c r="I47" s="364"/>
      <c r="J47" s="700"/>
      <c r="K47" s="696"/>
      <c r="L47" s="10"/>
      <c r="M47" s="696"/>
      <c r="N47" s="10"/>
      <c r="O47" s="10"/>
      <c r="P47" s="10"/>
      <c r="Q47" s="10"/>
      <c r="R47" s="10"/>
      <c r="S47" s="10"/>
      <c r="T47" s="10"/>
      <c r="U47" s="28"/>
    </row>
    <row r="48" spans="1:60" x14ac:dyDescent="0.2">
      <c r="A48" s="132"/>
      <c r="B48" s="695"/>
      <c r="C48" s="696"/>
      <c r="D48" s="696"/>
      <c r="E48" s="695"/>
      <c r="F48" s="695"/>
      <c r="G48" s="340"/>
      <c r="H48" s="364"/>
      <c r="I48" s="364"/>
      <c r="J48" s="700"/>
      <c r="K48" s="696"/>
      <c r="L48" s="10"/>
      <c r="M48" s="696"/>
      <c r="N48" s="10"/>
      <c r="O48" s="28"/>
      <c r="P48" s="10"/>
      <c r="Q48" s="28"/>
      <c r="R48" s="10"/>
      <c r="S48" s="10"/>
      <c r="T48" s="28"/>
      <c r="U48" s="28"/>
    </row>
    <row r="49" spans="1:21" x14ac:dyDescent="0.2">
      <c r="A49" s="965"/>
      <c r="B49" s="870"/>
      <c r="C49" s="696"/>
      <c r="D49" s="696"/>
      <c r="E49" s="698"/>
      <c r="F49" s="695"/>
      <c r="G49" s="363"/>
      <c r="H49" s="364"/>
      <c r="I49" s="364"/>
      <c r="J49" s="700"/>
      <c r="K49" s="696"/>
      <c r="L49" s="159"/>
      <c r="M49" s="696"/>
      <c r="N49" s="159"/>
      <c r="O49" s="159"/>
      <c r="P49" s="159"/>
      <c r="Q49" s="159"/>
      <c r="R49" s="159"/>
      <c r="S49" s="159"/>
      <c r="T49" s="159"/>
      <c r="U49" s="28"/>
    </row>
    <row r="50" spans="1:21" x14ac:dyDescent="0.2">
      <c r="A50" s="974"/>
      <c r="B50" s="974"/>
      <c r="C50" s="696"/>
      <c r="D50" s="696"/>
      <c r="E50" s="696"/>
      <c r="F50" s="695"/>
      <c r="G50" s="340"/>
      <c r="H50" s="547"/>
      <c r="I50" s="554"/>
      <c r="J50" s="700"/>
      <c r="K50" s="696"/>
      <c r="L50" s="10"/>
      <c r="M50" s="696"/>
      <c r="N50" s="10"/>
      <c r="O50" s="28"/>
      <c r="P50" s="10"/>
      <c r="Q50" s="28"/>
      <c r="R50" s="10"/>
      <c r="S50" s="28"/>
      <c r="T50" s="28"/>
      <c r="U50" s="28"/>
    </row>
    <row r="51" spans="1:21" x14ac:dyDescent="0.2">
      <c r="A51" s="132"/>
      <c r="B51" s="696"/>
      <c r="C51" s="695"/>
      <c r="D51" s="695"/>
      <c r="E51" s="695"/>
      <c r="F51" s="695"/>
      <c r="G51" s="340"/>
      <c r="H51" s="364"/>
      <c r="I51" s="364"/>
      <c r="J51" s="700"/>
      <c r="K51" s="696"/>
      <c r="L51" s="28"/>
      <c r="M51" s="696"/>
      <c r="N51" s="28"/>
      <c r="O51" s="28"/>
      <c r="P51" s="28"/>
      <c r="Q51" s="28"/>
      <c r="R51" s="28"/>
      <c r="S51" s="28"/>
      <c r="T51" s="28"/>
      <c r="U51" s="28"/>
    </row>
    <row r="52" spans="1:21" x14ac:dyDescent="0.2">
      <c r="A52" s="740"/>
      <c r="B52" s="872"/>
      <c r="C52" s="696"/>
      <c r="D52" s="696"/>
      <c r="E52" s="696"/>
      <c r="F52" s="695"/>
      <c r="G52" s="660"/>
      <c r="H52" s="365"/>
      <c r="I52" s="365"/>
      <c r="J52" s="700"/>
      <c r="K52" s="696"/>
      <c r="L52" s="28"/>
      <c r="M52" s="696"/>
      <c r="N52" s="28"/>
      <c r="O52" s="28"/>
      <c r="P52" s="28"/>
      <c r="Q52" s="28"/>
      <c r="R52" s="28"/>
      <c r="S52" s="28"/>
      <c r="T52" s="28"/>
      <c r="U52" s="28"/>
    </row>
    <row r="53" spans="1:21" x14ac:dyDescent="0.2">
      <c r="A53" s="965"/>
      <c r="B53" s="965"/>
      <c r="C53" s="696"/>
      <c r="D53" s="695"/>
      <c r="E53" s="695"/>
      <c r="F53" s="697"/>
      <c r="G53" s="340"/>
      <c r="H53" s="364"/>
      <c r="I53" s="364"/>
      <c r="J53" s="700"/>
      <c r="K53" s="696"/>
      <c r="L53" s="159"/>
      <c r="M53" s="696"/>
      <c r="N53" s="159"/>
      <c r="O53" s="159"/>
      <c r="P53" s="159"/>
      <c r="Q53" s="159"/>
      <c r="R53" s="159"/>
      <c r="S53" s="159"/>
      <c r="T53" s="159"/>
      <c r="U53" s="28"/>
    </row>
    <row r="54" spans="1:21" s="9" customFormat="1" x14ac:dyDescent="0.2">
      <c r="A54" s="974"/>
      <c r="B54" s="974"/>
      <c r="C54" s="696"/>
      <c r="D54" s="696"/>
      <c r="E54" s="696"/>
      <c r="F54" s="695"/>
      <c r="G54" s="340"/>
      <c r="H54" s="547"/>
      <c r="I54" s="554"/>
      <c r="J54" s="700"/>
      <c r="K54" s="696"/>
      <c r="L54" s="10"/>
      <c r="M54" s="696"/>
      <c r="N54" s="28"/>
      <c r="O54" s="28"/>
      <c r="P54" s="28"/>
      <c r="Q54" s="28"/>
      <c r="R54" s="28"/>
      <c r="S54" s="28"/>
      <c r="T54" s="28"/>
      <c r="U54" s="28"/>
    </row>
    <row r="55" spans="1:21" s="9" customFormat="1" x14ac:dyDescent="0.2">
      <c r="A55" s="874"/>
      <c r="B55" s="927"/>
      <c r="C55" s="696"/>
      <c r="D55" s="695"/>
      <c r="E55" s="695"/>
      <c r="F55" s="695"/>
      <c r="G55" s="340"/>
      <c r="H55" s="364"/>
      <c r="I55" s="364"/>
      <c r="J55" s="700"/>
      <c r="K55" s="696"/>
      <c r="L55" s="229"/>
      <c r="M55" s="696"/>
      <c r="N55" s="159"/>
      <c r="O55" s="229"/>
      <c r="P55" s="159"/>
      <c r="Q55" s="229"/>
      <c r="R55" s="229"/>
      <c r="S55" s="229"/>
      <c r="T55" s="159"/>
      <c r="U55" s="28"/>
    </row>
    <row r="56" spans="1:21" s="9" customFormat="1" x14ac:dyDescent="0.2">
      <c r="A56" s="895"/>
      <c r="B56" s="930"/>
      <c r="C56" s="696"/>
      <c r="D56" s="696"/>
      <c r="E56" s="974"/>
      <c r="F56" s="974"/>
      <c r="G56" s="340"/>
      <c r="H56" s="364"/>
      <c r="I56" s="364"/>
      <c r="J56" s="700"/>
      <c r="K56" s="696"/>
      <c r="L56" s="10"/>
      <c r="M56" s="696"/>
      <c r="N56" s="28"/>
      <c r="O56" s="28"/>
      <c r="P56" s="28"/>
      <c r="Q56" s="28"/>
      <c r="R56" s="28"/>
      <c r="S56" s="28"/>
      <c r="T56" s="28"/>
      <c r="U56" s="28"/>
    </row>
    <row r="57" spans="1:21" s="9" customFormat="1" x14ac:dyDescent="0.2">
      <c r="A57" s="132"/>
      <c r="B57" s="695"/>
      <c r="C57" s="695"/>
      <c r="D57" s="696"/>
      <c r="E57" s="695"/>
      <c r="F57" s="695"/>
      <c r="G57" s="340"/>
      <c r="H57" s="364"/>
      <c r="I57" s="364"/>
      <c r="J57" s="700"/>
      <c r="K57" s="696"/>
      <c r="L57" s="608"/>
      <c r="M57" s="696"/>
      <c r="N57" s="28"/>
      <c r="O57" s="28"/>
      <c r="P57" s="28"/>
      <c r="Q57" s="28"/>
      <c r="R57" s="28"/>
      <c r="S57" s="28"/>
      <c r="T57" s="28"/>
      <c r="U57" s="28"/>
    </row>
    <row r="58" spans="1:21" x14ac:dyDescent="0.2">
      <c r="A58" s="875"/>
      <c r="B58" s="875"/>
      <c r="C58" s="696"/>
      <c r="D58" s="695"/>
      <c r="E58" s="695"/>
      <c r="F58" s="695"/>
      <c r="G58" s="340"/>
      <c r="H58" s="364"/>
      <c r="I58" s="364"/>
      <c r="J58" s="700"/>
      <c r="K58" s="696"/>
      <c r="L58" s="159"/>
      <c r="M58" s="696"/>
      <c r="N58" s="159"/>
      <c r="O58" s="229"/>
      <c r="P58" s="159"/>
      <c r="Q58" s="229"/>
      <c r="R58" s="229"/>
      <c r="S58" s="229"/>
      <c r="T58" s="159"/>
      <c r="U58" s="28"/>
    </row>
    <row r="59" spans="1:21" s="9" customFormat="1" x14ac:dyDescent="0.2">
      <c r="A59" s="864"/>
      <c r="B59" s="875"/>
      <c r="C59" s="696"/>
      <c r="D59" s="698"/>
      <c r="E59" s="698"/>
      <c r="F59" s="695"/>
      <c r="G59" s="340"/>
      <c r="H59" s="364"/>
      <c r="I59" s="364"/>
      <c r="J59" s="700"/>
      <c r="K59" s="696"/>
      <c r="L59" s="159"/>
      <c r="M59" s="696"/>
      <c r="N59" s="159"/>
      <c r="O59" s="159"/>
      <c r="P59" s="159"/>
      <c r="Q59" s="159"/>
      <c r="R59" s="159"/>
      <c r="S59" s="159"/>
      <c r="T59" s="159"/>
      <c r="U59" s="28"/>
    </row>
    <row r="60" spans="1:21" s="9" customFormat="1" x14ac:dyDescent="0.2">
      <c r="A60" s="946"/>
      <c r="B60" s="933"/>
      <c r="C60" s="696"/>
      <c r="D60" s="696"/>
      <c r="E60" s="696"/>
      <c r="F60" s="695"/>
      <c r="G60" s="340"/>
      <c r="H60" s="547"/>
      <c r="I60" s="554"/>
      <c r="J60" s="700"/>
      <c r="K60" s="696"/>
      <c r="L60" s="10"/>
      <c r="M60" s="696"/>
      <c r="N60" s="28"/>
      <c r="O60" s="28"/>
      <c r="P60" s="10"/>
      <c r="Q60" s="28"/>
      <c r="R60" s="10"/>
      <c r="S60" s="28"/>
      <c r="T60" s="28"/>
      <c r="U60" s="28"/>
    </row>
    <row r="61" spans="1:21" x14ac:dyDescent="0.2">
      <c r="A61" s="959"/>
      <c r="B61" s="939"/>
      <c r="C61" s="696"/>
      <c r="D61" s="695"/>
      <c r="E61" s="695"/>
      <c r="F61" s="695"/>
      <c r="G61" s="340"/>
      <c r="H61" s="364"/>
      <c r="I61" s="364"/>
      <c r="J61" s="700"/>
      <c r="K61" s="696"/>
      <c r="L61" s="10"/>
      <c r="M61" s="696"/>
      <c r="N61" s="10"/>
      <c r="O61" s="10"/>
      <c r="P61" s="10"/>
      <c r="Q61" s="10"/>
      <c r="R61" s="10"/>
      <c r="S61" s="10"/>
      <c r="T61" s="10"/>
      <c r="U61" s="28"/>
    </row>
    <row r="62" spans="1:21" x14ac:dyDescent="0.2">
      <c r="A62" s="891"/>
      <c r="B62" s="891"/>
      <c r="C62" s="696"/>
      <c r="D62" s="695"/>
      <c r="E62" s="695"/>
      <c r="F62" s="695"/>
      <c r="G62" s="660"/>
      <c r="H62" s="364"/>
      <c r="I62" s="364"/>
      <c r="J62" s="700"/>
      <c r="K62" s="696"/>
      <c r="L62" s="229"/>
      <c r="M62" s="696"/>
      <c r="N62" s="159"/>
      <c r="O62" s="159"/>
      <c r="P62" s="159"/>
      <c r="Q62" s="159"/>
      <c r="R62" s="159"/>
      <c r="S62" s="159"/>
      <c r="T62" s="159"/>
      <c r="U62" s="28"/>
    </row>
    <row r="63" spans="1:21" x14ac:dyDescent="0.2">
      <c r="A63" s="868"/>
      <c r="B63" s="952"/>
      <c r="C63" s="696"/>
      <c r="D63" s="696"/>
      <c r="E63" s="698"/>
      <c r="F63" s="695"/>
      <c r="G63" s="340"/>
      <c r="H63" s="364"/>
      <c r="I63" s="364"/>
      <c r="J63" s="700"/>
      <c r="K63" s="696"/>
      <c r="L63" s="10"/>
      <c r="M63" s="696"/>
      <c r="N63" s="28"/>
      <c r="O63" s="28"/>
      <c r="P63" s="28"/>
      <c r="Q63" s="28"/>
      <c r="R63" s="28"/>
      <c r="S63" s="28"/>
      <c r="T63" s="28"/>
      <c r="U63" s="28"/>
    </row>
    <row r="64" spans="1:21" x14ac:dyDescent="0.2">
      <c r="A64" s="889"/>
      <c r="B64" s="953"/>
      <c r="C64" s="696"/>
      <c r="D64" s="696"/>
      <c r="E64" s="696"/>
      <c r="F64" s="697"/>
      <c r="G64" s="340"/>
      <c r="H64" s="364"/>
      <c r="I64" s="364"/>
      <c r="J64" s="700"/>
      <c r="K64" s="696"/>
      <c r="L64" s="159"/>
      <c r="M64" s="696"/>
      <c r="N64" s="159"/>
      <c r="O64" s="159"/>
      <c r="P64" s="159"/>
      <c r="Q64" s="159"/>
      <c r="R64" s="159"/>
      <c r="S64" s="159"/>
      <c r="T64" s="159"/>
      <c r="U64" s="28"/>
    </row>
    <row r="65" spans="1:21" x14ac:dyDescent="0.2">
      <c r="A65" s="868"/>
      <c r="B65" s="965"/>
      <c r="C65" s="696"/>
      <c r="D65" s="696"/>
      <c r="E65" s="696"/>
      <c r="F65" s="695"/>
      <c r="G65" s="660"/>
      <c r="H65" s="547"/>
      <c r="I65" s="554"/>
      <c r="J65" s="702"/>
      <c r="K65" s="974"/>
      <c r="L65" s="229"/>
      <c r="M65" s="696"/>
      <c r="N65" s="28"/>
      <c r="O65" s="28"/>
      <c r="P65" s="10"/>
      <c r="Q65" s="28"/>
      <c r="R65" s="10"/>
      <c r="S65" s="10"/>
      <c r="T65" s="28"/>
      <c r="U65" s="28"/>
    </row>
    <row r="66" spans="1:21" x14ac:dyDescent="0.2">
      <c r="A66" s="891"/>
      <c r="B66" s="974"/>
      <c r="C66" s="696"/>
      <c r="D66" s="696"/>
      <c r="E66" s="696"/>
      <c r="F66" s="695"/>
      <c r="G66" s="340"/>
      <c r="H66" s="547"/>
      <c r="I66" s="554"/>
      <c r="J66" s="700"/>
      <c r="K66" s="696"/>
      <c r="L66" s="10"/>
      <c r="M66" s="696"/>
      <c r="N66" s="28"/>
      <c r="O66" s="28"/>
      <c r="P66" s="10"/>
      <c r="Q66" s="28"/>
      <c r="R66" s="28"/>
      <c r="S66" s="28"/>
      <c r="T66" s="28"/>
      <c r="U66" s="28"/>
    </row>
    <row r="67" spans="1:21" x14ac:dyDescent="0.2">
      <c r="A67" s="896"/>
      <c r="B67" s="896"/>
      <c r="C67" s="696"/>
      <c r="D67" s="696"/>
      <c r="E67" s="696"/>
      <c r="F67" s="697"/>
      <c r="G67" s="660"/>
      <c r="H67" s="547"/>
      <c r="I67" s="554"/>
      <c r="J67" s="700"/>
      <c r="K67" s="696"/>
      <c r="L67" s="10"/>
      <c r="M67" s="696"/>
      <c r="N67" s="10"/>
      <c r="O67" s="28"/>
      <c r="P67" s="10"/>
      <c r="Q67" s="28"/>
      <c r="R67" s="10"/>
      <c r="S67" s="10"/>
      <c r="T67" s="28"/>
      <c r="U67" s="28"/>
    </row>
    <row r="68" spans="1:21" x14ac:dyDescent="0.2">
      <c r="A68" s="895"/>
      <c r="B68" s="895"/>
      <c r="C68" s="696"/>
      <c r="D68" s="695"/>
      <c r="E68" s="695"/>
      <c r="F68" s="695"/>
      <c r="G68" s="340"/>
      <c r="H68" s="364"/>
      <c r="I68" s="364"/>
      <c r="J68" s="700"/>
      <c r="K68" s="696"/>
      <c r="L68" s="159"/>
      <c r="M68" s="696"/>
      <c r="N68" s="159"/>
      <c r="O68" s="159"/>
      <c r="P68" s="159"/>
      <c r="Q68" s="159"/>
      <c r="R68" s="159"/>
      <c r="S68" s="159"/>
      <c r="T68" s="159"/>
      <c r="U68" s="28"/>
    </row>
    <row r="69" spans="1:21" x14ac:dyDescent="0.2">
      <c r="A69" s="888"/>
      <c r="B69" s="870"/>
      <c r="C69" s="696"/>
      <c r="D69" s="695"/>
      <c r="E69" s="695"/>
      <c r="F69" s="695"/>
      <c r="G69" s="340"/>
      <c r="H69" s="364"/>
      <c r="I69" s="364"/>
      <c r="J69" s="700"/>
      <c r="K69" s="696"/>
      <c r="L69" s="159"/>
      <c r="M69" s="696"/>
      <c r="N69" s="159"/>
      <c r="O69" s="159"/>
      <c r="P69" s="159"/>
      <c r="Q69" s="159"/>
      <c r="R69" s="159"/>
      <c r="S69" s="159"/>
      <c r="T69" s="159"/>
      <c r="U69" s="28"/>
    </row>
    <row r="70" spans="1:21" x14ac:dyDescent="0.2">
      <c r="A70" s="888"/>
      <c r="B70" s="880"/>
      <c r="C70" s="696"/>
      <c r="D70" s="696"/>
      <c r="E70" s="695"/>
      <c r="F70" s="695"/>
      <c r="G70" s="340"/>
      <c r="H70" s="554"/>
      <c r="I70" s="554"/>
      <c r="J70" s="700"/>
      <c r="K70" s="696"/>
      <c r="L70" s="10"/>
      <c r="M70" s="696"/>
      <c r="N70" s="28"/>
      <c r="O70" s="28"/>
      <c r="P70" s="28"/>
      <c r="Q70" s="28"/>
      <c r="R70" s="28"/>
      <c r="S70" s="28"/>
      <c r="T70" s="28"/>
      <c r="U70" s="28"/>
    </row>
    <row r="71" spans="1:21" x14ac:dyDescent="0.2">
      <c r="A71" s="899"/>
      <c r="B71" s="899"/>
      <c r="C71" s="696"/>
      <c r="D71" s="696"/>
      <c r="E71" s="695"/>
      <c r="F71" s="695"/>
      <c r="G71" s="340"/>
      <c r="H71" s="554"/>
      <c r="I71" s="554"/>
      <c r="J71" s="700"/>
      <c r="K71" s="696"/>
      <c r="L71" s="10"/>
      <c r="M71" s="696"/>
      <c r="N71" s="28"/>
      <c r="O71" s="28"/>
      <c r="P71" s="28"/>
      <c r="Q71" s="28"/>
      <c r="R71" s="28"/>
      <c r="S71" s="28"/>
      <c r="T71" s="28"/>
      <c r="U71" s="28"/>
    </row>
    <row r="72" spans="1:21" x14ac:dyDescent="0.2">
      <c r="A72" s="927"/>
      <c r="B72" s="927"/>
      <c r="C72" s="696"/>
      <c r="D72" s="695"/>
      <c r="E72" s="695"/>
      <c r="F72" s="695"/>
      <c r="G72" s="340"/>
      <c r="H72" s="364"/>
      <c r="I72" s="554"/>
      <c r="J72" s="701"/>
      <c r="K72" s="696"/>
      <c r="L72" s="10"/>
      <c r="M72" s="696"/>
      <c r="N72" s="10"/>
      <c r="O72" s="10"/>
      <c r="P72" s="10"/>
      <c r="Q72" s="10"/>
      <c r="R72" s="10"/>
      <c r="S72" s="10"/>
      <c r="T72" s="10"/>
      <c r="U72" s="28"/>
    </row>
    <row r="73" spans="1:21" x14ac:dyDescent="0.2">
      <c r="A73" s="896"/>
      <c r="B73" s="896"/>
      <c r="C73" s="696"/>
      <c r="D73" s="695"/>
      <c r="E73" s="695"/>
      <c r="F73" s="695"/>
      <c r="G73" s="340"/>
      <c r="H73" s="364"/>
      <c r="I73" s="554"/>
      <c r="J73" s="701"/>
      <c r="K73" s="696"/>
      <c r="L73" s="28"/>
      <c r="M73" s="696"/>
      <c r="N73" s="28"/>
      <c r="O73" s="28"/>
      <c r="P73" s="28"/>
      <c r="Q73" s="28"/>
      <c r="R73" s="28"/>
      <c r="S73" s="28"/>
      <c r="T73" s="28"/>
      <c r="U73" s="152"/>
    </row>
    <row r="74" spans="1:21" x14ac:dyDescent="0.2">
      <c r="A74" s="930"/>
      <c r="B74" s="930"/>
      <c r="C74" s="696"/>
      <c r="D74" s="695"/>
      <c r="E74" s="695"/>
      <c r="F74" s="699"/>
      <c r="G74" s="340"/>
      <c r="H74" s="364"/>
      <c r="I74" s="554"/>
      <c r="J74" s="701"/>
      <c r="K74" s="696"/>
      <c r="L74" s="28"/>
      <c r="M74" s="696"/>
      <c r="N74" s="28"/>
      <c r="O74" s="28"/>
      <c r="P74" s="28"/>
      <c r="Q74" s="28"/>
      <c r="R74" s="28"/>
      <c r="S74" s="28"/>
      <c r="T74" s="28"/>
      <c r="U74" s="28"/>
    </row>
    <row r="75" spans="1:21" x14ac:dyDescent="0.2">
      <c r="A75" s="887"/>
      <c r="B75" s="927"/>
      <c r="C75" s="696"/>
      <c r="D75" s="695"/>
      <c r="E75" s="695"/>
      <c r="F75" s="697"/>
      <c r="G75" s="340"/>
      <c r="H75" s="364"/>
      <c r="I75" s="554"/>
      <c r="J75" s="701"/>
      <c r="K75" s="696"/>
      <c r="L75" s="28"/>
      <c r="M75" s="696"/>
      <c r="N75" s="10"/>
      <c r="O75" s="28"/>
      <c r="P75" s="10"/>
      <c r="Q75" s="28"/>
      <c r="R75" s="10"/>
      <c r="S75" s="10"/>
      <c r="T75" s="28"/>
      <c r="U75" s="28"/>
    </row>
    <row r="76" spans="1:21" x14ac:dyDescent="0.2">
      <c r="A76" s="899"/>
      <c r="B76" s="899"/>
      <c r="C76" s="696"/>
      <c r="D76" s="695"/>
      <c r="E76" s="695"/>
      <c r="F76" s="695"/>
      <c r="G76" s="340"/>
      <c r="H76" s="364"/>
      <c r="I76" s="554"/>
      <c r="J76" s="700"/>
      <c r="K76" s="696"/>
      <c r="L76" s="28"/>
      <c r="M76" s="696"/>
      <c r="N76" s="28"/>
      <c r="O76" s="28"/>
      <c r="P76" s="28"/>
      <c r="Q76" s="28"/>
      <c r="R76" s="28"/>
      <c r="S76" s="28"/>
      <c r="T76" s="28"/>
      <c r="U76" s="28"/>
    </row>
    <row r="77" spans="1:21" x14ac:dyDescent="0.2">
      <c r="A77" s="927"/>
      <c r="B77" s="930"/>
      <c r="C77" s="696"/>
      <c r="D77" s="974"/>
      <c r="E77" s="698"/>
      <c r="F77" s="695"/>
      <c r="G77" s="340"/>
      <c r="H77" s="554"/>
      <c r="I77" s="554"/>
      <c r="J77" s="700"/>
      <c r="K77" s="696"/>
      <c r="L77" s="10"/>
      <c r="M77" s="696"/>
      <c r="N77" s="28"/>
      <c r="O77" s="28"/>
      <c r="P77" s="28"/>
      <c r="Q77" s="28"/>
      <c r="R77" s="28"/>
      <c r="S77" s="28"/>
      <c r="T77" s="28"/>
      <c r="U77" s="28"/>
    </row>
    <row r="78" spans="1:21" x14ac:dyDescent="0.2">
      <c r="A78" s="891"/>
      <c r="B78" s="891"/>
      <c r="C78" s="696"/>
      <c r="D78" s="695"/>
      <c r="E78" s="695"/>
      <c r="F78" s="695"/>
      <c r="G78" s="340"/>
      <c r="H78" s="364"/>
      <c r="I78" s="554"/>
      <c r="J78" s="701"/>
      <c r="K78" s="696"/>
      <c r="L78" s="28"/>
      <c r="M78" s="696"/>
      <c r="N78" s="28"/>
      <c r="O78" s="28"/>
      <c r="P78" s="28"/>
      <c r="Q78" s="28"/>
      <c r="R78" s="28"/>
      <c r="S78" s="28"/>
      <c r="T78" s="28"/>
      <c r="U78" s="28"/>
    </row>
    <row r="79" spans="1:21" x14ac:dyDescent="0.2">
      <c r="A79" s="930"/>
      <c r="B79" s="930"/>
      <c r="C79" s="696"/>
      <c r="D79" s="695"/>
      <c r="E79" s="695"/>
      <c r="F79" s="695"/>
      <c r="G79" s="340"/>
      <c r="H79" s="364"/>
      <c r="I79" s="554"/>
      <c r="J79" s="701"/>
      <c r="K79" s="696"/>
      <c r="L79" s="28"/>
      <c r="M79" s="696"/>
      <c r="N79" s="28"/>
      <c r="O79" s="28"/>
      <c r="P79" s="28"/>
      <c r="Q79" s="28"/>
      <c r="R79" s="28"/>
      <c r="S79" s="28"/>
      <c r="T79" s="28"/>
      <c r="U79" s="28"/>
    </row>
    <row r="80" spans="1:21" s="9" customFormat="1" x14ac:dyDescent="0.2">
      <c r="A80" s="933"/>
      <c r="B80" s="933"/>
      <c r="C80" s="696"/>
      <c r="D80" s="695"/>
      <c r="E80" s="695"/>
      <c r="F80" s="695"/>
      <c r="G80" s="340"/>
      <c r="H80" s="364"/>
      <c r="I80" s="554"/>
      <c r="J80" s="701"/>
      <c r="K80" s="696"/>
      <c r="L80" s="28"/>
      <c r="M80" s="696"/>
      <c r="N80" s="28"/>
      <c r="O80" s="28"/>
      <c r="P80" s="28"/>
      <c r="Q80" s="28"/>
      <c r="R80" s="28"/>
      <c r="S80" s="28"/>
      <c r="T80" s="28"/>
      <c r="U80" s="28"/>
    </row>
    <row r="81" spans="1:21" x14ac:dyDescent="0.2">
      <c r="A81" s="934"/>
      <c r="B81" s="934"/>
      <c r="C81" s="696"/>
      <c r="D81" s="695"/>
      <c r="E81" s="695"/>
      <c r="F81" s="695"/>
      <c r="G81" s="340"/>
      <c r="H81" s="364"/>
      <c r="I81" s="554"/>
      <c r="J81" s="701"/>
      <c r="K81" s="696"/>
      <c r="L81" s="28"/>
      <c r="M81" s="696"/>
      <c r="N81" s="28"/>
      <c r="O81" s="28"/>
      <c r="P81" s="28"/>
      <c r="Q81" s="28"/>
      <c r="R81" s="28"/>
      <c r="S81" s="28"/>
      <c r="T81" s="28"/>
      <c r="U81" s="28"/>
    </row>
    <row r="82" spans="1:21" x14ac:dyDescent="0.2">
      <c r="A82" s="896"/>
      <c r="B82" s="933"/>
      <c r="C82" s="696"/>
      <c r="D82" s="696"/>
      <c r="E82" s="695"/>
      <c r="F82" s="695"/>
      <c r="G82" s="340"/>
      <c r="H82" s="364"/>
      <c r="I82" s="554"/>
      <c r="J82" s="701"/>
      <c r="K82" s="696"/>
      <c r="L82" s="10"/>
      <c r="M82" s="696"/>
      <c r="N82" s="28"/>
      <c r="O82" s="28"/>
      <c r="P82" s="28"/>
      <c r="Q82" s="28"/>
      <c r="R82" s="28"/>
      <c r="S82" s="28"/>
      <c r="T82" s="28"/>
      <c r="U82" s="28"/>
    </row>
    <row r="83" spans="1:21" x14ac:dyDescent="0.2">
      <c r="A83" s="873"/>
      <c r="B83" s="872"/>
      <c r="C83" s="696"/>
      <c r="D83" s="695"/>
      <c r="E83" s="695"/>
      <c r="F83" s="695"/>
      <c r="G83" s="340"/>
      <c r="H83" s="364"/>
      <c r="I83" s="554"/>
      <c r="J83" s="701"/>
      <c r="K83" s="696"/>
      <c r="L83" s="28"/>
      <c r="M83" s="696"/>
      <c r="N83" s="28"/>
      <c r="O83" s="28"/>
      <c r="P83" s="28"/>
      <c r="Q83" s="28"/>
      <c r="R83" s="28"/>
      <c r="S83" s="28"/>
      <c r="T83" s="28"/>
      <c r="U83" s="28"/>
    </row>
    <row r="84" spans="1:21" x14ac:dyDescent="0.2">
      <c r="A84" s="934"/>
      <c r="B84" s="934"/>
      <c r="C84" s="696"/>
      <c r="D84" s="695"/>
      <c r="E84" s="695"/>
      <c r="F84" s="695"/>
      <c r="G84" s="340"/>
      <c r="H84" s="364"/>
      <c r="I84" s="554"/>
      <c r="J84" s="701"/>
      <c r="K84" s="696"/>
      <c r="L84" s="10"/>
      <c r="M84" s="696"/>
      <c r="N84" s="28"/>
      <c r="O84" s="28"/>
      <c r="P84" s="28"/>
      <c r="Q84" s="28"/>
      <c r="R84" s="28"/>
      <c r="S84" s="28"/>
      <c r="T84" s="28"/>
      <c r="U84" s="28"/>
    </row>
    <row r="85" spans="1:21" x14ac:dyDescent="0.2">
      <c r="A85" s="888"/>
      <c r="B85" s="888"/>
      <c r="C85" s="696"/>
      <c r="D85" s="695"/>
      <c r="E85" s="695"/>
      <c r="F85" s="695"/>
      <c r="G85" s="340"/>
      <c r="H85" s="364"/>
      <c r="I85" s="554"/>
      <c r="J85" s="701"/>
      <c r="K85" s="696"/>
      <c r="L85" s="28"/>
      <c r="M85" s="696"/>
      <c r="N85" s="28"/>
      <c r="O85" s="28"/>
      <c r="P85" s="28"/>
      <c r="Q85" s="28"/>
      <c r="R85" s="28"/>
      <c r="S85" s="28"/>
      <c r="T85" s="28"/>
      <c r="U85" s="28"/>
    </row>
    <row r="86" spans="1:21" x14ac:dyDescent="0.2">
      <c r="A86" s="939"/>
      <c r="B86" s="939"/>
      <c r="C86" s="696"/>
      <c r="D86" s="695"/>
      <c r="E86" s="695"/>
      <c r="F86" s="695"/>
      <c r="G86" s="340"/>
      <c r="H86" s="364"/>
      <c r="I86" s="554"/>
      <c r="J86" s="701"/>
      <c r="K86" s="696"/>
      <c r="L86" s="28"/>
      <c r="M86" s="696"/>
      <c r="N86" s="28"/>
      <c r="O86" s="28"/>
      <c r="P86" s="28"/>
      <c r="Q86" s="28"/>
      <c r="R86" s="28"/>
      <c r="S86" s="28"/>
      <c r="T86" s="28"/>
      <c r="U86" s="28"/>
    </row>
    <row r="87" spans="1:21" x14ac:dyDescent="0.2">
      <c r="A87" s="927"/>
      <c r="B87" s="927"/>
      <c r="C87" s="696"/>
      <c r="D87" s="695"/>
      <c r="E87" s="695"/>
      <c r="F87" s="695"/>
      <c r="G87" s="340"/>
      <c r="H87" s="364"/>
      <c r="I87" s="554"/>
      <c r="J87" s="701"/>
      <c r="K87" s="696"/>
      <c r="L87" s="28"/>
      <c r="M87" s="696"/>
      <c r="N87" s="28"/>
      <c r="O87" s="28"/>
      <c r="P87" s="28"/>
      <c r="Q87" s="28"/>
      <c r="R87" s="28"/>
      <c r="S87" s="28"/>
      <c r="T87" s="28"/>
      <c r="U87" s="28"/>
    </row>
    <row r="88" spans="1:21" x14ac:dyDescent="0.2">
      <c r="A88" s="934"/>
      <c r="B88" s="891"/>
      <c r="C88" s="696"/>
      <c r="D88" s="695"/>
      <c r="E88" s="695"/>
      <c r="F88" s="695"/>
      <c r="G88" s="340"/>
      <c r="H88" s="364"/>
      <c r="I88" s="554"/>
      <c r="J88" s="701"/>
      <c r="K88" s="696"/>
      <c r="L88" s="159"/>
      <c r="M88" s="696"/>
      <c r="N88" s="159"/>
      <c r="O88" s="159"/>
      <c r="P88" s="159"/>
      <c r="Q88" s="159"/>
      <c r="R88" s="159"/>
      <c r="S88" s="159"/>
      <c r="T88" s="159"/>
      <c r="U88" s="28"/>
    </row>
    <row r="89" spans="1:21" s="9" customFormat="1" x14ac:dyDescent="0.2">
      <c r="A89" s="933"/>
      <c r="B89" s="933"/>
      <c r="C89" s="696"/>
      <c r="D89" s="696"/>
      <c r="E89" s="696"/>
      <c r="F89" s="695"/>
      <c r="G89" s="340"/>
      <c r="H89" s="364"/>
      <c r="I89" s="364"/>
      <c r="J89" s="700"/>
      <c r="K89" s="696"/>
      <c r="L89" s="28"/>
      <c r="M89" s="696"/>
      <c r="N89" s="28"/>
      <c r="O89" s="28"/>
      <c r="P89" s="28"/>
      <c r="Q89" s="28"/>
      <c r="R89" s="28"/>
      <c r="S89" s="28"/>
      <c r="T89" s="28"/>
      <c r="U89" s="28"/>
    </row>
    <row r="90" spans="1:21" x14ac:dyDescent="0.2">
      <c r="A90" s="952"/>
      <c r="B90" s="952"/>
      <c r="C90" s="696"/>
      <c r="D90" s="695"/>
      <c r="E90" s="695"/>
      <c r="F90" s="695"/>
      <c r="G90" s="340"/>
      <c r="H90" s="364"/>
      <c r="I90" s="364"/>
      <c r="J90" s="700"/>
      <c r="K90" s="696"/>
      <c r="L90" s="159"/>
      <c r="M90" s="696"/>
      <c r="N90" s="159"/>
      <c r="O90" s="229"/>
      <c r="P90" s="159"/>
      <c r="Q90" s="229"/>
      <c r="R90" s="229"/>
      <c r="S90" s="229"/>
      <c r="T90" s="159"/>
      <c r="U90" s="28"/>
    </row>
    <row r="91" spans="1:21" x14ac:dyDescent="0.2">
      <c r="A91" s="953"/>
      <c r="B91" s="953"/>
      <c r="C91" s="695"/>
      <c r="D91" s="695"/>
      <c r="E91" s="695"/>
      <c r="F91" s="695"/>
      <c r="G91" s="340"/>
      <c r="H91" s="364"/>
      <c r="I91" s="364"/>
      <c r="J91" s="700"/>
      <c r="K91" s="696"/>
      <c r="L91" s="28"/>
      <c r="M91" s="696"/>
      <c r="N91" s="28"/>
      <c r="O91" s="28"/>
      <c r="P91" s="28"/>
      <c r="Q91" s="28"/>
      <c r="R91" s="28"/>
      <c r="S91" s="28"/>
      <c r="T91" s="28"/>
      <c r="U91" s="28"/>
    </row>
    <row r="92" spans="1:21" x14ac:dyDescent="0.2">
      <c r="A92" s="955"/>
      <c r="B92" s="955"/>
      <c r="C92" s="696"/>
      <c r="D92" s="695"/>
      <c r="E92" s="695"/>
      <c r="F92" s="695"/>
      <c r="G92" s="340"/>
      <c r="H92" s="364"/>
      <c r="I92" s="364"/>
      <c r="J92" s="700"/>
      <c r="K92" s="696"/>
      <c r="L92" s="159"/>
      <c r="M92" s="696"/>
      <c r="N92" s="159"/>
      <c r="O92" s="159"/>
      <c r="P92" s="159"/>
      <c r="Q92" s="159"/>
      <c r="R92" s="159"/>
      <c r="S92" s="159"/>
      <c r="T92" s="159"/>
      <c r="U92" s="28"/>
    </row>
    <row r="93" spans="1:21" x14ac:dyDescent="0.2">
      <c r="A93" s="959"/>
      <c r="B93" s="959"/>
      <c r="C93" s="696"/>
      <c r="D93" s="698"/>
      <c r="E93" s="965"/>
      <c r="F93" s="965"/>
      <c r="G93" s="340"/>
      <c r="H93" s="364"/>
      <c r="I93" s="364"/>
      <c r="J93" s="700"/>
      <c r="K93" s="696"/>
      <c r="L93" s="28"/>
      <c r="M93" s="696"/>
      <c r="N93" s="28"/>
      <c r="O93" s="28"/>
      <c r="P93" s="28"/>
      <c r="Q93" s="28"/>
      <c r="R93" s="28"/>
      <c r="S93" s="28"/>
      <c r="T93" s="28"/>
      <c r="U93" s="28"/>
    </row>
    <row r="94" spans="1:21" x14ac:dyDescent="0.2">
      <c r="A94" s="965"/>
      <c r="B94" s="965"/>
      <c r="C94" s="696"/>
      <c r="D94" s="695"/>
      <c r="E94" s="695"/>
      <c r="F94" s="695"/>
      <c r="G94" s="340"/>
      <c r="H94" s="364"/>
      <c r="I94" s="364"/>
      <c r="J94" s="700"/>
      <c r="K94" s="696"/>
      <c r="L94" s="159"/>
      <c r="M94" s="696"/>
      <c r="N94" s="159"/>
      <c r="O94" s="159"/>
      <c r="P94" s="159"/>
      <c r="Q94" s="159"/>
      <c r="R94" s="159"/>
      <c r="S94" s="159"/>
      <c r="T94" s="159"/>
      <c r="U94" s="28"/>
    </row>
    <row r="95" spans="1:21" x14ac:dyDescent="0.2">
      <c r="A95" s="974"/>
      <c r="B95" s="974"/>
      <c r="C95" s="974"/>
      <c r="D95" s="974"/>
      <c r="E95" s="974"/>
      <c r="F95" s="698"/>
      <c r="G95" s="660"/>
      <c r="H95" s="712"/>
      <c r="I95" s="554"/>
      <c r="J95" s="702"/>
      <c r="K95" s="974"/>
      <c r="L95" s="229"/>
      <c r="M95" s="696"/>
      <c r="N95" s="229"/>
      <c r="O95" s="159"/>
      <c r="P95" s="229"/>
      <c r="Q95" s="159"/>
      <c r="R95" s="229"/>
      <c r="S95" s="229"/>
      <c r="T95" s="159"/>
      <c r="U95" s="159"/>
    </row>
    <row r="96" spans="1:21" x14ac:dyDescent="0.2">
      <c r="A96" s="965"/>
      <c r="B96" s="934"/>
      <c r="C96" s="696"/>
      <c r="D96" s="696"/>
      <c r="E96" s="965"/>
      <c r="F96" s="974"/>
      <c r="G96" s="340"/>
      <c r="H96" s="364"/>
      <c r="I96" s="364"/>
      <c r="J96" s="700"/>
      <c r="K96" s="696"/>
      <c r="L96" s="28"/>
      <c r="M96" s="696"/>
      <c r="N96" s="28"/>
      <c r="O96" s="28"/>
      <c r="P96" s="28"/>
      <c r="Q96" s="28"/>
      <c r="R96" s="28"/>
      <c r="S96" s="28"/>
      <c r="T96" s="28"/>
      <c r="U96" s="28"/>
    </row>
    <row r="97" spans="1:22" x14ac:dyDescent="0.2">
      <c r="A97" s="946"/>
      <c r="B97" s="946"/>
      <c r="C97" s="695"/>
      <c r="D97" s="696"/>
      <c r="E97" s="695"/>
      <c r="F97" s="695"/>
      <c r="G97" s="340"/>
      <c r="H97" s="364"/>
      <c r="I97" s="364"/>
      <c r="J97" s="700"/>
      <c r="K97" s="696"/>
      <c r="L97" s="28"/>
      <c r="M97" s="696"/>
      <c r="N97" s="28"/>
      <c r="O97" s="28"/>
      <c r="P97" s="28"/>
      <c r="Q97" s="28"/>
      <c r="R97" s="28"/>
      <c r="S97" s="28"/>
      <c r="T97" s="28"/>
      <c r="U97" s="28"/>
    </row>
    <row r="98" spans="1:22" s="9" customFormat="1" x14ac:dyDescent="0.2">
      <c r="A98" s="132"/>
      <c r="B98" s="696"/>
      <c r="C98" s="695"/>
      <c r="D98" s="695"/>
      <c r="E98" s="695"/>
      <c r="F98" s="695"/>
      <c r="G98" s="340"/>
      <c r="H98" s="364"/>
      <c r="I98" s="364"/>
      <c r="J98" s="700"/>
      <c r="K98" s="696"/>
      <c r="L98" s="28"/>
      <c r="M98" s="696"/>
      <c r="N98" s="28"/>
      <c r="O98" s="28"/>
      <c r="P98" s="28"/>
      <c r="Q98" s="28"/>
      <c r="R98" s="28"/>
      <c r="S98" s="28"/>
      <c r="T98" s="28"/>
      <c r="U98" s="28"/>
    </row>
    <row r="99" spans="1:22" x14ac:dyDescent="0.2">
      <c r="A99" s="939"/>
      <c r="B99" s="939"/>
      <c r="C99" s="696"/>
      <c r="D99" s="974"/>
      <c r="E99" s="974"/>
      <c r="F99" s="695"/>
      <c r="G99" s="340"/>
      <c r="H99" s="364"/>
      <c r="I99" s="364"/>
      <c r="J99" s="700"/>
      <c r="K99" s="696"/>
      <c r="L99" s="159"/>
      <c r="M99" s="974"/>
      <c r="N99" s="159"/>
      <c r="O99" s="159"/>
      <c r="P99" s="159"/>
      <c r="Q99" s="159"/>
      <c r="R99" s="159"/>
      <c r="S99" s="159"/>
      <c r="T99" s="159"/>
      <c r="U99" s="28"/>
    </row>
    <row r="100" spans="1:22" x14ac:dyDescent="0.2">
      <c r="A100" s="980"/>
      <c r="B100" s="899"/>
      <c r="C100" s="696"/>
      <c r="D100" s="696"/>
      <c r="E100" s="696"/>
      <c r="F100" s="695"/>
      <c r="G100" s="660"/>
      <c r="H100" s="547"/>
      <c r="I100" s="554"/>
      <c r="J100" s="700"/>
      <c r="K100" s="696"/>
      <c r="L100" s="10"/>
      <c r="M100" s="696"/>
      <c r="N100" s="10"/>
      <c r="O100" s="28"/>
      <c r="P100" s="28"/>
      <c r="Q100" s="28"/>
      <c r="R100" s="10"/>
      <c r="S100" s="10"/>
      <c r="T100" s="10"/>
      <c r="U100" s="28"/>
    </row>
    <row r="101" spans="1:22" x14ac:dyDescent="0.2">
      <c r="A101" s="939"/>
      <c r="B101" s="939"/>
      <c r="C101" s="696"/>
      <c r="D101" s="695"/>
      <c r="E101" s="695"/>
      <c r="F101" s="695"/>
      <c r="G101" s="340"/>
      <c r="H101" s="364"/>
      <c r="I101" s="364"/>
      <c r="J101" s="700"/>
      <c r="K101" s="696"/>
      <c r="L101" s="159"/>
      <c r="M101" s="696"/>
      <c r="N101" s="159"/>
      <c r="O101" s="229"/>
      <c r="P101" s="159"/>
      <c r="Q101" s="229"/>
      <c r="R101" s="229"/>
      <c r="S101" s="229"/>
      <c r="T101" s="159"/>
      <c r="U101" s="28"/>
    </row>
    <row r="102" spans="1:22" x14ac:dyDescent="0.2">
      <c r="A102" s="942"/>
      <c r="B102" s="942"/>
      <c r="C102" s="696"/>
      <c r="D102" s="695"/>
      <c r="E102" s="695"/>
      <c r="F102" s="695"/>
      <c r="G102" s="340"/>
      <c r="H102" s="364"/>
      <c r="I102" s="364"/>
      <c r="J102" s="700"/>
      <c r="K102" s="696"/>
      <c r="L102" s="229"/>
      <c r="M102" s="696"/>
      <c r="N102" s="229"/>
      <c r="O102" s="229"/>
      <c r="P102" s="229"/>
      <c r="Q102" s="229"/>
      <c r="R102" s="229"/>
      <c r="S102" s="229"/>
      <c r="T102" s="229"/>
      <c r="U102" s="28"/>
    </row>
    <row r="103" spans="1:22" x14ac:dyDescent="0.2">
      <c r="A103" s="948"/>
      <c r="B103" s="948"/>
      <c r="C103" s="696"/>
      <c r="D103" s="695"/>
      <c r="E103" s="695"/>
      <c r="F103" s="695"/>
      <c r="G103" s="340"/>
      <c r="H103" s="364"/>
      <c r="I103" s="364"/>
      <c r="J103" s="700"/>
      <c r="K103" s="696"/>
      <c r="L103" s="229"/>
      <c r="M103" s="696"/>
      <c r="N103" s="229"/>
      <c r="O103" s="229"/>
      <c r="P103" s="229"/>
      <c r="Q103" s="229"/>
      <c r="R103" s="229"/>
      <c r="S103" s="229"/>
      <c r="T103" s="229"/>
      <c r="U103" s="28"/>
    </row>
    <row r="104" spans="1:22" x14ac:dyDescent="0.2">
      <c r="A104" s="953"/>
      <c r="B104" s="953"/>
      <c r="C104" s="695"/>
      <c r="D104" s="695"/>
      <c r="E104" s="695"/>
      <c r="F104" s="695"/>
      <c r="G104" s="660"/>
      <c r="H104" s="365"/>
      <c r="I104" s="365"/>
      <c r="J104" s="700"/>
      <c r="K104" s="696"/>
      <c r="L104" s="28"/>
      <c r="M104" s="696"/>
      <c r="N104" s="28"/>
      <c r="O104" s="28"/>
      <c r="P104" s="28"/>
      <c r="Q104" s="28"/>
      <c r="R104" s="28"/>
      <c r="S104" s="28"/>
      <c r="T104" s="28"/>
      <c r="U104" s="28"/>
    </row>
    <row r="105" spans="1:22" x14ac:dyDescent="0.2">
      <c r="A105" s="955"/>
      <c r="B105" s="955"/>
      <c r="C105" s="696"/>
      <c r="D105" s="695"/>
      <c r="E105" s="696"/>
      <c r="F105" s="697"/>
      <c r="G105" s="340"/>
      <c r="H105" s="364"/>
      <c r="I105" s="554"/>
      <c r="J105" s="700"/>
      <c r="K105" s="696"/>
      <c r="L105" s="229"/>
      <c r="M105" s="696"/>
      <c r="N105" s="229"/>
      <c r="O105" s="229"/>
      <c r="P105" s="229"/>
      <c r="Q105" s="229"/>
      <c r="R105" s="229"/>
      <c r="S105" s="229"/>
      <c r="T105" s="229"/>
      <c r="U105" s="28"/>
    </row>
    <row r="106" spans="1:22" x14ac:dyDescent="0.2">
      <c r="A106" s="959"/>
      <c r="B106" s="959"/>
      <c r="C106" s="696"/>
      <c r="D106" s="696"/>
      <c r="E106" s="696"/>
      <c r="F106" s="695"/>
      <c r="G106" s="340"/>
      <c r="H106" s="547"/>
      <c r="I106" s="554"/>
      <c r="J106" s="702"/>
      <c r="K106" s="974"/>
      <c r="L106" s="10"/>
      <c r="M106" s="696"/>
      <c r="N106" s="28"/>
      <c r="O106" s="28"/>
      <c r="P106" s="10"/>
      <c r="Q106" s="28"/>
      <c r="R106" s="10"/>
      <c r="S106" s="28"/>
      <c r="T106" s="28"/>
      <c r="U106" s="28"/>
    </row>
    <row r="107" spans="1:22" x14ac:dyDescent="0.2">
      <c r="A107" s="955"/>
      <c r="B107" s="955"/>
      <c r="C107" s="696"/>
      <c r="D107" s="695"/>
      <c r="E107" s="695"/>
      <c r="F107" s="695"/>
      <c r="G107" s="340"/>
      <c r="H107" s="364"/>
      <c r="I107" s="364"/>
      <c r="J107" s="700"/>
      <c r="K107" s="696"/>
      <c r="L107" s="28"/>
      <c r="M107" s="696"/>
      <c r="N107" s="28"/>
      <c r="O107" s="28"/>
      <c r="P107" s="28"/>
      <c r="Q107" s="28"/>
      <c r="R107" s="28"/>
      <c r="S107" s="28"/>
      <c r="T107" s="28"/>
      <c r="U107" s="28"/>
    </row>
    <row r="108" spans="1:22" x14ac:dyDescent="0.2">
      <c r="A108" s="965"/>
      <c r="B108" s="965"/>
      <c r="C108" s="696"/>
      <c r="D108" s="696"/>
      <c r="E108" s="695"/>
      <c r="F108" s="695"/>
      <c r="G108" s="340"/>
      <c r="H108" s="364"/>
      <c r="I108" s="554"/>
      <c r="J108" s="700"/>
      <c r="K108" s="696"/>
      <c r="L108" s="229"/>
      <c r="M108" s="696"/>
      <c r="N108" s="229"/>
      <c r="O108" s="229"/>
      <c r="P108" s="229"/>
      <c r="Q108" s="229"/>
      <c r="R108" s="229"/>
      <c r="S108" s="229"/>
      <c r="T108" s="229"/>
      <c r="U108" s="28"/>
    </row>
    <row r="109" spans="1:22" x14ac:dyDescent="0.2">
      <c r="A109" s="974"/>
      <c r="B109" s="974"/>
      <c r="C109" s="696"/>
      <c r="D109" s="695"/>
      <c r="E109" s="695"/>
      <c r="F109" s="695"/>
      <c r="G109" s="363"/>
      <c r="H109" s="364"/>
      <c r="I109" s="364"/>
      <c r="J109" s="700"/>
      <c r="K109" s="696"/>
      <c r="L109" s="28"/>
      <c r="M109" s="696"/>
      <c r="N109" s="28"/>
      <c r="O109" s="28"/>
      <c r="P109" s="28"/>
      <c r="Q109" s="28"/>
      <c r="R109" s="28"/>
      <c r="S109" s="28"/>
      <c r="T109" s="28"/>
      <c r="U109" s="28"/>
      <c r="V109" s="256"/>
    </row>
    <row r="110" spans="1:22" x14ac:dyDescent="0.2">
      <c r="A110" s="965"/>
      <c r="B110" s="965"/>
      <c r="C110" s="696"/>
      <c r="D110" s="696"/>
      <c r="E110" s="695"/>
      <c r="F110" s="697"/>
      <c r="G110" s="340"/>
      <c r="H110" s="364"/>
      <c r="I110" s="554"/>
      <c r="J110" s="700"/>
      <c r="K110" s="696"/>
      <c r="L110" s="28"/>
      <c r="M110" s="696"/>
      <c r="N110" s="28"/>
      <c r="O110" s="28"/>
      <c r="P110" s="28"/>
      <c r="Q110" s="28"/>
      <c r="R110" s="28"/>
      <c r="S110" s="28"/>
      <c r="T110" s="28"/>
      <c r="U110" s="28"/>
      <c r="V110" s="256"/>
    </row>
    <row r="111" spans="1:22" x14ac:dyDescent="0.2">
      <c r="A111" s="974"/>
      <c r="B111" s="974"/>
      <c r="C111" s="696"/>
      <c r="D111" s="695"/>
      <c r="E111" s="695"/>
      <c r="F111" s="695"/>
      <c r="G111" s="340"/>
      <c r="H111" s="364"/>
      <c r="I111" s="364"/>
      <c r="J111" s="700"/>
      <c r="K111" s="696"/>
      <c r="L111" s="28"/>
      <c r="M111" s="696"/>
      <c r="N111" s="28"/>
      <c r="O111" s="28"/>
      <c r="P111" s="28"/>
      <c r="Q111" s="28"/>
      <c r="R111" s="28"/>
      <c r="S111" s="28"/>
      <c r="T111" s="28"/>
      <c r="U111" s="28"/>
    </row>
    <row r="112" spans="1:22" x14ac:dyDescent="0.2">
      <c r="A112" s="132"/>
      <c r="B112" s="696"/>
      <c r="C112" s="696"/>
      <c r="D112" s="974"/>
      <c r="E112" s="698"/>
      <c r="F112" s="697"/>
      <c r="G112" s="340"/>
      <c r="H112" s="364"/>
      <c r="I112" s="364"/>
      <c r="J112" s="700"/>
      <c r="K112" s="696"/>
      <c r="L112" s="10"/>
      <c r="M112" s="696"/>
      <c r="N112" s="28"/>
      <c r="O112" s="10"/>
      <c r="P112" s="28"/>
      <c r="Q112" s="28"/>
      <c r="R112" s="10"/>
      <c r="S112" s="28"/>
      <c r="T112" s="28"/>
      <c r="U112" s="28"/>
    </row>
    <row r="113" spans="1:21" x14ac:dyDescent="0.2">
      <c r="A113" s="926"/>
      <c r="B113" s="926"/>
      <c r="C113" s="696"/>
      <c r="D113" s="696"/>
      <c r="E113" s="698"/>
      <c r="F113" s="695"/>
      <c r="G113" s="660"/>
      <c r="H113" s="365"/>
      <c r="I113" s="365"/>
      <c r="J113" s="702"/>
      <c r="K113" s="696"/>
      <c r="L113" s="28"/>
      <c r="M113" s="696"/>
      <c r="N113" s="28"/>
      <c r="O113" s="28"/>
      <c r="P113" s="28"/>
      <c r="Q113" s="28"/>
      <c r="R113" s="28"/>
      <c r="S113" s="28"/>
      <c r="T113" s="28"/>
      <c r="U113" s="28"/>
    </row>
    <row r="114" spans="1:21" s="9" customFormat="1" x14ac:dyDescent="0.2">
      <c r="A114" s="659"/>
      <c r="B114" s="659"/>
      <c r="C114" s="659"/>
      <c r="D114" s="659"/>
      <c r="E114" s="659"/>
      <c r="F114" s="870"/>
      <c r="G114" s="871"/>
      <c r="H114" s="366"/>
      <c r="I114" s="364"/>
      <c r="J114" s="700"/>
      <c r="K114" s="659"/>
      <c r="L114" s="57"/>
      <c r="M114" s="696"/>
      <c r="N114" s="57"/>
      <c r="O114" s="57"/>
      <c r="P114" s="57"/>
      <c r="Q114" s="57"/>
      <c r="R114" s="57"/>
      <c r="S114" s="57"/>
      <c r="T114" s="57"/>
      <c r="U114" s="57"/>
    </row>
    <row r="115" spans="1:21" x14ac:dyDescent="0.2">
      <c r="A115" s="932"/>
      <c r="B115" s="928"/>
      <c r="C115" s="695"/>
      <c r="D115" s="698"/>
      <c r="E115" s="695"/>
      <c r="F115" s="695"/>
      <c r="G115" s="363"/>
      <c r="H115" s="364"/>
      <c r="I115" s="364"/>
      <c r="J115" s="700"/>
      <c r="K115" s="696"/>
      <c r="L115" s="28"/>
      <c r="M115" s="696"/>
      <c r="N115" s="28"/>
      <c r="O115" s="28"/>
      <c r="P115" s="28"/>
      <c r="Q115" s="28"/>
      <c r="R115" s="28"/>
      <c r="S115" s="28"/>
      <c r="T115" s="28"/>
      <c r="U115" s="152"/>
    </row>
    <row r="116" spans="1:21" x14ac:dyDescent="0.2">
      <c r="A116" s="933"/>
      <c r="B116" s="933"/>
      <c r="C116" s="696"/>
      <c r="D116" s="695"/>
      <c r="E116" s="695"/>
      <c r="F116" s="695"/>
      <c r="G116" s="340"/>
      <c r="H116" s="364"/>
      <c r="I116" s="364"/>
      <c r="J116" s="700"/>
      <c r="K116" s="696"/>
      <c r="L116" s="159"/>
      <c r="M116" s="696"/>
      <c r="N116" s="159"/>
      <c r="O116" s="229"/>
      <c r="P116" s="159"/>
      <c r="Q116" s="229"/>
      <c r="R116" s="229"/>
      <c r="S116" s="229"/>
      <c r="T116" s="159"/>
      <c r="U116" s="28"/>
    </row>
    <row r="117" spans="1:21" x14ac:dyDescent="0.2">
      <c r="A117" s="899"/>
      <c r="B117" s="899"/>
      <c r="C117" s="696"/>
      <c r="D117" s="974"/>
      <c r="E117" s="695"/>
      <c r="F117" s="695"/>
      <c r="G117" s="340"/>
      <c r="H117" s="364"/>
      <c r="I117" s="364"/>
      <c r="J117" s="700"/>
      <c r="K117" s="696"/>
      <c r="L117" s="10"/>
      <c r="M117" s="696"/>
      <c r="N117" s="28"/>
      <c r="O117" s="28"/>
      <c r="P117" s="28"/>
      <c r="Q117" s="28"/>
      <c r="R117" s="28"/>
      <c r="S117" s="28"/>
      <c r="T117" s="28"/>
      <c r="U117" s="28"/>
    </row>
    <row r="118" spans="1:21" x14ac:dyDescent="0.2">
      <c r="A118" s="927"/>
      <c r="B118" s="927"/>
      <c r="C118" s="696"/>
      <c r="D118" s="696"/>
      <c r="E118" s="696"/>
      <c r="F118" s="697"/>
      <c r="G118" s="340"/>
      <c r="H118" s="364"/>
      <c r="I118" s="364"/>
      <c r="J118" s="700"/>
      <c r="K118" s="696"/>
      <c r="L118" s="229"/>
      <c r="M118" s="696"/>
      <c r="N118" s="159"/>
      <c r="O118" s="159"/>
      <c r="P118" s="159"/>
      <c r="Q118" s="159"/>
      <c r="R118" s="159"/>
      <c r="S118" s="159"/>
      <c r="T118" s="159"/>
      <c r="U118" s="28"/>
    </row>
    <row r="119" spans="1:21" x14ac:dyDescent="0.2">
      <c r="A119" s="929"/>
      <c r="B119" s="929"/>
      <c r="C119" s="974"/>
      <c r="D119" s="974"/>
      <c r="E119" s="974"/>
      <c r="F119" s="698"/>
      <c r="G119" s="660"/>
      <c r="H119" s="712"/>
      <c r="I119" s="713"/>
      <c r="J119" s="700"/>
      <c r="K119" s="696"/>
      <c r="L119" s="229"/>
      <c r="M119" s="974"/>
      <c r="N119" s="159"/>
      <c r="O119" s="159"/>
      <c r="P119" s="159"/>
      <c r="Q119" s="159"/>
      <c r="R119" s="159"/>
      <c r="S119" s="159"/>
      <c r="T119" s="159"/>
      <c r="U119" s="159"/>
    </row>
    <row r="120" spans="1:21" x14ac:dyDescent="0.2">
      <c r="A120" s="939"/>
      <c r="B120" s="939"/>
      <c r="C120" s="696"/>
      <c r="D120" s="696"/>
      <c r="E120" s="974"/>
      <c r="F120" s="974"/>
      <c r="G120" s="340"/>
      <c r="H120" s="364"/>
      <c r="I120" s="364"/>
      <c r="J120" s="700"/>
      <c r="K120" s="696"/>
      <c r="L120" s="28"/>
      <c r="M120" s="696"/>
      <c r="N120" s="28"/>
      <c r="O120" s="28"/>
      <c r="P120" s="28"/>
      <c r="Q120" s="28"/>
      <c r="R120" s="28"/>
      <c r="S120" s="28"/>
      <c r="T120" s="28"/>
      <c r="U120" s="28"/>
    </row>
    <row r="121" spans="1:21" x14ac:dyDescent="0.2">
      <c r="A121" s="927"/>
      <c r="B121" s="927"/>
      <c r="C121" s="696"/>
      <c r="D121" s="698"/>
      <c r="E121" s="974"/>
      <c r="F121" s="974"/>
      <c r="G121" s="340"/>
      <c r="H121" s="364"/>
      <c r="I121" s="364"/>
      <c r="J121" s="700"/>
      <c r="K121" s="696"/>
      <c r="L121" s="28"/>
      <c r="M121" s="696"/>
      <c r="N121" s="28"/>
      <c r="O121" s="28"/>
      <c r="P121" s="28"/>
      <c r="Q121" s="28"/>
      <c r="R121" s="28"/>
      <c r="S121" s="28"/>
      <c r="T121" s="28"/>
      <c r="U121" s="28"/>
    </row>
    <row r="122" spans="1:21" x14ac:dyDescent="0.2">
      <c r="A122" s="933"/>
      <c r="B122" s="933"/>
      <c r="C122" s="696"/>
      <c r="D122" s="695"/>
      <c r="E122" s="695"/>
      <c r="F122" s="695"/>
      <c r="G122" s="340"/>
      <c r="H122" s="364"/>
      <c r="I122" s="364"/>
      <c r="J122" s="700"/>
      <c r="K122" s="696"/>
      <c r="L122" s="159"/>
      <c r="M122" s="696"/>
      <c r="N122" s="159"/>
      <c r="O122" s="159"/>
      <c r="P122" s="159"/>
      <c r="Q122" s="159"/>
      <c r="R122" s="159"/>
      <c r="S122" s="159"/>
      <c r="T122" s="159"/>
      <c r="U122" s="28"/>
    </row>
    <row r="123" spans="1:21" x14ac:dyDescent="0.2">
      <c r="A123" s="933"/>
      <c r="B123" s="931"/>
      <c r="C123" s="696"/>
      <c r="D123" s="695"/>
      <c r="E123" s="695"/>
      <c r="F123" s="695"/>
      <c r="G123" s="340"/>
      <c r="H123" s="364"/>
      <c r="I123" s="364"/>
      <c r="J123" s="700"/>
      <c r="K123" s="696"/>
      <c r="L123" s="159"/>
      <c r="M123" s="696"/>
      <c r="N123" s="159"/>
      <c r="O123" s="229"/>
      <c r="P123" s="159"/>
      <c r="Q123" s="229"/>
      <c r="R123" s="229"/>
      <c r="S123" s="229"/>
      <c r="T123" s="159"/>
      <c r="U123" s="28"/>
    </row>
    <row r="124" spans="1:21" s="9" customFormat="1" x14ac:dyDescent="0.2">
      <c r="A124" s="948"/>
      <c r="B124" s="948"/>
      <c r="C124" s="696"/>
      <c r="D124" s="695"/>
      <c r="E124" s="695"/>
      <c r="F124" s="695"/>
      <c r="G124" s="340"/>
      <c r="H124" s="364"/>
      <c r="I124" s="364"/>
      <c r="J124" s="700"/>
      <c r="K124" s="696"/>
      <c r="L124" s="10"/>
      <c r="M124" s="696"/>
      <c r="N124" s="10"/>
      <c r="O124" s="10"/>
      <c r="P124" s="10"/>
      <c r="Q124" s="10"/>
      <c r="R124" s="10"/>
      <c r="S124" s="10"/>
      <c r="T124" s="10"/>
      <c r="U124" s="28"/>
    </row>
    <row r="125" spans="1:21" x14ac:dyDescent="0.2">
      <c r="A125" s="952"/>
      <c r="B125" s="952"/>
      <c r="C125" s="974"/>
      <c r="D125" s="974"/>
      <c r="E125" s="974"/>
      <c r="F125" s="697"/>
      <c r="G125" s="660"/>
      <c r="H125" s="547"/>
      <c r="I125" s="554"/>
      <c r="J125" s="700"/>
      <c r="K125" s="696"/>
      <c r="L125" s="10"/>
      <c r="M125" s="696"/>
      <c r="N125" s="696"/>
      <c r="O125" s="28"/>
      <c r="P125" s="28"/>
      <c r="Q125" s="28"/>
      <c r="R125" s="28"/>
      <c r="S125" s="28"/>
      <c r="T125" s="28"/>
      <c r="U125" s="28"/>
    </row>
    <row r="126" spans="1:21" x14ac:dyDescent="0.2">
      <c r="A126" s="953"/>
      <c r="B126" s="953"/>
      <c r="C126" s="696"/>
      <c r="D126" s="965"/>
      <c r="E126" s="965"/>
      <c r="F126" s="695"/>
      <c r="G126" s="363"/>
      <c r="H126" s="364"/>
      <c r="I126" s="364"/>
      <c r="J126" s="700"/>
      <c r="K126" s="696"/>
      <c r="L126" s="159"/>
      <c r="M126" s="974"/>
      <c r="N126" s="159"/>
      <c r="O126" s="159"/>
      <c r="P126" s="159"/>
      <c r="Q126" s="159"/>
      <c r="R126" s="159"/>
      <c r="S126" s="159"/>
      <c r="T126" s="159"/>
      <c r="U126" s="28"/>
    </row>
    <row r="127" spans="1:21" x14ac:dyDescent="0.2">
      <c r="A127" s="933"/>
      <c r="B127" s="933"/>
      <c r="C127" s="696"/>
      <c r="D127" s="695"/>
      <c r="E127" s="695"/>
      <c r="F127" s="695"/>
      <c r="G127" s="340"/>
      <c r="H127" s="364"/>
      <c r="I127" s="364"/>
      <c r="J127" s="700"/>
      <c r="K127" s="696"/>
      <c r="L127" s="159"/>
      <c r="M127" s="696"/>
      <c r="N127" s="159"/>
      <c r="O127" s="229"/>
      <c r="P127" s="159"/>
      <c r="Q127" s="229"/>
      <c r="R127" s="229"/>
      <c r="S127" s="229"/>
      <c r="T127" s="159"/>
      <c r="U127" s="28"/>
    </row>
    <row r="128" spans="1:21" x14ac:dyDescent="0.2">
      <c r="A128" s="955"/>
      <c r="B128" s="955"/>
      <c r="C128" s="696"/>
      <c r="D128" s="696"/>
      <c r="E128" s="696"/>
      <c r="F128" s="697"/>
      <c r="G128" s="363"/>
      <c r="H128" s="364"/>
      <c r="I128" s="364"/>
      <c r="J128" s="700"/>
      <c r="K128" s="974"/>
      <c r="L128" s="10"/>
      <c r="M128" s="696"/>
      <c r="N128" s="10"/>
      <c r="O128" s="10"/>
      <c r="P128" s="10"/>
      <c r="Q128" s="10"/>
      <c r="R128" s="10"/>
      <c r="S128" s="10"/>
      <c r="T128" s="10"/>
      <c r="U128" s="28"/>
    </row>
    <row r="129" spans="1:21" x14ac:dyDescent="0.2">
      <c r="A129" s="933"/>
      <c r="B129" s="933"/>
      <c r="C129" s="696"/>
      <c r="D129" s="974"/>
      <c r="E129" s="974"/>
      <c r="F129" s="974"/>
      <c r="G129" s="340"/>
      <c r="H129" s="364"/>
      <c r="I129" s="364"/>
      <c r="J129" s="700"/>
      <c r="K129" s="696"/>
      <c r="L129" s="10"/>
      <c r="M129" s="696"/>
      <c r="N129" s="28"/>
      <c r="O129" s="28"/>
      <c r="P129" s="28"/>
      <c r="Q129" s="28"/>
      <c r="R129" s="28"/>
      <c r="S129" s="28"/>
      <c r="T129" s="28"/>
      <c r="U129" s="28"/>
    </row>
    <row r="130" spans="1:21" x14ac:dyDescent="0.2">
      <c r="A130" s="959"/>
      <c r="B130" s="959"/>
      <c r="C130" s="696"/>
      <c r="D130" s="695"/>
      <c r="E130" s="695"/>
      <c r="F130" s="695"/>
      <c r="G130" s="340"/>
      <c r="H130" s="897"/>
      <c r="I130" s="897"/>
      <c r="J130" s="898"/>
      <c r="K130" s="696"/>
      <c r="L130" s="28"/>
      <c r="M130" s="696"/>
      <c r="N130" s="696"/>
      <c r="O130" s="28"/>
      <c r="P130" s="28"/>
      <c r="Q130" s="28"/>
      <c r="R130" s="28"/>
      <c r="S130" s="28"/>
      <c r="T130" s="28"/>
      <c r="U130" s="28"/>
    </row>
    <row r="131" spans="1:21" x14ac:dyDescent="0.2">
      <c r="A131" s="948"/>
      <c r="B131" s="948"/>
      <c r="C131" s="695"/>
      <c r="D131" s="695"/>
      <c r="E131" s="695"/>
      <c r="F131" s="695"/>
      <c r="G131" s="340"/>
      <c r="H131" s="364"/>
      <c r="I131" s="364"/>
      <c r="J131" s="700"/>
      <c r="K131" s="696"/>
      <c r="L131" s="28"/>
      <c r="M131" s="696"/>
      <c r="N131" s="28"/>
      <c r="O131" s="28"/>
      <c r="P131" s="28"/>
      <c r="Q131" s="28"/>
      <c r="R131" s="28"/>
      <c r="S131" s="28"/>
      <c r="T131" s="28"/>
      <c r="U131" s="28"/>
    </row>
    <row r="132" spans="1:21" x14ac:dyDescent="0.2">
      <c r="A132" s="952"/>
      <c r="B132" s="952"/>
      <c r="C132" s="696"/>
      <c r="D132" s="696"/>
      <c r="E132" s="696"/>
      <c r="F132" s="697"/>
      <c r="G132" s="340"/>
      <c r="H132" s="364"/>
      <c r="I132" s="364"/>
      <c r="J132" s="898"/>
      <c r="K132" s="696"/>
      <c r="L132" s="10"/>
      <c r="M132" s="696"/>
      <c r="N132" s="28"/>
      <c r="O132" s="28"/>
      <c r="P132" s="28"/>
      <c r="Q132" s="28"/>
      <c r="R132" s="28"/>
      <c r="S132" s="28"/>
      <c r="T132" s="28"/>
      <c r="U132" s="28"/>
    </row>
    <row r="133" spans="1:21" x14ac:dyDescent="0.2">
      <c r="A133" s="965"/>
      <c r="B133" s="965"/>
      <c r="C133" s="696"/>
      <c r="D133" s="695"/>
      <c r="E133" s="974"/>
      <c r="F133" s="974"/>
      <c r="G133" s="363"/>
      <c r="H133" s="364"/>
      <c r="I133" s="364"/>
      <c r="J133" s="700"/>
      <c r="K133" s="696"/>
      <c r="L133" s="10"/>
      <c r="M133" s="696"/>
      <c r="N133" s="28"/>
      <c r="O133" s="28"/>
      <c r="P133" s="28"/>
      <c r="Q133" s="28"/>
      <c r="R133" s="28"/>
      <c r="S133" s="28"/>
      <c r="T133" s="28"/>
      <c r="U133" s="152"/>
    </row>
    <row r="134" spans="1:21" x14ac:dyDescent="0.2">
      <c r="A134" s="974"/>
      <c r="B134" s="974"/>
      <c r="C134" s="696"/>
      <c r="D134" s="696"/>
      <c r="E134" s="695"/>
      <c r="F134" s="695"/>
      <c r="G134" s="340"/>
      <c r="H134" s="364"/>
      <c r="I134" s="364"/>
      <c r="J134" s="700"/>
      <c r="K134" s="696"/>
      <c r="L134" s="28"/>
      <c r="M134" s="696"/>
      <c r="N134" s="28"/>
      <c r="O134" s="28"/>
      <c r="P134" s="28"/>
      <c r="Q134" s="28"/>
      <c r="R134" s="28"/>
      <c r="S134" s="28"/>
      <c r="T134" s="28"/>
      <c r="U134" s="28"/>
    </row>
    <row r="135" spans="1:21" x14ac:dyDescent="0.2">
      <c r="A135" s="955"/>
      <c r="B135" s="955"/>
      <c r="C135" s="695"/>
      <c r="D135" s="695"/>
      <c r="E135" s="695"/>
      <c r="F135" s="695"/>
      <c r="G135" s="340"/>
      <c r="H135" s="364"/>
      <c r="I135" s="364"/>
      <c r="J135" s="700"/>
      <c r="K135" s="696"/>
      <c r="L135" s="28"/>
      <c r="M135" s="696"/>
      <c r="N135" s="28"/>
      <c r="O135" s="28"/>
      <c r="P135" s="28"/>
      <c r="Q135" s="28"/>
      <c r="R135" s="28"/>
      <c r="S135" s="28"/>
      <c r="T135" s="28"/>
      <c r="U135" s="28"/>
    </row>
    <row r="136" spans="1:21" x14ac:dyDescent="0.2">
      <c r="A136" s="955"/>
      <c r="B136" s="948"/>
      <c r="C136" s="696"/>
      <c r="D136" s="698"/>
      <c r="E136" s="698"/>
      <c r="F136" s="695"/>
      <c r="G136" s="340"/>
      <c r="H136" s="364"/>
      <c r="I136" s="364"/>
      <c r="J136" s="700"/>
      <c r="K136" s="974"/>
      <c r="L136" s="229"/>
      <c r="M136" s="696"/>
      <c r="N136" s="229"/>
      <c r="O136" s="229"/>
      <c r="P136" s="229"/>
      <c r="Q136" s="229"/>
      <c r="R136" s="229"/>
      <c r="S136" s="229"/>
      <c r="T136" s="159"/>
      <c r="U136" s="28"/>
    </row>
    <row r="137" spans="1:21" x14ac:dyDescent="0.2">
      <c r="A137" s="132"/>
      <c r="B137" s="695"/>
      <c r="C137" s="695"/>
      <c r="D137" s="695"/>
      <c r="E137" s="695"/>
      <c r="F137" s="695"/>
      <c r="G137" s="340"/>
      <c r="H137" s="364"/>
      <c r="I137" s="364"/>
      <c r="J137" s="700"/>
      <c r="K137" s="696"/>
      <c r="L137" s="10"/>
      <c r="M137" s="696"/>
      <c r="N137" s="28"/>
      <c r="O137" s="28"/>
      <c r="P137" s="28"/>
      <c r="Q137" s="28"/>
      <c r="R137" s="28"/>
      <c r="S137" s="28"/>
      <c r="T137" s="28"/>
      <c r="U137" s="28"/>
    </row>
    <row r="138" spans="1:21" x14ac:dyDescent="0.2">
      <c r="A138" s="959"/>
      <c r="B138" s="956"/>
      <c r="C138" s="696"/>
      <c r="D138" s="696"/>
      <c r="E138" s="696"/>
      <c r="F138" s="695"/>
      <c r="G138" s="340"/>
      <c r="H138" s="547"/>
      <c r="I138" s="554"/>
      <c r="J138" s="700"/>
      <c r="K138" s="696"/>
      <c r="L138" s="10"/>
      <c r="M138" s="696"/>
      <c r="N138" s="28"/>
      <c r="O138" s="28"/>
      <c r="P138" s="28"/>
      <c r="Q138" s="28"/>
      <c r="R138" s="28"/>
      <c r="S138" s="28"/>
      <c r="T138" s="28"/>
      <c r="U138" s="152"/>
    </row>
    <row r="139" spans="1:21" x14ac:dyDescent="0.2">
      <c r="A139" s="958"/>
      <c r="B139" s="957"/>
      <c r="C139" s="696"/>
      <c r="D139" s="696"/>
      <c r="E139" s="696"/>
      <c r="F139" s="695"/>
      <c r="G139" s="340"/>
      <c r="H139" s="547"/>
      <c r="I139" s="554"/>
      <c r="J139" s="700"/>
      <c r="K139" s="696"/>
      <c r="L139" s="10"/>
      <c r="M139" s="696"/>
      <c r="N139" s="28"/>
      <c r="O139" s="28"/>
      <c r="P139" s="28"/>
      <c r="Q139" s="28"/>
      <c r="R139" s="28"/>
      <c r="S139" s="28"/>
      <c r="T139" s="28"/>
      <c r="U139" s="28"/>
    </row>
    <row r="140" spans="1:21" s="9" customFormat="1" x14ac:dyDescent="0.2">
      <c r="A140" s="965"/>
      <c r="B140" s="965"/>
      <c r="C140" s="696"/>
      <c r="D140" s="696"/>
      <c r="E140" s="696"/>
      <c r="F140" s="695"/>
      <c r="G140" s="660"/>
      <c r="H140" s="547"/>
      <c r="I140" s="554"/>
      <c r="J140" s="700"/>
      <c r="K140" s="696"/>
      <c r="L140" s="10"/>
      <c r="M140" s="696"/>
      <c r="N140" s="28"/>
      <c r="O140" s="28"/>
      <c r="P140" s="28"/>
      <c r="Q140" s="28"/>
      <c r="R140" s="28"/>
      <c r="S140" s="28"/>
      <c r="T140" s="28"/>
      <c r="U140" s="28"/>
    </row>
    <row r="141" spans="1:21" x14ac:dyDescent="0.2">
      <c r="A141" s="974"/>
      <c r="B141" s="974"/>
      <c r="C141" s="976"/>
      <c r="D141" s="696"/>
      <c r="E141" s="977"/>
      <c r="F141" s="695"/>
      <c r="G141" s="363"/>
      <c r="H141" s="547"/>
      <c r="I141" s="554"/>
      <c r="J141" s="700"/>
      <c r="K141" s="696"/>
      <c r="L141" s="10"/>
      <c r="M141" s="696"/>
      <c r="N141" s="28"/>
      <c r="O141" s="28"/>
      <c r="P141" s="28"/>
      <c r="Q141" s="28"/>
      <c r="R141" s="28"/>
      <c r="S141" s="28"/>
      <c r="T141" s="28"/>
      <c r="U141" s="28"/>
    </row>
    <row r="142" spans="1:21" x14ac:dyDescent="0.2">
      <c r="A142" s="966"/>
      <c r="B142" s="953"/>
      <c r="C142" s="696"/>
      <c r="D142" s="696"/>
      <c r="E142" s="696"/>
      <c r="F142" s="695"/>
      <c r="G142" s="340"/>
      <c r="H142" s="547"/>
      <c r="I142" s="554"/>
      <c r="J142" s="700"/>
      <c r="K142" s="696"/>
      <c r="L142" s="10"/>
      <c r="M142" s="696"/>
      <c r="N142" s="28"/>
      <c r="O142" s="28"/>
      <c r="P142" s="28"/>
      <c r="Q142" s="28"/>
      <c r="R142" s="28"/>
      <c r="S142" s="28"/>
      <c r="T142" s="28"/>
      <c r="U142" s="28"/>
    </row>
    <row r="143" spans="1:21" x14ac:dyDescent="0.2">
      <c r="A143" s="953"/>
      <c r="B143" s="953"/>
      <c r="C143" s="696"/>
      <c r="D143" s="695"/>
      <c r="E143" s="695"/>
      <c r="F143" s="695"/>
      <c r="G143" s="660"/>
      <c r="H143" s="364"/>
      <c r="I143" s="364"/>
      <c r="J143" s="700"/>
      <c r="K143" s="696"/>
      <c r="L143" s="159"/>
      <c r="M143" s="696"/>
      <c r="N143" s="159"/>
      <c r="O143" s="159"/>
      <c r="P143" s="159"/>
      <c r="Q143" s="159"/>
      <c r="R143" s="159"/>
      <c r="S143" s="159"/>
      <c r="T143" s="159"/>
      <c r="U143" s="28"/>
    </row>
    <row r="144" spans="1:21" x14ac:dyDescent="0.2">
      <c r="A144" s="132"/>
      <c r="B144" s="695"/>
      <c r="C144" s="695"/>
      <c r="D144" s="695"/>
      <c r="E144" s="695"/>
      <c r="F144" s="695"/>
      <c r="G144" s="660"/>
      <c r="H144" s="364"/>
      <c r="I144" s="364"/>
      <c r="J144" s="700"/>
      <c r="K144" s="696"/>
      <c r="L144" s="10"/>
      <c r="M144" s="696"/>
      <c r="N144" s="28"/>
      <c r="O144" s="28"/>
      <c r="P144" s="28"/>
      <c r="Q144" s="28"/>
      <c r="R144" s="28"/>
      <c r="S144" s="28"/>
      <c r="T144" s="28"/>
      <c r="U144" s="28"/>
    </row>
    <row r="145" spans="1:21" x14ac:dyDescent="0.2">
      <c r="A145" s="978"/>
      <c r="B145" s="978"/>
      <c r="C145" s="695"/>
      <c r="D145" s="695"/>
      <c r="E145" s="695"/>
      <c r="F145" s="695"/>
      <c r="G145" s="340"/>
      <c r="H145" s="364"/>
      <c r="I145" s="364"/>
      <c r="J145" s="700"/>
      <c r="K145" s="696"/>
      <c r="L145" s="28"/>
      <c r="M145" s="696"/>
      <c r="N145" s="28"/>
      <c r="O145" s="28"/>
      <c r="P145" s="28"/>
      <c r="Q145" s="28"/>
      <c r="R145" s="28"/>
      <c r="S145" s="28"/>
      <c r="T145" s="28"/>
      <c r="U145" s="28"/>
    </row>
    <row r="146" spans="1:21" x14ac:dyDescent="0.2">
      <c r="A146" s="979"/>
      <c r="B146" s="979"/>
      <c r="C146" s="696"/>
      <c r="D146" s="696"/>
      <c r="E146" s="696"/>
      <c r="F146" s="697"/>
      <c r="G146" s="660"/>
      <c r="H146" s="547"/>
      <c r="I146" s="554"/>
      <c r="J146" s="700"/>
      <c r="K146" s="696"/>
      <c r="L146" s="159"/>
      <c r="M146" s="696"/>
      <c r="N146" s="10"/>
      <c r="O146" s="28"/>
      <c r="P146" s="28"/>
      <c r="Q146" s="28"/>
      <c r="R146" s="10"/>
      <c r="S146" s="10"/>
      <c r="T146" s="10"/>
      <c r="U146" s="28"/>
    </row>
    <row r="147" spans="1:21" x14ac:dyDescent="0.2">
      <c r="A147" s="974"/>
      <c r="B147" s="974"/>
      <c r="C147" s="696"/>
      <c r="D147" s="695"/>
      <c r="E147" s="695"/>
      <c r="F147" s="695"/>
      <c r="G147" s="340"/>
      <c r="H147" s="364"/>
      <c r="I147" s="364"/>
      <c r="J147" s="700"/>
      <c r="K147" s="696"/>
      <c r="L147" s="159"/>
      <c r="M147" s="696"/>
      <c r="N147" s="159"/>
      <c r="O147" s="229"/>
      <c r="P147" s="159"/>
      <c r="Q147" s="229"/>
      <c r="R147" s="229"/>
      <c r="S147" s="229"/>
      <c r="T147" s="159"/>
      <c r="U147" s="28"/>
    </row>
    <row r="148" spans="1:21" x14ac:dyDescent="0.2">
      <c r="A148" s="974"/>
      <c r="B148" s="974"/>
      <c r="C148" s="696"/>
      <c r="D148" s="695"/>
      <c r="E148" s="695"/>
      <c r="F148" s="695"/>
      <c r="G148" s="340"/>
      <c r="H148" s="364"/>
      <c r="I148" s="364"/>
      <c r="J148" s="700"/>
      <c r="K148" s="696"/>
      <c r="L148" s="159"/>
      <c r="M148" s="696"/>
      <c r="N148" s="159"/>
      <c r="O148" s="229"/>
      <c r="P148" s="159"/>
      <c r="Q148" s="229"/>
      <c r="R148" s="229"/>
      <c r="S148" s="229"/>
      <c r="T148" s="159"/>
      <c r="U148" s="28"/>
    </row>
    <row r="149" spans="1:21" x14ac:dyDescent="0.2">
      <c r="A149" s="953"/>
      <c r="B149" s="953"/>
      <c r="C149" s="696"/>
      <c r="D149" s="695"/>
      <c r="E149" s="695"/>
      <c r="F149" s="695"/>
      <c r="G149" s="340"/>
      <c r="H149" s="364"/>
      <c r="I149" s="364"/>
      <c r="J149" s="700"/>
      <c r="K149" s="696"/>
      <c r="L149" s="159"/>
      <c r="M149" s="696"/>
      <c r="N149" s="159"/>
      <c r="O149" s="229"/>
      <c r="P149" s="159"/>
      <c r="Q149" s="229"/>
      <c r="R149" s="229"/>
      <c r="S149" s="229"/>
      <c r="T149" s="159"/>
      <c r="U149" s="28"/>
    </row>
    <row r="150" spans="1:21" x14ac:dyDescent="0.2">
      <c r="A150" s="959"/>
      <c r="B150" s="959"/>
      <c r="C150" s="696"/>
      <c r="D150" s="695"/>
      <c r="E150" s="695"/>
      <c r="F150" s="695"/>
      <c r="G150" s="340"/>
      <c r="H150" s="364"/>
      <c r="I150" s="364"/>
      <c r="J150" s="700"/>
      <c r="K150" s="696"/>
      <c r="L150" s="159"/>
      <c r="M150" s="696"/>
      <c r="N150" s="159"/>
      <c r="O150" s="229"/>
      <c r="P150" s="159"/>
      <c r="Q150" s="229"/>
      <c r="R150" s="229"/>
      <c r="S150" s="229"/>
      <c r="T150" s="159"/>
      <c r="U150" s="28"/>
    </row>
    <row r="151" spans="1:21" x14ac:dyDescent="0.2">
      <c r="A151" s="959"/>
      <c r="B151" s="959"/>
      <c r="C151" s="696"/>
      <c r="D151" s="695"/>
      <c r="E151" s="695"/>
      <c r="F151" s="695"/>
      <c r="G151" s="340"/>
      <c r="H151" s="364"/>
      <c r="I151" s="364"/>
      <c r="J151" s="700"/>
      <c r="K151" s="696"/>
      <c r="L151" s="159"/>
      <c r="M151" s="696"/>
      <c r="N151" s="159"/>
      <c r="O151" s="229"/>
      <c r="P151" s="159"/>
      <c r="Q151" s="229"/>
      <c r="R151" s="229"/>
      <c r="S151" s="229"/>
      <c r="T151" s="159"/>
      <c r="U151" s="28"/>
    </row>
    <row r="152" spans="1:21" x14ac:dyDescent="0.2">
      <c r="A152" s="974"/>
      <c r="B152" s="974"/>
      <c r="C152" s="696"/>
      <c r="D152" s="695"/>
      <c r="E152" s="695"/>
      <c r="F152" s="695"/>
      <c r="G152" s="340"/>
      <c r="H152" s="364"/>
      <c r="I152" s="364"/>
      <c r="J152" s="700"/>
      <c r="K152" s="696"/>
      <c r="L152" s="159"/>
      <c r="M152" s="696"/>
      <c r="N152" s="159"/>
      <c r="O152" s="229"/>
      <c r="P152" s="159"/>
      <c r="Q152" s="229"/>
      <c r="R152" s="229"/>
      <c r="S152" s="229"/>
      <c r="T152" s="159"/>
      <c r="U152" s="28"/>
    </row>
    <row r="153" spans="1:21" x14ac:dyDescent="0.2">
      <c r="A153" s="948"/>
      <c r="B153" s="948"/>
      <c r="C153" s="696"/>
      <c r="D153" s="695"/>
      <c r="E153" s="695"/>
      <c r="F153" s="695"/>
      <c r="G153" s="340"/>
      <c r="H153" s="364"/>
      <c r="I153" s="364"/>
      <c r="J153" s="700"/>
      <c r="K153" s="696"/>
      <c r="L153" s="159"/>
      <c r="M153" s="696"/>
      <c r="N153" s="159"/>
      <c r="O153" s="229"/>
      <c r="P153" s="159"/>
      <c r="Q153" s="229"/>
      <c r="R153" s="229"/>
      <c r="S153" s="229"/>
      <c r="T153" s="159"/>
      <c r="U153" s="28"/>
    </row>
    <row r="154" spans="1:21" x14ac:dyDescent="0.2">
      <c r="A154" s="950"/>
      <c r="B154" s="950"/>
      <c r="C154" s="696"/>
      <c r="D154" s="695"/>
      <c r="E154" s="695"/>
      <c r="F154" s="695"/>
      <c r="G154" s="340"/>
      <c r="H154" s="364"/>
      <c r="I154" s="364"/>
      <c r="J154" s="700"/>
      <c r="K154" s="696"/>
      <c r="L154" s="159"/>
      <c r="M154" s="696"/>
      <c r="N154" s="159"/>
      <c r="O154" s="229"/>
      <c r="P154" s="159"/>
      <c r="Q154" s="229"/>
      <c r="R154" s="229"/>
      <c r="S154" s="229"/>
      <c r="T154" s="159"/>
      <c r="U154" s="28"/>
    </row>
    <row r="155" spans="1:21" x14ac:dyDescent="0.2">
      <c r="A155" s="948"/>
      <c r="B155" s="948"/>
      <c r="C155" s="696"/>
      <c r="D155" s="695"/>
      <c r="E155" s="695"/>
      <c r="F155" s="695"/>
      <c r="G155" s="340"/>
      <c r="H155" s="364"/>
      <c r="I155" s="364"/>
      <c r="J155" s="700"/>
      <c r="K155" s="696"/>
      <c r="L155" s="159"/>
      <c r="M155" s="696"/>
      <c r="N155" s="159"/>
      <c r="O155" s="229"/>
      <c r="P155" s="159"/>
      <c r="Q155" s="229"/>
      <c r="R155" s="229"/>
      <c r="S155" s="229"/>
      <c r="T155" s="159"/>
      <c r="U155" s="28"/>
    </row>
  </sheetData>
  <mergeCells count="2">
    <mergeCell ref="A1:L1"/>
    <mergeCell ref="N1:T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AL93"/>
  <sheetViews>
    <sheetView zoomScale="90" zoomScaleNormal="90" workbookViewId="0">
      <pane xSplit="1" topLeftCell="B1" activePane="topRight" state="frozen"/>
      <selection pane="topRight" activeCell="B24" sqref="B24"/>
    </sheetView>
  </sheetViews>
  <sheetFormatPr defaultRowHeight="12.75" x14ac:dyDescent="0.2"/>
  <cols>
    <col min="1" max="1" width="68.28515625" customWidth="1"/>
    <col min="2" max="5" width="14.140625" bestFit="1" customWidth="1"/>
    <col min="6" max="6" width="16.140625" customWidth="1"/>
    <col min="7" max="21" width="14.140625" bestFit="1" customWidth="1"/>
    <col min="22" max="22" width="12.7109375" customWidth="1"/>
    <col min="23" max="23" width="14.140625" bestFit="1" customWidth="1"/>
    <col min="24" max="24" width="12.7109375" customWidth="1"/>
    <col min="25" max="25" width="13.28515625" bestFit="1" customWidth="1"/>
    <col min="26" max="26" width="12.85546875" customWidth="1"/>
    <col min="27" max="27" width="12.7109375" customWidth="1"/>
    <col min="28" max="28" width="13.28515625" bestFit="1" customWidth="1"/>
    <col min="29" max="30" width="13.85546875" customWidth="1"/>
    <col min="31" max="31" width="14.140625" bestFit="1" customWidth="1"/>
    <col min="32" max="33" width="15.7109375" customWidth="1"/>
    <col min="34" max="34" width="16" customWidth="1"/>
    <col min="35" max="35" width="14.7109375" customWidth="1"/>
    <col min="36" max="36" width="12.7109375" customWidth="1"/>
    <col min="37" max="37" width="13.28515625" customWidth="1"/>
    <col min="38" max="38" width="11.140625" customWidth="1"/>
    <col min="39" max="39" width="9.85546875" customWidth="1"/>
    <col min="40" max="40" width="11.140625" customWidth="1"/>
    <col min="41" max="41" width="11" customWidth="1"/>
    <col min="42" max="42" width="11.42578125" customWidth="1"/>
    <col min="43" max="43" width="11.5703125" customWidth="1"/>
  </cols>
  <sheetData>
    <row r="1" spans="1:38" ht="30.75" thickBot="1" x14ac:dyDescent="0.45">
      <c r="A1" s="910"/>
      <c r="B1" s="1227" t="s">
        <v>54</v>
      </c>
      <c r="C1" s="1227"/>
      <c r="D1" s="1227"/>
      <c r="E1" s="1227"/>
      <c r="F1" s="1227"/>
      <c r="G1" s="1227"/>
      <c r="H1" s="1227"/>
      <c r="I1" s="1227"/>
      <c r="J1" s="1227"/>
      <c r="K1" s="1227"/>
      <c r="L1" s="1227"/>
      <c r="M1" s="1227"/>
      <c r="N1" s="1227"/>
      <c r="O1" s="1227"/>
      <c r="P1" s="1227"/>
      <c r="Q1" s="1227"/>
      <c r="R1" s="1227"/>
      <c r="S1" s="1227"/>
      <c r="T1" s="1227"/>
      <c r="U1" s="1227"/>
      <c r="V1" s="1227"/>
      <c r="W1" s="1227"/>
      <c r="X1" s="1227"/>
      <c r="Y1" s="1227"/>
      <c r="Z1" s="1227"/>
      <c r="AA1" s="1227"/>
      <c r="AB1" s="1227"/>
      <c r="AC1" s="1227"/>
      <c r="AD1" s="1227"/>
      <c r="AE1" s="1227"/>
      <c r="AF1" s="1227"/>
      <c r="AG1" s="1228"/>
    </row>
    <row r="2" spans="1:38" ht="16.5" thickBot="1" x14ac:dyDescent="0.3">
      <c r="A2" s="925" t="s">
        <v>55</v>
      </c>
      <c r="B2" s="906">
        <v>1</v>
      </c>
      <c r="C2" s="466">
        <v>2</v>
      </c>
      <c r="D2" s="909">
        <v>3</v>
      </c>
      <c r="E2" s="906">
        <v>4</v>
      </c>
      <c r="F2" s="466">
        <v>5</v>
      </c>
      <c r="G2" s="466">
        <v>6</v>
      </c>
      <c r="H2" s="466">
        <v>7</v>
      </c>
      <c r="I2" s="466">
        <v>8</v>
      </c>
      <c r="J2" s="466">
        <v>9</v>
      </c>
      <c r="K2" s="466">
        <v>10</v>
      </c>
      <c r="L2" s="466">
        <v>11</v>
      </c>
      <c r="M2" s="466">
        <v>12</v>
      </c>
      <c r="N2" s="466">
        <v>13</v>
      </c>
      <c r="O2" s="466">
        <v>14</v>
      </c>
      <c r="P2" s="466">
        <v>15</v>
      </c>
      <c r="Q2" s="466">
        <v>16</v>
      </c>
      <c r="R2" s="466">
        <v>17</v>
      </c>
      <c r="S2" s="466">
        <v>18</v>
      </c>
      <c r="T2" s="466">
        <v>19</v>
      </c>
      <c r="U2" s="466">
        <v>20</v>
      </c>
      <c r="V2" s="466">
        <v>21</v>
      </c>
      <c r="W2" s="466">
        <v>22</v>
      </c>
      <c r="X2" s="466">
        <v>23</v>
      </c>
      <c r="Y2" s="466">
        <v>24</v>
      </c>
      <c r="Z2" s="466">
        <v>25</v>
      </c>
      <c r="AA2" s="466">
        <v>26</v>
      </c>
      <c r="AB2" s="466">
        <v>27</v>
      </c>
      <c r="AC2" s="466">
        <v>28</v>
      </c>
      <c r="AD2" s="954">
        <v>29</v>
      </c>
      <c r="AE2" s="466">
        <v>30</v>
      </c>
      <c r="AF2" s="466"/>
      <c r="AG2" s="1217" t="s">
        <v>1</v>
      </c>
      <c r="AI2" s="9"/>
      <c r="AJ2" s="9"/>
      <c r="AK2" s="9"/>
      <c r="AL2" s="9"/>
    </row>
    <row r="3" spans="1:38" ht="16.5" thickBot="1" x14ac:dyDescent="0.3">
      <c r="A3" s="924">
        <f>'TOTAL GERAL'!J1</f>
        <v>43252</v>
      </c>
      <c r="B3" s="907" t="s">
        <v>102</v>
      </c>
      <c r="C3" s="907" t="s">
        <v>108</v>
      </c>
      <c r="D3" s="907" t="s">
        <v>109</v>
      </c>
      <c r="E3" s="907" t="s">
        <v>105</v>
      </c>
      <c r="F3" s="907" t="s">
        <v>106</v>
      </c>
      <c r="G3" s="907" t="s">
        <v>101</v>
      </c>
      <c r="H3" s="907" t="s">
        <v>107</v>
      </c>
      <c r="I3" s="907" t="s">
        <v>102</v>
      </c>
      <c r="J3" s="907" t="s">
        <v>108</v>
      </c>
      <c r="K3" s="907" t="s">
        <v>109</v>
      </c>
      <c r="L3" s="907" t="s">
        <v>105</v>
      </c>
      <c r="M3" s="907" t="s">
        <v>106</v>
      </c>
      <c r="N3" s="907" t="s">
        <v>101</v>
      </c>
      <c r="O3" s="907" t="s">
        <v>107</v>
      </c>
      <c r="P3" s="907" t="s">
        <v>102</v>
      </c>
      <c r="Q3" s="907" t="s">
        <v>108</v>
      </c>
      <c r="R3" s="907" t="s">
        <v>109</v>
      </c>
      <c r="S3" s="907" t="s">
        <v>105</v>
      </c>
      <c r="T3" s="907" t="s">
        <v>106</v>
      </c>
      <c r="U3" s="907" t="s">
        <v>101</v>
      </c>
      <c r="V3" s="907" t="s">
        <v>107</v>
      </c>
      <c r="W3" s="907" t="s">
        <v>102</v>
      </c>
      <c r="X3" s="907" t="s">
        <v>108</v>
      </c>
      <c r="Y3" s="907" t="s">
        <v>109</v>
      </c>
      <c r="Z3" s="907" t="s">
        <v>105</v>
      </c>
      <c r="AA3" s="907" t="s">
        <v>106</v>
      </c>
      <c r="AB3" s="907" t="s">
        <v>101</v>
      </c>
      <c r="AC3" s="907" t="s">
        <v>107</v>
      </c>
      <c r="AD3" s="907" t="s">
        <v>102</v>
      </c>
      <c r="AE3" s="907" t="s">
        <v>108</v>
      </c>
      <c r="AF3" s="907"/>
      <c r="AG3" s="1218"/>
      <c r="AI3" s="9"/>
      <c r="AJ3" s="9"/>
      <c r="AK3" s="9"/>
      <c r="AL3" s="9"/>
    </row>
    <row r="4" spans="1:38" ht="12.75" customHeight="1" x14ac:dyDescent="0.2">
      <c r="A4" s="903" t="s">
        <v>144</v>
      </c>
      <c r="B4" s="908">
        <v>150</v>
      </c>
      <c r="C4" s="904"/>
      <c r="D4" s="610"/>
      <c r="E4" s="609"/>
      <c r="F4" s="610"/>
      <c r="G4" s="609"/>
      <c r="H4" s="672"/>
      <c r="I4" s="609"/>
      <c r="J4" s="610"/>
      <c r="K4" s="609"/>
      <c r="L4" s="610"/>
      <c r="M4" s="609"/>
      <c r="N4" s="610"/>
      <c r="O4" s="609"/>
      <c r="P4" s="610"/>
      <c r="Q4" s="609"/>
      <c r="R4" s="611"/>
      <c r="S4" s="609"/>
      <c r="T4" s="610"/>
      <c r="U4" s="609"/>
      <c r="V4" s="610"/>
      <c r="W4" s="610"/>
      <c r="X4" s="610"/>
      <c r="Y4" s="609"/>
      <c r="Z4" s="610"/>
      <c r="AA4" s="609"/>
      <c r="AB4" s="610"/>
      <c r="AC4" s="609"/>
      <c r="AD4" s="610"/>
      <c r="AE4" s="609"/>
      <c r="AF4" s="911"/>
      <c r="AG4" s="919">
        <f t="shared" ref="AG4:AG69" si="0">SUM(B4:AF4)</f>
        <v>150</v>
      </c>
      <c r="AI4" s="9"/>
      <c r="AJ4" s="9"/>
      <c r="AK4" s="9"/>
      <c r="AL4" s="9"/>
    </row>
    <row r="5" spans="1:38" ht="12.75" customHeight="1" x14ac:dyDescent="0.2">
      <c r="A5" s="903" t="s">
        <v>249</v>
      </c>
      <c r="B5" s="611"/>
      <c r="C5" s="905"/>
      <c r="D5" s="611"/>
      <c r="E5" s="611"/>
      <c r="F5" s="611"/>
      <c r="G5" s="611"/>
      <c r="H5" s="611"/>
      <c r="I5" s="611"/>
      <c r="J5" s="611"/>
      <c r="K5" s="611"/>
      <c r="L5" s="611"/>
      <c r="M5" s="611"/>
      <c r="N5" s="661"/>
      <c r="O5" s="661"/>
      <c r="P5" s="661"/>
      <c r="Q5" s="611"/>
      <c r="R5" s="611"/>
      <c r="S5" s="611"/>
      <c r="T5" s="611"/>
      <c r="U5" s="611"/>
      <c r="V5" s="611"/>
      <c r="W5" s="611"/>
      <c r="X5" s="611"/>
      <c r="Y5" s="611"/>
      <c r="Z5" s="611"/>
      <c r="AA5" s="611"/>
      <c r="AB5" s="611"/>
      <c r="AC5" s="611"/>
      <c r="AD5" s="611"/>
      <c r="AE5" s="611"/>
      <c r="AF5" s="611"/>
      <c r="AG5" s="919">
        <f t="shared" si="0"/>
        <v>0</v>
      </c>
      <c r="AI5" s="9"/>
      <c r="AJ5" s="9"/>
      <c r="AK5" s="9"/>
      <c r="AL5" s="9"/>
    </row>
    <row r="6" spans="1:38" ht="12.75" customHeight="1" x14ac:dyDescent="0.2">
      <c r="A6" s="903" t="s">
        <v>242</v>
      </c>
      <c r="B6" s="611"/>
      <c r="C6" s="905"/>
      <c r="D6" s="611"/>
      <c r="E6" s="611"/>
      <c r="F6" s="611"/>
      <c r="G6" s="611"/>
      <c r="H6" s="611"/>
      <c r="I6" s="611"/>
      <c r="J6" s="611"/>
      <c r="K6" s="611"/>
      <c r="L6" s="611"/>
      <c r="M6" s="611"/>
      <c r="N6" s="661"/>
      <c r="O6" s="661"/>
      <c r="P6" s="611"/>
      <c r="Q6" s="611"/>
      <c r="R6" s="611"/>
      <c r="S6" s="611"/>
      <c r="T6" s="611"/>
      <c r="U6" s="611"/>
      <c r="V6" s="611"/>
      <c r="W6" s="611"/>
      <c r="X6" s="611"/>
      <c r="Y6" s="611"/>
      <c r="Z6" s="611"/>
      <c r="AA6" s="611"/>
      <c r="AB6" s="611"/>
      <c r="AC6" s="611"/>
      <c r="AD6" s="611"/>
      <c r="AE6" s="611"/>
      <c r="AF6" s="912"/>
      <c r="AG6" s="919">
        <f t="shared" si="0"/>
        <v>0</v>
      </c>
      <c r="AI6" s="9"/>
      <c r="AJ6" s="9"/>
      <c r="AK6" s="9"/>
      <c r="AL6" s="9"/>
    </row>
    <row r="7" spans="1:38" ht="12.75" customHeight="1" x14ac:dyDescent="0.2">
      <c r="A7" s="131" t="s">
        <v>258</v>
      </c>
      <c r="B7" s="611">
        <v>350</v>
      </c>
      <c r="C7" s="612"/>
      <c r="D7" s="611"/>
      <c r="E7" s="611"/>
      <c r="F7" s="611"/>
      <c r="G7" s="611"/>
      <c r="H7" s="611"/>
      <c r="I7" s="611"/>
      <c r="J7" s="611"/>
      <c r="K7" s="611"/>
      <c r="L7" s="611"/>
      <c r="M7" s="611"/>
      <c r="N7" s="611"/>
      <c r="O7" s="611"/>
      <c r="P7" s="611"/>
      <c r="Q7" s="611"/>
      <c r="R7" s="611"/>
      <c r="S7" s="611"/>
      <c r="T7" s="611"/>
      <c r="U7" s="611"/>
      <c r="V7" s="611"/>
      <c r="W7" s="611"/>
      <c r="X7" s="611"/>
      <c r="Y7" s="611"/>
      <c r="Z7" s="611"/>
      <c r="AA7" s="611"/>
      <c r="AB7" s="611"/>
      <c r="AC7" s="611"/>
      <c r="AD7" s="611"/>
      <c r="AE7" s="611"/>
      <c r="AF7" s="912"/>
      <c r="AG7" s="919">
        <f t="shared" si="0"/>
        <v>350</v>
      </c>
      <c r="AI7" s="9"/>
      <c r="AJ7" s="9"/>
      <c r="AK7" s="9"/>
      <c r="AL7" s="9"/>
    </row>
    <row r="8" spans="1:38" ht="12.75" customHeight="1" x14ac:dyDescent="0.2">
      <c r="A8" s="131" t="s">
        <v>262</v>
      </c>
      <c r="B8" s="611">
        <v>200</v>
      </c>
      <c r="C8" s="612"/>
      <c r="D8" s="611"/>
      <c r="E8" s="611"/>
      <c r="F8" s="611"/>
      <c r="G8" s="611"/>
      <c r="H8" s="611"/>
      <c r="I8" s="611"/>
      <c r="J8" s="611"/>
      <c r="K8" s="611"/>
      <c r="L8" s="611"/>
      <c r="M8" s="611"/>
      <c r="N8" s="611"/>
      <c r="O8" s="611"/>
      <c r="P8" s="611"/>
      <c r="Q8" s="611"/>
      <c r="R8" s="611"/>
      <c r="S8" s="611"/>
      <c r="T8" s="611"/>
      <c r="U8" s="611"/>
      <c r="V8" s="611"/>
      <c r="W8" s="611"/>
      <c r="X8" s="611"/>
      <c r="Y8" s="611"/>
      <c r="Z8" s="611"/>
      <c r="AA8" s="611"/>
      <c r="AB8" s="611"/>
      <c r="AC8" s="611"/>
      <c r="AD8" s="611"/>
      <c r="AE8" s="611"/>
      <c r="AF8" s="912"/>
      <c r="AG8" s="919">
        <f t="shared" si="0"/>
        <v>200</v>
      </c>
      <c r="AI8" s="9"/>
      <c r="AJ8" s="9"/>
      <c r="AK8" s="9"/>
      <c r="AL8" s="9"/>
    </row>
    <row r="9" spans="1:38" ht="12.75" customHeight="1" x14ac:dyDescent="0.2">
      <c r="A9" s="131" t="s">
        <v>247</v>
      </c>
      <c r="B9" s="611"/>
      <c r="C9" s="612"/>
      <c r="D9" s="611"/>
      <c r="E9" s="611"/>
      <c r="F9" s="611"/>
      <c r="G9" s="611"/>
      <c r="H9" s="611"/>
      <c r="I9" s="611"/>
      <c r="J9" s="611"/>
      <c r="K9" s="611"/>
      <c r="L9" s="611"/>
      <c r="M9" s="611"/>
      <c r="N9" s="611"/>
      <c r="O9" s="611"/>
      <c r="P9" s="611"/>
      <c r="Q9" s="611"/>
      <c r="R9" s="611"/>
      <c r="S9" s="611"/>
      <c r="T9" s="611"/>
      <c r="U9" s="611"/>
      <c r="V9" s="611"/>
      <c r="W9" s="611"/>
      <c r="X9" s="611"/>
      <c r="Y9" s="611"/>
      <c r="Z9" s="611"/>
      <c r="AA9" s="611"/>
      <c r="AB9" s="611"/>
      <c r="AC9" s="611"/>
      <c r="AD9" s="611"/>
      <c r="AE9" s="611"/>
      <c r="AF9" s="912"/>
      <c r="AG9" s="919">
        <f t="shared" si="0"/>
        <v>0</v>
      </c>
      <c r="AI9" s="9"/>
      <c r="AJ9" s="9"/>
      <c r="AK9" s="9"/>
      <c r="AL9" s="9"/>
    </row>
    <row r="10" spans="1:38" ht="12.75" customHeight="1" x14ac:dyDescent="0.2">
      <c r="A10" s="131" t="s">
        <v>248</v>
      </c>
      <c r="B10" s="611"/>
      <c r="C10" s="612"/>
      <c r="D10" s="611"/>
      <c r="E10" s="611"/>
      <c r="F10" s="611"/>
      <c r="G10" s="611"/>
      <c r="H10" s="611"/>
      <c r="I10" s="611"/>
      <c r="J10" s="611"/>
      <c r="K10" s="611"/>
      <c r="L10" s="611"/>
      <c r="M10" s="611"/>
      <c r="N10" s="611"/>
      <c r="O10" s="611"/>
      <c r="P10" s="611"/>
      <c r="Q10" s="611"/>
      <c r="R10" s="611"/>
      <c r="S10" s="611"/>
      <c r="T10" s="611"/>
      <c r="U10" s="611"/>
      <c r="V10" s="611"/>
      <c r="W10" s="611"/>
      <c r="X10" s="611"/>
      <c r="Y10" s="611"/>
      <c r="Z10" s="611"/>
      <c r="AA10" s="611"/>
      <c r="AB10" s="611"/>
      <c r="AC10" s="611"/>
      <c r="AD10" s="611"/>
      <c r="AE10" s="611"/>
      <c r="AF10" s="912"/>
      <c r="AG10" s="919">
        <f t="shared" si="0"/>
        <v>0</v>
      </c>
      <c r="AI10" s="9"/>
      <c r="AJ10" s="9"/>
      <c r="AK10" s="9"/>
      <c r="AL10" s="9"/>
    </row>
    <row r="11" spans="1:38" ht="12.75" customHeight="1" thickBot="1" x14ac:dyDescent="0.25">
      <c r="A11" s="131" t="s">
        <v>165</v>
      </c>
      <c r="B11" s="611">
        <v>50</v>
      </c>
      <c r="C11" s="612"/>
      <c r="D11" s="611"/>
      <c r="E11" s="611"/>
      <c r="F11" s="161"/>
      <c r="G11" s="161"/>
      <c r="H11" s="611"/>
      <c r="I11" s="611"/>
      <c r="J11" s="611"/>
      <c r="K11" s="611"/>
      <c r="L11" s="611"/>
      <c r="M11" s="611"/>
      <c r="N11" s="611"/>
      <c r="O11" s="611"/>
      <c r="P11" s="611"/>
      <c r="Q11" s="161"/>
      <c r="R11" s="611"/>
      <c r="S11" s="611"/>
      <c r="T11" s="611"/>
      <c r="U11" s="611"/>
      <c r="V11" s="611"/>
      <c r="W11" s="611"/>
      <c r="X11" s="611"/>
      <c r="Y11" s="611"/>
      <c r="Z11" s="611"/>
      <c r="AA11" s="611"/>
      <c r="AB11" s="611"/>
      <c r="AC11" s="612"/>
      <c r="AD11" s="611"/>
      <c r="AE11" s="611"/>
      <c r="AF11" s="912"/>
      <c r="AG11" s="919">
        <f t="shared" si="0"/>
        <v>50</v>
      </c>
      <c r="AI11" s="9"/>
      <c r="AJ11" s="9"/>
      <c r="AK11" s="9"/>
      <c r="AL11" s="9"/>
    </row>
    <row r="12" spans="1:38" ht="16.5" thickBot="1" x14ac:dyDescent="0.3">
      <c r="A12" s="467" t="s">
        <v>56</v>
      </c>
      <c r="B12" s="468">
        <f t="shared" ref="B12:AF12" si="1">SUM(B4:B11)</f>
        <v>750</v>
      </c>
      <c r="C12" s="468">
        <f t="shared" si="1"/>
        <v>0</v>
      </c>
      <c r="D12" s="468">
        <f t="shared" si="1"/>
        <v>0</v>
      </c>
      <c r="E12" s="468">
        <f t="shared" si="1"/>
        <v>0</v>
      </c>
      <c r="F12" s="468">
        <f t="shared" si="1"/>
        <v>0</v>
      </c>
      <c r="G12" s="468">
        <f t="shared" si="1"/>
        <v>0</v>
      </c>
      <c r="H12" s="468">
        <f t="shared" si="1"/>
        <v>0</v>
      </c>
      <c r="I12" s="468">
        <f t="shared" si="1"/>
        <v>0</v>
      </c>
      <c r="J12" s="468">
        <f t="shared" si="1"/>
        <v>0</v>
      </c>
      <c r="K12" s="468">
        <f t="shared" si="1"/>
        <v>0</v>
      </c>
      <c r="L12" s="468">
        <f t="shared" si="1"/>
        <v>0</v>
      </c>
      <c r="M12" s="468">
        <f t="shared" si="1"/>
        <v>0</v>
      </c>
      <c r="N12" s="468">
        <f t="shared" si="1"/>
        <v>0</v>
      </c>
      <c r="O12" s="468">
        <f t="shared" si="1"/>
        <v>0</v>
      </c>
      <c r="P12" s="468">
        <f t="shared" si="1"/>
        <v>0</v>
      </c>
      <c r="Q12" s="468">
        <f t="shared" si="1"/>
        <v>0</v>
      </c>
      <c r="R12" s="468">
        <f t="shared" si="1"/>
        <v>0</v>
      </c>
      <c r="S12" s="468">
        <f t="shared" si="1"/>
        <v>0</v>
      </c>
      <c r="T12" s="468">
        <f t="shared" si="1"/>
        <v>0</v>
      </c>
      <c r="U12" s="468">
        <f t="shared" si="1"/>
        <v>0</v>
      </c>
      <c r="V12" s="468">
        <f t="shared" si="1"/>
        <v>0</v>
      </c>
      <c r="W12" s="468">
        <f t="shared" si="1"/>
        <v>0</v>
      </c>
      <c r="X12" s="468">
        <f t="shared" si="1"/>
        <v>0</v>
      </c>
      <c r="Y12" s="468">
        <f t="shared" si="1"/>
        <v>0</v>
      </c>
      <c r="Z12" s="468">
        <f t="shared" si="1"/>
        <v>0</v>
      </c>
      <c r="AA12" s="468">
        <f t="shared" si="1"/>
        <v>0</v>
      </c>
      <c r="AB12" s="468">
        <f t="shared" si="1"/>
        <v>0</v>
      </c>
      <c r="AC12" s="468">
        <f t="shared" si="1"/>
        <v>0</v>
      </c>
      <c r="AD12" s="468">
        <f t="shared" si="1"/>
        <v>0</v>
      </c>
      <c r="AE12" s="468">
        <f t="shared" si="1"/>
        <v>0</v>
      </c>
      <c r="AF12" s="913">
        <f t="shared" si="1"/>
        <v>0</v>
      </c>
      <c r="AG12" s="920">
        <f>SUM(B12:AF12)</f>
        <v>750</v>
      </c>
      <c r="AI12" s="9"/>
      <c r="AJ12" s="9"/>
      <c r="AK12" s="9"/>
      <c r="AL12" s="9"/>
    </row>
    <row r="13" spans="1:38" ht="16.5" thickBot="1" x14ac:dyDescent="0.3">
      <c r="A13" s="470" t="s">
        <v>57</v>
      </c>
      <c r="B13" s="471"/>
      <c r="C13" s="471"/>
      <c r="D13" s="471"/>
      <c r="E13" s="471"/>
      <c r="F13" s="471"/>
      <c r="G13" s="471"/>
      <c r="H13" s="471"/>
      <c r="I13" s="471"/>
      <c r="J13" s="471"/>
      <c r="K13" s="471"/>
      <c r="L13" s="471"/>
      <c r="M13" s="471"/>
      <c r="N13" s="471"/>
      <c r="O13" s="471"/>
      <c r="P13" s="471"/>
      <c r="Q13" s="471"/>
      <c r="R13" s="471"/>
      <c r="S13" s="471"/>
      <c r="T13" s="471"/>
      <c r="U13" s="471"/>
      <c r="V13" s="471"/>
      <c r="W13" s="471"/>
      <c r="X13" s="471"/>
      <c r="Y13" s="471"/>
      <c r="Z13" s="471"/>
      <c r="AA13" s="471"/>
      <c r="AB13" s="471"/>
      <c r="AC13" s="471"/>
      <c r="AD13" s="471"/>
      <c r="AE13" s="471"/>
      <c r="AF13" s="914"/>
      <c r="AG13" s="921"/>
      <c r="AI13" s="9"/>
      <c r="AJ13" s="9"/>
      <c r="AK13" s="9"/>
      <c r="AL13" s="9"/>
    </row>
    <row r="14" spans="1:38" s="8" customFormat="1" x14ac:dyDescent="0.2">
      <c r="A14" s="465" t="s">
        <v>204</v>
      </c>
      <c r="B14" s="469"/>
      <c r="C14" s="469"/>
      <c r="D14" s="469"/>
      <c r="E14" s="469"/>
      <c r="F14" s="469"/>
      <c r="G14" s="469"/>
      <c r="H14" s="469"/>
      <c r="I14" s="469"/>
      <c r="J14" s="469"/>
      <c r="K14" s="469"/>
      <c r="L14" s="469"/>
      <c r="M14" s="469"/>
      <c r="N14" s="469"/>
      <c r="O14" s="469"/>
      <c r="P14" s="469"/>
      <c r="Q14" s="469"/>
      <c r="R14" s="469"/>
      <c r="S14" s="469"/>
      <c r="T14" s="469"/>
      <c r="U14" s="469"/>
      <c r="V14" s="469"/>
      <c r="W14" s="469"/>
      <c r="X14" s="469"/>
      <c r="Y14" s="469"/>
      <c r="Z14" s="469"/>
      <c r="AA14" s="469"/>
      <c r="AB14" s="469"/>
      <c r="AC14" s="469"/>
      <c r="AD14" s="469"/>
      <c r="AE14" s="469"/>
      <c r="AF14" s="469"/>
      <c r="AG14" s="919">
        <f t="shared" si="0"/>
        <v>0</v>
      </c>
      <c r="AI14" s="535"/>
      <c r="AJ14" s="165"/>
      <c r="AK14" s="165"/>
      <c r="AL14" s="165"/>
    </row>
    <row r="15" spans="1:38" s="8" customFormat="1" x14ac:dyDescent="0.2">
      <c r="A15" s="266" t="s">
        <v>143</v>
      </c>
      <c r="B15" s="661"/>
      <c r="C15" s="661"/>
      <c r="D15" s="661"/>
      <c r="E15" s="661"/>
      <c r="F15" s="661"/>
      <c r="G15" s="661"/>
      <c r="H15" s="661"/>
      <c r="I15" s="661"/>
      <c r="J15" s="661"/>
      <c r="K15" s="892"/>
      <c r="L15" s="892"/>
      <c r="M15" s="892"/>
      <c r="N15" s="892"/>
      <c r="O15" s="892"/>
      <c r="P15" s="892"/>
      <c r="Q15" s="892"/>
      <c r="R15" s="892"/>
      <c r="S15" s="892"/>
      <c r="T15" s="892"/>
      <c r="U15" s="892"/>
      <c r="V15" s="892"/>
      <c r="W15" s="892"/>
      <c r="X15" s="661"/>
      <c r="Y15" s="892"/>
      <c r="Z15" s="892"/>
      <c r="AA15" s="892"/>
      <c r="AB15" s="892"/>
      <c r="AC15" s="892"/>
      <c r="AD15" s="892"/>
      <c r="AE15" s="892"/>
      <c r="AF15" s="915"/>
      <c r="AG15" s="919">
        <f t="shared" si="0"/>
        <v>0</v>
      </c>
      <c r="AI15" s="535"/>
      <c r="AJ15" s="165"/>
      <c r="AK15" s="165"/>
      <c r="AL15" s="165"/>
    </row>
    <row r="16" spans="1:38" s="8" customFormat="1" x14ac:dyDescent="0.2">
      <c r="A16" s="132" t="s">
        <v>244</v>
      </c>
      <c r="B16" s="529">
        <v>100</v>
      </c>
      <c r="C16" s="528"/>
      <c r="D16" s="528"/>
      <c r="E16" s="528"/>
      <c r="F16" s="528"/>
      <c r="G16" s="528"/>
      <c r="H16" s="528"/>
      <c r="I16" s="528"/>
      <c r="J16" s="528"/>
      <c r="K16" s="529"/>
      <c r="L16" s="529"/>
      <c r="M16" s="529"/>
      <c r="N16" s="963"/>
      <c r="O16" s="529"/>
      <c r="P16" s="529"/>
      <c r="Q16" s="529"/>
      <c r="R16" s="529"/>
      <c r="S16" s="529"/>
      <c r="T16" s="529"/>
      <c r="U16" s="529"/>
      <c r="V16" s="529"/>
      <c r="W16" s="529"/>
      <c r="X16" s="529"/>
      <c r="Y16" s="529"/>
      <c r="Z16" s="529"/>
      <c r="AA16" s="529"/>
      <c r="AB16" s="529"/>
      <c r="AC16" s="529"/>
      <c r="AD16" s="529"/>
      <c r="AE16" s="164"/>
      <c r="AF16" s="916"/>
      <c r="AG16" s="919">
        <f t="shared" si="0"/>
        <v>100</v>
      </c>
      <c r="AJ16"/>
      <c r="AK16"/>
      <c r="AL16"/>
    </row>
    <row r="17" spans="1:38" s="8" customFormat="1" x14ac:dyDescent="0.2">
      <c r="A17" s="527" t="s">
        <v>223</v>
      </c>
      <c r="B17" s="529">
        <v>20</v>
      </c>
      <c r="C17" s="528"/>
      <c r="D17" s="528"/>
      <c r="E17" s="528"/>
      <c r="F17" s="528"/>
      <c r="G17" s="528"/>
      <c r="H17" s="528"/>
      <c r="I17" s="528"/>
      <c r="J17" s="528"/>
      <c r="K17" s="529"/>
      <c r="L17" s="529"/>
      <c r="M17" s="529"/>
      <c r="N17" s="529"/>
      <c r="O17" s="529"/>
      <c r="P17" s="529"/>
      <c r="Q17" s="529"/>
      <c r="R17" s="529"/>
      <c r="S17" s="529"/>
      <c r="T17" s="529"/>
      <c r="U17" s="529"/>
      <c r="V17" s="529"/>
      <c r="W17" s="529"/>
      <c r="X17" s="529"/>
      <c r="Y17" s="529"/>
      <c r="Z17" s="529"/>
      <c r="AA17" s="529"/>
      <c r="AB17" s="529"/>
      <c r="AC17" s="529"/>
      <c r="AD17" s="164"/>
      <c r="AE17" s="529"/>
      <c r="AF17" s="916"/>
      <c r="AG17" s="919">
        <f t="shared" si="0"/>
        <v>20</v>
      </c>
      <c r="AJ17"/>
      <c r="AK17"/>
      <c r="AL17"/>
    </row>
    <row r="18" spans="1:38" s="8" customFormat="1" x14ac:dyDescent="0.2">
      <c r="A18" s="132" t="s">
        <v>259</v>
      </c>
      <c r="B18" s="529">
        <v>30</v>
      </c>
      <c r="C18" s="528"/>
      <c r="D18" s="528"/>
      <c r="E18" s="528"/>
      <c r="F18" s="528"/>
      <c r="G18" s="528"/>
      <c r="H18" s="528"/>
      <c r="I18" s="528"/>
      <c r="J18" s="528"/>
      <c r="K18" s="529"/>
      <c r="L18" s="529"/>
      <c r="M18" s="529"/>
      <c r="N18" s="529"/>
      <c r="O18" s="529"/>
      <c r="P18" s="529"/>
      <c r="Q18" s="529"/>
      <c r="R18" s="529"/>
      <c r="S18" s="529"/>
      <c r="T18" s="529"/>
      <c r="U18" s="529"/>
      <c r="V18" s="529"/>
      <c r="W18" s="529"/>
      <c r="X18" s="529"/>
      <c r="Y18" s="529"/>
      <c r="Z18" s="529"/>
      <c r="AA18" s="529"/>
      <c r="AB18" s="529"/>
      <c r="AC18" s="529"/>
      <c r="AD18" s="529"/>
      <c r="AE18" s="529"/>
      <c r="AF18" s="916"/>
      <c r="AG18" s="919">
        <f t="shared" si="0"/>
        <v>30</v>
      </c>
      <c r="AJ18"/>
      <c r="AK18"/>
      <c r="AL18"/>
    </row>
    <row r="19" spans="1:38" s="8" customFormat="1" x14ac:dyDescent="0.2">
      <c r="A19" s="132" t="s">
        <v>209</v>
      </c>
      <c r="B19" s="529">
        <v>20</v>
      </c>
      <c r="C19" s="528"/>
      <c r="D19" s="528"/>
      <c r="E19" s="528"/>
      <c r="F19" s="528"/>
      <c r="G19" s="528"/>
      <c r="H19" s="528"/>
      <c r="I19" s="528"/>
      <c r="J19" s="528"/>
      <c r="K19" s="529"/>
      <c r="L19" s="529"/>
      <c r="M19" s="529"/>
      <c r="N19" s="529"/>
      <c r="O19" s="529"/>
      <c r="P19" s="529"/>
      <c r="Q19" s="529"/>
      <c r="R19" s="529"/>
      <c r="S19" s="529"/>
      <c r="T19" s="529"/>
      <c r="U19" s="529"/>
      <c r="V19" s="529"/>
      <c r="W19" s="529"/>
      <c r="X19" s="529"/>
      <c r="Y19" s="529"/>
      <c r="Z19" s="529"/>
      <c r="AA19" s="529"/>
      <c r="AB19" s="529"/>
      <c r="AC19" s="529"/>
      <c r="AD19" s="529"/>
      <c r="AE19" s="529"/>
      <c r="AF19" s="916"/>
      <c r="AG19" s="919">
        <f t="shared" si="0"/>
        <v>20</v>
      </c>
      <c r="AJ19"/>
      <c r="AK19"/>
      <c r="AL19"/>
    </row>
    <row r="20" spans="1:38" s="8" customFormat="1" x14ac:dyDescent="0.2">
      <c r="A20" s="132" t="s">
        <v>210</v>
      </c>
      <c r="B20" s="529">
        <v>48</v>
      </c>
      <c r="C20" s="528"/>
      <c r="D20" s="528"/>
      <c r="E20" s="528"/>
      <c r="F20" s="528"/>
      <c r="G20" s="528"/>
      <c r="H20" s="528"/>
      <c r="I20" s="528"/>
      <c r="J20" s="528"/>
      <c r="K20" s="529"/>
      <c r="L20" s="529"/>
      <c r="M20" s="529"/>
      <c r="N20" s="529"/>
      <c r="O20" s="529"/>
      <c r="P20" s="529"/>
      <c r="Q20" s="529"/>
      <c r="R20" s="529"/>
      <c r="S20" s="529"/>
      <c r="T20" s="529"/>
      <c r="U20" s="529"/>
      <c r="V20" s="529"/>
      <c r="W20" s="529"/>
      <c r="X20" s="529"/>
      <c r="Y20" s="529"/>
      <c r="Z20" s="529"/>
      <c r="AA20" s="529"/>
      <c r="AB20" s="529"/>
      <c r="AC20" s="529"/>
      <c r="AD20" s="529"/>
      <c r="AE20" s="529"/>
      <c r="AF20" s="916"/>
      <c r="AG20" s="919">
        <f t="shared" si="0"/>
        <v>48</v>
      </c>
      <c r="AJ20"/>
      <c r="AK20"/>
      <c r="AL20"/>
    </row>
    <row r="21" spans="1:38" s="8" customFormat="1" x14ac:dyDescent="0.2">
      <c r="A21" s="132" t="s">
        <v>208</v>
      </c>
      <c r="B21" s="164">
        <v>30</v>
      </c>
      <c r="C21" s="161"/>
      <c r="D21" s="161"/>
      <c r="E21" s="161"/>
      <c r="F21" s="161"/>
      <c r="G21" s="161"/>
      <c r="H21" s="161"/>
      <c r="I21" s="161"/>
      <c r="J21" s="161"/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64"/>
      <c r="AD21" s="164"/>
      <c r="AE21" s="164"/>
      <c r="AF21" s="917"/>
      <c r="AG21" s="919">
        <f t="shared" si="0"/>
        <v>30</v>
      </c>
      <c r="AJ21"/>
      <c r="AK21"/>
      <c r="AL21"/>
    </row>
    <row r="22" spans="1:38" s="8" customFormat="1" x14ac:dyDescent="0.2">
      <c r="A22" s="132" t="s">
        <v>211</v>
      </c>
      <c r="B22" s="164">
        <v>10</v>
      </c>
      <c r="C22" s="528"/>
      <c r="D22" s="528"/>
      <c r="E22" s="528"/>
      <c r="F22" s="528"/>
      <c r="G22" s="528"/>
      <c r="H22" s="528"/>
      <c r="I22" s="528"/>
      <c r="J22" s="528"/>
      <c r="K22" s="529"/>
      <c r="L22" s="529"/>
      <c r="M22" s="529"/>
      <c r="N22" s="529"/>
      <c r="O22" s="529"/>
      <c r="P22" s="529"/>
      <c r="Q22" s="529"/>
      <c r="R22" s="529"/>
      <c r="S22" s="529"/>
      <c r="T22" s="529"/>
      <c r="U22" s="529"/>
      <c r="V22" s="529"/>
      <c r="W22" s="529"/>
      <c r="X22" s="529"/>
      <c r="Y22" s="529"/>
      <c r="Z22" s="529"/>
      <c r="AA22" s="529"/>
      <c r="AB22" s="529"/>
      <c r="AC22" s="529"/>
      <c r="AD22" s="164"/>
      <c r="AE22" s="529"/>
      <c r="AF22" s="916"/>
      <c r="AG22" s="919">
        <f t="shared" si="0"/>
        <v>10</v>
      </c>
      <c r="AJ22"/>
      <c r="AK22"/>
      <c r="AL22"/>
    </row>
    <row r="23" spans="1:38" s="8" customFormat="1" x14ac:dyDescent="0.2">
      <c r="A23" s="894" t="s">
        <v>217</v>
      </c>
      <c r="B23" s="164">
        <v>100</v>
      </c>
      <c r="C23" s="528"/>
      <c r="D23" s="528"/>
      <c r="E23" s="528"/>
      <c r="F23" s="528"/>
      <c r="G23" s="528"/>
      <c r="H23" s="528"/>
      <c r="I23" s="528"/>
      <c r="J23" s="528"/>
      <c r="K23" s="529"/>
      <c r="L23" s="529"/>
      <c r="M23" s="529"/>
      <c r="N23" s="529"/>
      <c r="O23" s="529"/>
      <c r="P23" s="529"/>
      <c r="Q23" s="529"/>
      <c r="R23" s="529"/>
      <c r="S23" s="529"/>
      <c r="T23" s="529"/>
      <c r="U23" s="529"/>
      <c r="V23" s="529"/>
      <c r="W23" s="529"/>
      <c r="X23" s="529"/>
      <c r="Y23" s="529"/>
      <c r="Z23" s="529"/>
      <c r="AA23" s="529"/>
      <c r="AB23" s="529"/>
      <c r="AC23" s="529"/>
      <c r="AD23" s="529"/>
      <c r="AE23" s="529"/>
      <c r="AF23" s="916"/>
      <c r="AG23" s="919">
        <f t="shared" si="0"/>
        <v>100</v>
      </c>
      <c r="AJ23"/>
      <c r="AK23"/>
      <c r="AL23"/>
    </row>
    <row r="24" spans="1:38" s="8" customFormat="1" x14ac:dyDescent="0.2">
      <c r="A24" s="538" t="s">
        <v>218</v>
      </c>
      <c r="B24" s="893">
        <v>50</v>
      </c>
      <c r="C24" s="528"/>
      <c r="D24" s="528"/>
      <c r="E24" s="528"/>
      <c r="F24" s="528"/>
      <c r="G24" s="528"/>
      <c r="H24" s="528"/>
      <c r="I24" s="528"/>
      <c r="J24" s="528"/>
      <c r="K24" s="529"/>
      <c r="L24" s="529"/>
      <c r="M24" s="529"/>
      <c r="N24" s="529"/>
      <c r="O24" s="529"/>
      <c r="P24" s="529"/>
      <c r="Q24" s="529"/>
      <c r="R24" s="529"/>
      <c r="S24" s="529"/>
      <c r="T24" s="529"/>
      <c r="U24" s="529"/>
      <c r="V24" s="529"/>
      <c r="W24" s="529"/>
      <c r="X24" s="529"/>
      <c r="Y24" s="529"/>
      <c r="Z24" s="529"/>
      <c r="AA24" s="529"/>
      <c r="AB24" s="529"/>
      <c r="AC24" s="529"/>
      <c r="AD24" s="529"/>
      <c r="AE24" s="529"/>
      <c r="AF24" s="916"/>
      <c r="AG24" s="919">
        <f t="shared" si="0"/>
        <v>50</v>
      </c>
      <c r="AJ24"/>
      <c r="AK24"/>
      <c r="AL24"/>
    </row>
    <row r="25" spans="1:38" s="8" customFormat="1" x14ac:dyDescent="0.2">
      <c r="A25" s="538"/>
      <c r="B25" s="529"/>
      <c r="C25" s="528"/>
      <c r="D25" s="528"/>
      <c r="E25" s="528"/>
      <c r="F25" s="528"/>
      <c r="G25" s="528"/>
      <c r="H25" s="528"/>
      <c r="I25" s="528"/>
      <c r="J25" s="528"/>
      <c r="K25" s="529"/>
      <c r="L25" s="529"/>
      <c r="M25" s="529"/>
      <c r="N25" s="529"/>
      <c r="O25" s="529"/>
      <c r="P25" s="529"/>
      <c r="Q25" s="529"/>
      <c r="R25" s="529"/>
      <c r="S25" s="529"/>
      <c r="T25" s="529"/>
      <c r="U25" s="529"/>
      <c r="V25" s="529"/>
      <c r="W25" s="529"/>
      <c r="X25" s="529"/>
      <c r="Y25" s="529"/>
      <c r="Z25" s="529"/>
      <c r="AA25" s="529"/>
      <c r="AB25" s="529"/>
      <c r="AC25" s="529"/>
      <c r="AD25" s="529"/>
      <c r="AE25" s="529"/>
      <c r="AF25" s="916"/>
      <c r="AG25" s="919">
        <f t="shared" si="0"/>
        <v>0</v>
      </c>
      <c r="AJ25"/>
      <c r="AK25"/>
      <c r="AL25"/>
    </row>
    <row r="26" spans="1:38" x14ac:dyDescent="0.2">
      <c r="A26" s="538"/>
      <c r="B26" s="528"/>
      <c r="C26" s="528"/>
      <c r="D26" s="528"/>
      <c r="E26" s="528"/>
      <c r="F26" s="528"/>
      <c r="G26" s="528"/>
      <c r="H26" s="528"/>
      <c r="I26" s="528"/>
      <c r="J26" s="528"/>
      <c r="K26" s="528"/>
      <c r="L26" s="529"/>
      <c r="M26" s="529"/>
      <c r="N26" s="529"/>
      <c r="O26" s="529"/>
      <c r="P26" s="529"/>
      <c r="Q26" s="529"/>
      <c r="R26" s="529"/>
      <c r="S26" s="529"/>
      <c r="T26" s="529"/>
      <c r="U26" s="529"/>
      <c r="V26" s="529"/>
      <c r="W26" s="529"/>
      <c r="X26" s="529"/>
      <c r="Y26" s="529"/>
      <c r="Z26" s="529"/>
      <c r="AA26" s="529"/>
      <c r="AB26" s="529"/>
      <c r="AC26" s="529"/>
      <c r="AD26" s="529"/>
      <c r="AE26" s="529"/>
      <c r="AF26" s="916"/>
      <c r="AG26" s="919">
        <f t="shared" si="0"/>
        <v>0</v>
      </c>
      <c r="AH26" s="8"/>
      <c r="AI26" s="8"/>
    </row>
    <row r="27" spans="1:38" x14ac:dyDescent="0.2">
      <c r="A27" s="538"/>
      <c r="B27" s="528"/>
      <c r="C27" s="528"/>
      <c r="D27" s="528"/>
      <c r="E27" s="528"/>
      <c r="F27" s="528"/>
      <c r="G27" s="528"/>
      <c r="H27" s="528"/>
      <c r="I27" s="528"/>
      <c r="J27" s="528"/>
      <c r="K27" s="528"/>
      <c r="L27" s="529"/>
      <c r="M27" s="529"/>
      <c r="N27" s="529"/>
      <c r="O27" s="529"/>
      <c r="P27" s="529"/>
      <c r="Q27" s="529"/>
      <c r="R27" s="529"/>
      <c r="S27" s="529"/>
      <c r="T27" s="529"/>
      <c r="U27" s="529"/>
      <c r="V27" s="529"/>
      <c r="W27" s="529"/>
      <c r="X27" s="529"/>
      <c r="Y27" s="529"/>
      <c r="Z27" s="529"/>
      <c r="AA27" s="529"/>
      <c r="AB27" s="529"/>
      <c r="AC27" s="529"/>
      <c r="AD27" s="529"/>
      <c r="AE27" s="529"/>
      <c r="AF27" s="916"/>
      <c r="AG27" s="919">
        <f t="shared" si="0"/>
        <v>0</v>
      </c>
      <c r="AH27" s="8"/>
      <c r="AI27" s="8"/>
    </row>
    <row r="28" spans="1:38" x14ac:dyDescent="0.2">
      <c r="A28" s="132"/>
      <c r="B28" s="528"/>
      <c r="C28" s="528"/>
      <c r="D28" s="528"/>
      <c r="E28" s="528"/>
      <c r="F28" s="528"/>
      <c r="G28" s="528"/>
      <c r="H28" s="528"/>
      <c r="I28" s="528"/>
      <c r="J28" s="528"/>
      <c r="K28" s="528"/>
      <c r="L28" s="529"/>
      <c r="M28" s="529"/>
      <c r="N28" s="529"/>
      <c r="O28" s="529"/>
      <c r="P28" s="529"/>
      <c r="Q28" s="529"/>
      <c r="R28" s="529"/>
      <c r="S28" s="529"/>
      <c r="T28" s="529"/>
      <c r="U28" s="529"/>
      <c r="V28" s="529"/>
      <c r="W28" s="529"/>
      <c r="X28" s="529"/>
      <c r="Y28" s="529"/>
      <c r="Z28" s="529"/>
      <c r="AA28" s="529"/>
      <c r="AB28" s="529"/>
      <c r="AC28" s="529"/>
      <c r="AD28" s="529"/>
      <c r="AE28" s="529"/>
      <c r="AF28" s="916"/>
      <c r="AG28" s="919">
        <f t="shared" si="0"/>
        <v>0</v>
      </c>
      <c r="AH28" s="8"/>
      <c r="AI28" s="8"/>
    </row>
    <row r="29" spans="1:38" s="8" customFormat="1" x14ac:dyDescent="0.2">
      <c r="A29" s="538"/>
      <c r="B29" s="529"/>
      <c r="C29" s="528"/>
      <c r="D29" s="528"/>
      <c r="E29" s="528"/>
      <c r="F29" s="528"/>
      <c r="G29" s="528"/>
      <c r="H29" s="528"/>
      <c r="I29" s="528"/>
      <c r="J29" s="528"/>
      <c r="K29" s="529"/>
      <c r="L29" s="529"/>
      <c r="M29" s="529"/>
      <c r="N29" s="529"/>
      <c r="O29" s="529"/>
      <c r="P29" s="529"/>
      <c r="Q29" s="529"/>
      <c r="R29" s="529"/>
      <c r="S29" s="529"/>
      <c r="T29" s="529"/>
      <c r="U29" s="529"/>
      <c r="V29" s="529"/>
      <c r="W29" s="529"/>
      <c r="X29" s="529"/>
      <c r="Y29" s="529"/>
      <c r="Z29" s="529"/>
      <c r="AA29" s="529"/>
      <c r="AB29" s="529"/>
      <c r="AC29" s="529"/>
      <c r="AD29" s="529"/>
      <c r="AE29" s="529"/>
      <c r="AF29" s="916"/>
      <c r="AG29" s="919">
        <f t="shared" si="0"/>
        <v>0</v>
      </c>
      <c r="AJ29"/>
      <c r="AK29"/>
      <c r="AL29"/>
    </row>
    <row r="30" spans="1:38" s="8" customFormat="1" x14ac:dyDescent="0.2">
      <c r="A30" s="538"/>
      <c r="B30" s="529"/>
      <c r="C30" s="528"/>
      <c r="D30" s="528"/>
      <c r="E30" s="528"/>
      <c r="F30" s="528"/>
      <c r="G30" s="528"/>
      <c r="H30" s="528"/>
      <c r="I30" s="528"/>
      <c r="J30" s="528"/>
      <c r="K30" s="529"/>
      <c r="L30" s="529"/>
      <c r="M30" s="529"/>
      <c r="N30" s="529"/>
      <c r="O30" s="529"/>
      <c r="P30" s="529"/>
      <c r="Q30" s="529"/>
      <c r="R30" s="529"/>
      <c r="S30" s="529"/>
      <c r="T30" s="529"/>
      <c r="U30" s="529"/>
      <c r="V30" s="529"/>
      <c r="W30" s="529"/>
      <c r="X30" s="529"/>
      <c r="Y30" s="529"/>
      <c r="Z30" s="529"/>
      <c r="AA30" s="529"/>
      <c r="AB30" s="529"/>
      <c r="AC30" s="529"/>
      <c r="AD30" s="529"/>
      <c r="AE30" s="529"/>
      <c r="AF30" s="916"/>
      <c r="AG30" s="919">
        <f t="shared" si="0"/>
        <v>0</v>
      </c>
      <c r="AJ30"/>
      <c r="AK30"/>
      <c r="AL30"/>
    </row>
    <row r="31" spans="1:38" s="8" customFormat="1" x14ac:dyDescent="0.2">
      <c r="A31" s="538"/>
      <c r="B31" s="529"/>
      <c r="C31" s="528"/>
      <c r="D31" s="528"/>
      <c r="E31" s="528"/>
      <c r="F31" s="528"/>
      <c r="G31" s="528"/>
      <c r="H31" s="528"/>
      <c r="I31" s="528"/>
      <c r="J31" s="528"/>
      <c r="K31" s="529"/>
      <c r="L31" s="529"/>
      <c r="M31" s="529"/>
      <c r="N31" s="529"/>
      <c r="O31" s="529"/>
      <c r="P31" s="529"/>
      <c r="Q31" s="529"/>
      <c r="R31" s="529"/>
      <c r="S31" s="529"/>
      <c r="T31" s="529"/>
      <c r="U31" s="529"/>
      <c r="V31" s="529"/>
      <c r="W31" s="529"/>
      <c r="X31" s="529"/>
      <c r="Y31" s="529"/>
      <c r="Z31" s="529"/>
      <c r="AA31" s="529"/>
      <c r="AB31" s="529"/>
      <c r="AC31" s="529"/>
      <c r="AD31" s="529"/>
      <c r="AE31" s="529"/>
      <c r="AF31" s="916"/>
      <c r="AG31" s="919">
        <f t="shared" si="0"/>
        <v>0</v>
      </c>
      <c r="AJ31"/>
      <c r="AK31"/>
      <c r="AL31"/>
    </row>
    <row r="32" spans="1:38" s="8" customFormat="1" x14ac:dyDescent="0.2">
      <c r="A32" s="538"/>
      <c r="B32" s="529"/>
      <c r="C32" s="528"/>
      <c r="D32" s="528"/>
      <c r="E32" s="528"/>
      <c r="F32" s="528"/>
      <c r="G32" s="528"/>
      <c r="H32" s="528"/>
      <c r="I32" s="528"/>
      <c r="J32" s="528"/>
      <c r="K32" s="529"/>
      <c r="L32" s="529"/>
      <c r="M32" s="529"/>
      <c r="N32" s="529"/>
      <c r="O32" s="529"/>
      <c r="P32" s="529"/>
      <c r="Q32" s="529"/>
      <c r="R32" s="529"/>
      <c r="S32" s="529"/>
      <c r="T32" s="529"/>
      <c r="U32" s="529"/>
      <c r="V32" s="529"/>
      <c r="W32" s="529"/>
      <c r="X32" s="529"/>
      <c r="Y32" s="529"/>
      <c r="Z32" s="529"/>
      <c r="AA32" s="529"/>
      <c r="AB32" s="529"/>
      <c r="AC32" s="529"/>
      <c r="AD32" s="529"/>
      <c r="AE32" s="529"/>
      <c r="AF32" s="916"/>
      <c r="AG32" s="919">
        <f t="shared" si="0"/>
        <v>0</v>
      </c>
      <c r="AJ32"/>
      <c r="AK32"/>
      <c r="AL32"/>
    </row>
    <row r="33" spans="1:38" s="8" customFormat="1" x14ac:dyDescent="0.2">
      <c r="A33" s="538"/>
      <c r="B33" s="529"/>
      <c r="C33" s="529"/>
      <c r="D33" s="528"/>
      <c r="E33" s="528"/>
      <c r="F33" s="528"/>
      <c r="G33" s="528"/>
      <c r="H33" s="528"/>
      <c r="I33" s="528"/>
      <c r="J33" s="528"/>
      <c r="K33" s="529"/>
      <c r="L33" s="529"/>
      <c r="M33" s="529"/>
      <c r="N33" s="529"/>
      <c r="O33" s="529"/>
      <c r="P33" s="529"/>
      <c r="Q33" s="529"/>
      <c r="R33" s="529"/>
      <c r="S33" s="529"/>
      <c r="T33" s="529"/>
      <c r="U33" s="529"/>
      <c r="V33" s="529"/>
      <c r="W33" s="529"/>
      <c r="X33" s="529"/>
      <c r="Y33" s="529"/>
      <c r="Z33" s="529"/>
      <c r="AA33" s="529"/>
      <c r="AB33" s="529"/>
      <c r="AC33" s="529"/>
      <c r="AD33" s="529"/>
      <c r="AE33" s="529"/>
      <c r="AF33" s="916"/>
      <c r="AG33" s="919">
        <f t="shared" si="0"/>
        <v>0</v>
      </c>
      <c r="AJ33"/>
      <c r="AK33"/>
      <c r="AL33"/>
    </row>
    <row r="34" spans="1:38" s="8" customFormat="1" x14ac:dyDescent="0.2">
      <c r="A34" s="538"/>
      <c r="B34" s="529"/>
      <c r="C34" s="528"/>
      <c r="D34" s="528"/>
      <c r="E34" s="528"/>
      <c r="F34" s="528"/>
      <c r="G34" s="528"/>
      <c r="H34" s="528"/>
      <c r="I34" s="528"/>
      <c r="J34" s="528"/>
      <c r="K34" s="529"/>
      <c r="L34" s="529"/>
      <c r="M34" s="529"/>
      <c r="N34" s="529"/>
      <c r="O34" s="529"/>
      <c r="P34" s="529"/>
      <c r="Q34" s="529"/>
      <c r="R34" s="529"/>
      <c r="S34" s="529"/>
      <c r="T34" s="529"/>
      <c r="U34" s="529"/>
      <c r="V34" s="529"/>
      <c r="W34" s="529"/>
      <c r="X34" s="529"/>
      <c r="Y34" s="529"/>
      <c r="Z34" s="529"/>
      <c r="AA34" s="529"/>
      <c r="AB34" s="529"/>
      <c r="AC34" s="529"/>
      <c r="AD34" s="529"/>
      <c r="AE34" s="529"/>
      <c r="AF34" s="916"/>
      <c r="AG34" s="919">
        <f t="shared" si="0"/>
        <v>0</v>
      </c>
      <c r="AJ34"/>
      <c r="AK34"/>
      <c r="AL34"/>
    </row>
    <row r="35" spans="1:38" s="8" customFormat="1" x14ac:dyDescent="0.2">
      <c r="A35" s="132"/>
      <c r="B35" s="161"/>
      <c r="C35" s="161"/>
      <c r="D35" s="161"/>
      <c r="E35" s="161"/>
      <c r="F35" s="161"/>
      <c r="G35" s="161"/>
      <c r="H35" s="161"/>
      <c r="I35" s="161"/>
      <c r="J35" s="161"/>
      <c r="K35" s="161"/>
      <c r="L35" s="161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  <c r="AA35" s="164"/>
      <c r="AB35" s="164"/>
      <c r="AC35" s="164"/>
      <c r="AD35" s="164"/>
      <c r="AE35" s="164"/>
      <c r="AF35" s="917"/>
      <c r="AG35" s="919">
        <f t="shared" si="0"/>
        <v>0</v>
      </c>
      <c r="AI35" s="535"/>
      <c r="AJ35" s="165"/>
      <c r="AK35" s="165"/>
      <c r="AL35" s="165"/>
    </row>
    <row r="36" spans="1:38" s="8" customFormat="1" x14ac:dyDescent="0.2">
      <c r="A36" s="132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164"/>
      <c r="AE36" s="164"/>
      <c r="AF36" s="917"/>
      <c r="AG36" s="919">
        <f t="shared" si="0"/>
        <v>0</v>
      </c>
      <c r="AI36" s="535"/>
      <c r="AJ36" s="165"/>
      <c r="AK36" s="165"/>
      <c r="AL36" s="165"/>
    </row>
    <row r="37" spans="1:38" s="8" customFormat="1" x14ac:dyDescent="0.2">
      <c r="A37" s="132"/>
      <c r="B37" s="161"/>
      <c r="C37" s="161"/>
      <c r="D37" s="161"/>
      <c r="E37" s="161"/>
      <c r="F37" s="161"/>
      <c r="G37" s="161"/>
      <c r="H37" s="161"/>
      <c r="I37" s="161"/>
      <c r="J37" s="161"/>
      <c r="K37" s="161"/>
      <c r="L37" s="161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  <c r="AD37" s="164"/>
      <c r="AE37" s="164"/>
      <c r="AF37" s="917"/>
      <c r="AG37" s="919">
        <f t="shared" si="0"/>
        <v>0</v>
      </c>
      <c r="AI37" s="535"/>
      <c r="AJ37" s="165"/>
      <c r="AK37" s="165"/>
      <c r="AL37" s="165"/>
    </row>
    <row r="38" spans="1:38" s="8" customFormat="1" x14ac:dyDescent="0.2">
      <c r="A38" s="132"/>
      <c r="B38" s="161"/>
      <c r="C38" s="161"/>
      <c r="D38" s="161"/>
      <c r="E38" s="161"/>
      <c r="F38" s="161"/>
      <c r="G38" s="161"/>
      <c r="H38" s="161"/>
      <c r="I38" s="161"/>
      <c r="J38" s="161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4"/>
      <c r="AF38" s="917"/>
      <c r="AG38" s="919">
        <f t="shared" si="0"/>
        <v>0</v>
      </c>
      <c r="AI38" s="535"/>
      <c r="AJ38" s="165"/>
      <c r="AK38" s="165"/>
      <c r="AL38" s="165"/>
    </row>
    <row r="39" spans="1:38" s="8" customFormat="1" x14ac:dyDescent="0.2">
      <c r="A39" s="132"/>
      <c r="B39" s="161"/>
      <c r="C39" s="161"/>
      <c r="D39" s="161"/>
      <c r="E39" s="161"/>
      <c r="F39" s="161"/>
      <c r="G39" s="161"/>
      <c r="H39" s="161"/>
      <c r="I39" s="161"/>
      <c r="J39" s="161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64"/>
      <c r="AC39" s="164"/>
      <c r="AD39" s="164"/>
      <c r="AE39" s="164"/>
      <c r="AF39" s="917"/>
      <c r="AG39" s="919">
        <f t="shared" si="0"/>
        <v>0</v>
      </c>
      <c r="AI39" s="535"/>
      <c r="AJ39" s="165"/>
      <c r="AK39" s="165"/>
      <c r="AL39" s="165"/>
    </row>
    <row r="40" spans="1:38" s="8" customFormat="1" x14ac:dyDescent="0.2">
      <c r="A40" s="158"/>
      <c r="B40" s="164"/>
      <c r="C40" s="161"/>
      <c r="D40" s="161"/>
      <c r="E40" s="161"/>
      <c r="F40" s="161"/>
      <c r="G40" s="161"/>
      <c r="H40" s="161"/>
      <c r="I40" s="161"/>
      <c r="J40" s="161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4"/>
      <c r="AF40" s="917"/>
      <c r="AG40" s="919">
        <f t="shared" si="0"/>
        <v>0</v>
      </c>
      <c r="AJ40"/>
      <c r="AK40"/>
      <c r="AL40"/>
    </row>
    <row r="41" spans="1:38" s="8" customFormat="1" x14ac:dyDescent="0.2">
      <c r="A41" s="158"/>
      <c r="B41" s="164"/>
      <c r="C41" s="161"/>
      <c r="D41" s="161"/>
      <c r="E41" s="161"/>
      <c r="F41" s="161"/>
      <c r="G41" s="161"/>
      <c r="H41" s="161"/>
      <c r="I41" s="161"/>
      <c r="J41" s="161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  <c r="AA41" s="164"/>
      <c r="AB41" s="164"/>
      <c r="AC41" s="164"/>
      <c r="AD41" s="164"/>
      <c r="AE41" s="164"/>
      <c r="AF41" s="917"/>
      <c r="AG41" s="919">
        <f t="shared" si="0"/>
        <v>0</v>
      </c>
      <c r="AJ41"/>
      <c r="AK41"/>
      <c r="AL41"/>
    </row>
    <row r="42" spans="1:38" s="8" customFormat="1" x14ac:dyDescent="0.2">
      <c r="A42" s="158"/>
      <c r="B42" s="164"/>
      <c r="C42" s="161"/>
      <c r="D42" s="161"/>
      <c r="E42" s="161"/>
      <c r="F42" s="161"/>
      <c r="G42" s="161"/>
      <c r="H42" s="161"/>
      <c r="I42" s="161"/>
      <c r="J42" s="161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4"/>
      <c r="AD42" s="164"/>
      <c r="AE42" s="164"/>
      <c r="AF42" s="917"/>
      <c r="AG42" s="919">
        <f t="shared" si="0"/>
        <v>0</v>
      </c>
      <c r="AJ42"/>
      <c r="AK42"/>
      <c r="AL42"/>
    </row>
    <row r="43" spans="1:38" s="8" customFormat="1" x14ac:dyDescent="0.2">
      <c r="A43" s="158"/>
      <c r="B43" s="164"/>
      <c r="C43" s="161"/>
      <c r="D43" s="161"/>
      <c r="E43" s="161"/>
      <c r="F43" s="161"/>
      <c r="G43" s="161"/>
      <c r="H43" s="161"/>
      <c r="I43" s="161"/>
      <c r="J43" s="161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  <c r="AA43" s="164"/>
      <c r="AB43" s="164"/>
      <c r="AC43" s="164"/>
      <c r="AD43" s="164"/>
      <c r="AE43" s="164"/>
      <c r="AF43" s="917"/>
      <c r="AG43" s="919">
        <f t="shared" si="0"/>
        <v>0</v>
      </c>
      <c r="AJ43"/>
      <c r="AK43"/>
      <c r="AL43"/>
    </row>
    <row r="44" spans="1:38" s="8" customFormat="1" x14ac:dyDescent="0.2">
      <c r="A44" s="132"/>
      <c r="B44" s="164"/>
      <c r="C44" s="161"/>
      <c r="D44" s="161"/>
      <c r="E44" s="161"/>
      <c r="F44" s="161"/>
      <c r="G44" s="161"/>
      <c r="H44" s="161"/>
      <c r="I44" s="161"/>
      <c r="J44" s="161"/>
      <c r="K44" s="161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64"/>
      <c r="AC44" s="164"/>
      <c r="AD44" s="164"/>
      <c r="AE44" s="164"/>
      <c r="AF44" s="917"/>
      <c r="AG44" s="919">
        <f t="shared" si="0"/>
        <v>0</v>
      </c>
      <c r="AI44" s="535"/>
      <c r="AJ44" s="165"/>
      <c r="AK44" s="165"/>
      <c r="AL44" s="165"/>
    </row>
    <row r="45" spans="1:38" s="8" customFormat="1" x14ac:dyDescent="0.2">
      <c r="A45" s="132"/>
      <c r="B45" s="164"/>
      <c r="C45" s="161"/>
      <c r="D45" s="161"/>
      <c r="E45" s="161"/>
      <c r="F45" s="161"/>
      <c r="G45" s="161"/>
      <c r="H45" s="161"/>
      <c r="I45" s="161"/>
      <c r="J45" s="161"/>
      <c r="K45" s="161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917"/>
      <c r="AG45" s="919">
        <f t="shared" si="0"/>
        <v>0</v>
      </c>
      <c r="AI45" s="535"/>
      <c r="AJ45" s="165"/>
      <c r="AK45" s="165"/>
      <c r="AL45" s="165"/>
    </row>
    <row r="46" spans="1:38" s="8" customFormat="1" x14ac:dyDescent="0.2">
      <c r="A46" s="132"/>
      <c r="B46" s="164"/>
      <c r="C46" s="161"/>
      <c r="D46" s="161"/>
      <c r="E46" s="161"/>
      <c r="F46" s="161"/>
      <c r="G46" s="161"/>
      <c r="H46" s="161"/>
      <c r="I46" s="161"/>
      <c r="J46" s="161"/>
      <c r="K46" s="161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  <c r="AF46" s="917"/>
      <c r="AG46" s="919">
        <f t="shared" si="0"/>
        <v>0</v>
      </c>
      <c r="AI46" s="535"/>
      <c r="AJ46" s="165"/>
      <c r="AK46" s="165"/>
      <c r="AL46" s="165"/>
    </row>
    <row r="47" spans="1:38" s="8" customFormat="1" x14ac:dyDescent="0.2">
      <c r="A47" s="132"/>
      <c r="B47" s="164"/>
      <c r="C47" s="161"/>
      <c r="D47" s="161"/>
      <c r="E47" s="161"/>
      <c r="F47" s="161"/>
      <c r="G47" s="161"/>
      <c r="H47" s="161"/>
      <c r="I47" s="161"/>
      <c r="J47" s="161"/>
      <c r="K47" s="161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917"/>
      <c r="AG47" s="919">
        <f t="shared" si="0"/>
        <v>0</v>
      </c>
      <c r="AI47" s="535"/>
      <c r="AJ47" s="165"/>
      <c r="AK47" s="165"/>
      <c r="AL47" s="165"/>
    </row>
    <row r="48" spans="1:38" s="8" customFormat="1" x14ac:dyDescent="0.2">
      <c r="A48" s="894"/>
      <c r="B48" s="893"/>
      <c r="C48" s="161"/>
      <c r="D48" s="161"/>
      <c r="E48" s="161"/>
      <c r="F48" s="161"/>
      <c r="G48" s="161"/>
      <c r="H48" s="161"/>
      <c r="I48" s="161"/>
      <c r="J48" s="161"/>
      <c r="K48" s="161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917"/>
      <c r="AG48" s="919">
        <f t="shared" si="0"/>
        <v>0</v>
      </c>
      <c r="AI48" s="535"/>
      <c r="AJ48" s="165"/>
      <c r="AK48" s="165"/>
      <c r="AL48" s="165"/>
    </row>
    <row r="49" spans="1:38" s="8" customFormat="1" x14ac:dyDescent="0.2">
      <c r="A49" s="132"/>
      <c r="B49" s="161"/>
      <c r="C49" s="161"/>
      <c r="D49" s="161"/>
      <c r="E49" s="161"/>
      <c r="F49" s="161"/>
      <c r="G49" s="161"/>
      <c r="H49" s="161"/>
      <c r="I49" s="161"/>
      <c r="J49" s="161"/>
      <c r="K49" s="161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917"/>
      <c r="AG49" s="919">
        <f t="shared" si="0"/>
        <v>0</v>
      </c>
      <c r="AI49" s="535"/>
      <c r="AJ49" s="165"/>
      <c r="AK49" s="165"/>
      <c r="AL49" s="165"/>
    </row>
    <row r="50" spans="1:38" x14ac:dyDescent="0.2">
      <c r="A50" s="130"/>
      <c r="B50" s="161"/>
      <c r="C50" s="161"/>
      <c r="D50" s="528"/>
      <c r="E50" s="161"/>
      <c r="F50" s="161"/>
      <c r="G50" s="161"/>
      <c r="H50" s="161"/>
      <c r="I50" s="161"/>
      <c r="J50" s="161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  <c r="AA50" s="164"/>
      <c r="AB50" s="164"/>
      <c r="AC50" s="164"/>
      <c r="AD50" s="164"/>
      <c r="AE50" s="164"/>
      <c r="AF50" s="917"/>
      <c r="AG50" s="919">
        <f t="shared" si="0"/>
        <v>0</v>
      </c>
      <c r="AH50" s="8"/>
      <c r="AI50" s="165"/>
      <c r="AJ50" s="165"/>
      <c r="AK50" s="165"/>
      <c r="AL50" s="165"/>
    </row>
    <row r="51" spans="1:38" x14ac:dyDescent="0.2">
      <c r="A51" s="538"/>
      <c r="B51" s="528"/>
      <c r="C51" s="528"/>
      <c r="D51" s="528"/>
      <c r="E51" s="528"/>
      <c r="F51" s="528"/>
      <c r="G51" s="528"/>
      <c r="H51" s="528"/>
      <c r="I51" s="528"/>
      <c r="J51" s="528"/>
      <c r="K51" s="529"/>
      <c r="L51" s="529"/>
      <c r="M51" s="529"/>
      <c r="N51" s="529"/>
      <c r="O51" s="529"/>
      <c r="P51" s="529"/>
      <c r="Q51" s="529"/>
      <c r="R51" s="529"/>
      <c r="S51" s="529"/>
      <c r="T51" s="529"/>
      <c r="U51" s="529"/>
      <c r="V51" s="529"/>
      <c r="W51" s="529"/>
      <c r="X51" s="529"/>
      <c r="Y51" s="529"/>
      <c r="Z51" s="529"/>
      <c r="AA51" s="529"/>
      <c r="AB51" s="529"/>
      <c r="AC51" s="529"/>
      <c r="AD51" s="529"/>
      <c r="AE51" s="529"/>
      <c r="AF51" s="916"/>
      <c r="AG51" s="919">
        <f t="shared" si="0"/>
        <v>0</v>
      </c>
      <c r="AH51" s="8"/>
      <c r="AI51" s="165"/>
      <c r="AJ51" s="165"/>
      <c r="AK51" s="165"/>
      <c r="AL51" s="165"/>
    </row>
    <row r="52" spans="1:38" x14ac:dyDescent="0.2">
      <c r="A52" s="538"/>
      <c r="B52" s="528"/>
      <c r="C52" s="529"/>
      <c r="D52" s="528"/>
      <c r="E52" s="528"/>
      <c r="F52" s="528"/>
      <c r="G52" s="528"/>
      <c r="H52" s="528"/>
      <c r="I52" s="528"/>
      <c r="J52" s="528"/>
      <c r="K52" s="528"/>
      <c r="L52" s="528"/>
      <c r="M52" s="528"/>
      <c r="N52" s="528"/>
      <c r="O52" s="528"/>
      <c r="P52" s="528"/>
      <c r="Q52" s="528"/>
      <c r="R52" s="529"/>
      <c r="S52" s="529"/>
      <c r="T52" s="529"/>
      <c r="U52" s="529"/>
      <c r="V52" s="529"/>
      <c r="W52" s="529"/>
      <c r="X52" s="529"/>
      <c r="Y52" s="529"/>
      <c r="Z52" s="529"/>
      <c r="AA52" s="529"/>
      <c r="AB52" s="529"/>
      <c r="AC52" s="529"/>
      <c r="AD52" s="529"/>
      <c r="AE52" s="529"/>
      <c r="AF52" s="916"/>
      <c r="AG52" s="919">
        <f t="shared" si="0"/>
        <v>0</v>
      </c>
      <c r="AI52" s="9"/>
      <c r="AJ52" s="165"/>
      <c r="AK52" s="165"/>
      <c r="AL52" s="165"/>
    </row>
    <row r="53" spans="1:38" x14ac:dyDescent="0.2">
      <c r="A53" s="538"/>
      <c r="B53" s="528"/>
      <c r="C53" s="528"/>
      <c r="D53" s="528"/>
      <c r="E53" s="528"/>
      <c r="F53" s="528"/>
      <c r="G53" s="528"/>
      <c r="H53" s="528"/>
      <c r="I53" s="528"/>
      <c r="J53" s="528"/>
      <c r="K53" s="528"/>
      <c r="L53" s="528"/>
      <c r="M53" s="528"/>
      <c r="N53" s="529"/>
      <c r="O53" s="529"/>
      <c r="P53" s="529"/>
      <c r="Q53" s="529"/>
      <c r="R53" s="529"/>
      <c r="S53" s="529"/>
      <c r="T53" s="529"/>
      <c r="U53" s="529"/>
      <c r="V53" s="529"/>
      <c r="W53" s="529"/>
      <c r="X53" s="529"/>
      <c r="Y53" s="529"/>
      <c r="Z53" s="529"/>
      <c r="AA53" s="529"/>
      <c r="AB53" s="529"/>
      <c r="AC53" s="529"/>
      <c r="AD53" s="529"/>
      <c r="AE53" s="529"/>
      <c r="AF53" s="916"/>
      <c r="AG53" s="919">
        <f t="shared" si="0"/>
        <v>0</v>
      </c>
      <c r="AI53" s="9"/>
      <c r="AJ53" s="165"/>
      <c r="AK53" s="165"/>
      <c r="AL53" s="165"/>
    </row>
    <row r="54" spans="1:38" x14ac:dyDescent="0.2">
      <c r="A54" s="884"/>
      <c r="B54" s="528"/>
      <c r="C54" s="528"/>
      <c r="D54" s="528"/>
      <c r="E54" s="528"/>
      <c r="F54" s="528"/>
      <c r="G54" s="528"/>
      <c r="H54" s="528"/>
      <c r="I54" s="528"/>
      <c r="J54" s="528"/>
      <c r="K54" s="528"/>
      <c r="L54" s="528"/>
      <c r="M54" s="528"/>
      <c r="N54" s="528"/>
      <c r="O54" s="528"/>
      <c r="P54" s="528"/>
      <c r="Q54" s="528"/>
      <c r="R54" s="529"/>
      <c r="S54" s="529"/>
      <c r="T54" s="529"/>
      <c r="U54" s="529"/>
      <c r="V54" s="529"/>
      <c r="W54" s="529"/>
      <c r="X54" s="529"/>
      <c r="Y54" s="529"/>
      <c r="Z54" s="529"/>
      <c r="AA54" s="529"/>
      <c r="AB54" s="529"/>
      <c r="AC54" s="529"/>
      <c r="AD54" s="529"/>
      <c r="AE54" s="529"/>
      <c r="AF54" s="916"/>
      <c r="AG54" s="919">
        <f t="shared" si="0"/>
        <v>0</v>
      </c>
      <c r="AI54" s="9"/>
      <c r="AJ54" s="165"/>
      <c r="AK54" s="165"/>
      <c r="AL54" s="165"/>
    </row>
    <row r="55" spans="1:38" x14ac:dyDescent="0.2">
      <c r="A55" s="884"/>
      <c r="B55" s="528"/>
      <c r="C55" s="528"/>
      <c r="D55" s="528"/>
      <c r="E55" s="528"/>
      <c r="F55" s="528"/>
      <c r="G55" s="528"/>
      <c r="H55" s="528"/>
      <c r="I55" s="528"/>
      <c r="J55" s="528"/>
      <c r="K55" s="529"/>
      <c r="L55" s="529"/>
      <c r="M55" s="529"/>
      <c r="N55" s="529"/>
      <c r="O55" s="529"/>
      <c r="P55" s="529"/>
      <c r="Q55" s="529"/>
      <c r="R55" s="529"/>
      <c r="S55" s="529"/>
      <c r="T55" s="529"/>
      <c r="U55" s="529"/>
      <c r="V55" s="529"/>
      <c r="W55" s="529"/>
      <c r="X55" s="529"/>
      <c r="Y55" s="529"/>
      <c r="Z55" s="529"/>
      <c r="AA55" s="529"/>
      <c r="AB55" s="529"/>
      <c r="AC55" s="529"/>
      <c r="AD55" s="529"/>
      <c r="AE55" s="529"/>
      <c r="AF55" s="916"/>
      <c r="AG55" s="919">
        <f t="shared" si="0"/>
        <v>0</v>
      </c>
      <c r="AH55" s="8"/>
      <c r="AI55" s="8"/>
      <c r="AJ55" s="8"/>
      <c r="AK55" s="8"/>
      <c r="AL55" s="8"/>
    </row>
    <row r="56" spans="1:38" x14ac:dyDescent="0.2">
      <c r="A56" s="538"/>
      <c r="B56" s="528"/>
      <c r="C56" s="528"/>
      <c r="D56" s="528"/>
      <c r="E56" s="528"/>
      <c r="F56" s="528"/>
      <c r="G56" s="528"/>
      <c r="H56" s="528"/>
      <c r="I56" s="528"/>
      <c r="J56" s="528"/>
      <c r="K56" s="529"/>
      <c r="L56" s="529"/>
      <c r="M56" s="529"/>
      <c r="N56" s="529"/>
      <c r="O56" s="529"/>
      <c r="P56" s="529"/>
      <c r="Q56" s="529"/>
      <c r="R56" s="529"/>
      <c r="S56" s="529"/>
      <c r="T56" s="529"/>
      <c r="U56" s="529"/>
      <c r="V56" s="529"/>
      <c r="W56" s="529"/>
      <c r="X56" s="529"/>
      <c r="Y56" s="164"/>
      <c r="Z56" s="164"/>
      <c r="AA56" s="164"/>
      <c r="AB56" s="164"/>
      <c r="AC56" s="529"/>
      <c r="AD56" s="529"/>
      <c r="AE56" s="529"/>
      <c r="AF56" s="916"/>
      <c r="AG56" s="919">
        <f t="shared" si="0"/>
        <v>0</v>
      </c>
      <c r="AH56" s="8"/>
      <c r="AI56" s="8"/>
      <c r="AJ56" s="8"/>
      <c r="AK56" s="8"/>
      <c r="AL56" s="8"/>
    </row>
    <row r="57" spans="1:38" x14ac:dyDescent="0.2">
      <c r="A57" s="538"/>
      <c r="B57" s="528"/>
      <c r="C57" s="528"/>
      <c r="D57" s="528"/>
      <c r="E57" s="528"/>
      <c r="F57" s="528"/>
      <c r="G57" s="528"/>
      <c r="H57" s="528"/>
      <c r="I57" s="528"/>
      <c r="J57" s="528"/>
      <c r="K57" s="529"/>
      <c r="L57" s="529"/>
      <c r="M57" s="529"/>
      <c r="N57" s="529"/>
      <c r="O57" s="529"/>
      <c r="P57" s="529"/>
      <c r="Q57" s="529"/>
      <c r="R57" s="529"/>
      <c r="S57" s="529"/>
      <c r="T57" s="529"/>
      <c r="U57" s="529"/>
      <c r="V57" s="529"/>
      <c r="W57" s="529"/>
      <c r="X57" s="529"/>
      <c r="Y57" s="164"/>
      <c r="Z57" s="164"/>
      <c r="AA57" s="164"/>
      <c r="AB57" s="164"/>
      <c r="AC57" s="529"/>
      <c r="AD57" s="529"/>
      <c r="AE57" s="529"/>
      <c r="AF57" s="916"/>
      <c r="AG57" s="919">
        <f t="shared" si="0"/>
        <v>0</v>
      </c>
      <c r="AH57" s="8"/>
      <c r="AI57" s="8"/>
      <c r="AJ57" s="8"/>
      <c r="AK57" s="8"/>
      <c r="AL57" s="8"/>
    </row>
    <row r="58" spans="1:38" x14ac:dyDescent="0.2">
      <c r="A58" s="538"/>
      <c r="B58" s="528"/>
      <c r="C58" s="528"/>
      <c r="D58" s="528"/>
      <c r="E58" s="528"/>
      <c r="F58" s="528"/>
      <c r="G58" s="528"/>
      <c r="H58" s="528"/>
      <c r="I58" s="528"/>
      <c r="J58" s="528"/>
      <c r="K58" s="529"/>
      <c r="L58" s="529"/>
      <c r="M58" s="529"/>
      <c r="N58" s="529"/>
      <c r="O58" s="529"/>
      <c r="P58" s="529"/>
      <c r="Q58" s="529"/>
      <c r="R58" s="529"/>
      <c r="S58" s="529"/>
      <c r="T58" s="529"/>
      <c r="U58" s="529"/>
      <c r="V58" s="529"/>
      <c r="W58" s="529"/>
      <c r="X58" s="529"/>
      <c r="Y58" s="164"/>
      <c r="Z58" s="164"/>
      <c r="AA58" s="164"/>
      <c r="AB58" s="164"/>
      <c r="AC58" s="529"/>
      <c r="AD58" s="529"/>
      <c r="AE58" s="529"/>
      <c r="AF58" s="916"/>
      <c r="AG58" s="919">
        <f t="shared" si="0"/>
        <v>0</v>
      </c>
      <c r="AH58" s="8"/>
      <c r="AI58" s="8"/>
      <c r="AJ58" s="8"/>
      <c r="AK58" s="8"/>
      <c r="AL58" s="8"/>
    </row>
    <row r="59" spans="1:38" x14ac:dyDescent="0.2">
      <c r="A59" s="538"/>
      <c r="B59" s="528"/>
      <c r="C59" s="528"/>
      <c r="D59" s="528"/>
      <c r="E59" s="528"/>
      <c r="F59" s="528"/>
      <c r="G59" s="528"/>
      <c r="H59" s="528"/>
      <c r="I59" s="528"/>
      <c r="J59" s="528"/>
      <c r="K59" s="529"/>
      <c r="L59" s="529"/>
      <c r="M59" s="529"/>
      <c r="N59" s="529"/>
      <c r="O59" s="529"/>
      <c r="P59" s="529"/>
      <c r="Q59" s="529"/>
      <c r="R59" s="529"/>
      <c r="S59" s="529"/>
      <c r="T59" s="529"/>
      <c r="U59" s="529"/>
      <c r="V59" s="529"/>
      <c r="W59" s="529"/>
      <c r="X59" s="529"/>
      <c r="Y59" s="529"/>
      <c r="Z59" s="529"/>
      <c r="AA59" s="529"/>
      <c r="AB59" s="529"/>
      <c r="AC59" s="529"/>
      <c r="AD59" s="529"/>
      <c r="AE59" s="529"/>
      <c r="AF59" s="916"/>
      <c r="AG59" s="919">
        <f t="shared" si="0"/>
        <v>0</v>
      </c>
      <c r="AH59" s="8"/>
      <c r="AI59" s="8"/>
      <c r="AJ59" s="8"/>
      <c r="AK59" s="8"/>
      <c r="AL59" s="8"/>
    </row>
    <row r="60" spans="1:38" x14ac:dyDescent="0.2">
      <c r="A60" s="538"/>
      <c r="B60" s="528"/>
      <c r="C60" s="528"/>
      <c r="D60" s="528"/>
      <c r="E60" s="528"/>
      <c r="F60" s="528"/>
      <c r="G60" s="528"/>
      <c r="H60" s="528"/>
      <c r="I60" s="528"/>
      <c r="J60" s="528"/>
      <c r="K60" s="529"/>
      <c r="L60" s="529"/>
      <c r="M60" s="529"/>
      <c r="N60" s="529"/>
      <c r="O60" s="529"/>
      <c r="P60" s="529"/>
      <c r="Q60" s="529"/>
      <c r="R60" s="529"/>
      <c r="S60" s="529"/>
      <c r="T60" s="529"/>
      <c r="U60" s="529"/>
      <c r="V60" s="529"/>
      <c r="W60" s="529"/>
      <c r="X60" s="529"/>
      <c r="Y60" s="529"/>
      <c r="Z60" s="529"/>
      <c r="AA60" s="529"/>
      <c r="AB60" s="529"/>
      <c r="AC60" s="529"/>
      <c r="AD60" s="529"/>
      <c r="AE60" s="529"/>
      <c r="AF60" s="916"/>
      <c r="AG60" s="919">
        <f t="shared" si="0"/>
        <v>0</v>
      </c>
      <c r="AH60" s="8"/>
      <c r="AI60" s="8"/>
      <c r="AJ60" s="8"/>
      <c r="AK60" s="8"/>
      <c r="AL60" s="8"/>
    </row>
    <row r="61" spans="1:38" x14ac:dyDescent="0.2">
      <c r="A61" s="538"/>
      <c r="B61" s="528"/>
      <c r="C61" s="528"/>
      <c r="D61" s="528"/>
      <c r="E61" s="528"/>
      <c r="F61" s="528"/>
      <c r="G61" s="528"/>
      <c r="H61" s="528"/>
      <c r="I61" s="528"/>
      <c r="J61" s="528"/>
      <c r="K61" s="529"/>
      <c r="L61" s="529"/>
      <c r="M61" s="529"/>
      <c r="N61" s="529"/>
      <c r="O61" s="529"/>
      <c r="P61" s="529"/>
      <c r="Q61" s="529"/>
      <c r="R61" s="529"/>
      <c r="S61" s="529"/>
      <c r="T61" s="529"/>
      <c r="U61" s="529"/>
      <c r="V61" s="529"/>
      <c r="W61" s="529"/>
      <c r="X61" s="529"/>
      <c r="Y61" s="529"/>
      <c r="Z61" s="529"/>
      <c r="AA61" s="529"/>
      <c r="AB61" s="529"/>
      <c r="AC61" s="529"/>
      <c r="AD61" s="529"/>
      <c r="AE61" s="529"/>
      <c r="AF61" s="529"/>
      <c r="AG61" s="919">
        <f t="shared" si="0"/>
        <v>0</v>
      </c>
      <c r="AH61" s="8"/>
      <c r="AI61" s="8"/>
      <c r="AJ61" s="8"/>
      <c r="AK61" s="8"/>
      <c r="AL61" s="8"/>
    </row>
    <row r="62" spans="1:38" x14ac:dyDescent="0.2">
      <c r="A62" s="538"/>
      <c r="B62" s="528"/>
      <c r="C62" s="528"/>
      <c r="D62" s="528"/>
      <c r="E62" s="528"/>
      <c r="F62" s="528"/>
      <c r="G62" s="528"/>
      <c r="H62" s="528"/>
      <c r="I62" s="528"/>
      <c r="J62" s="528"/>
      <c r="K62" s="529"/>
      <c r="L62" s="529"/>
      <c r="M62" s="529"/>
      <c r="N62" s="529"/>
      <c r="O62" s="529"/>
      <c r="P62" s="529"/>
      <c r="Q62" s="529"/>
      <c r="R62" s="529"/>
      <c r="S62" s="529"/>
      <c r="T62" s="529"/>
      <c r="U62" s="529"/>
      <c r="V62" s="529"/>
      <c r="W62" s="529"/>
      <c r="X62" s="529"/>
      <c r="Y62" s="529"/>
      <c r="Z62" s="529"/>
      <c r="AA62" s="529"/>
      <c r="AB62" s="529"/>
      <c r="AC62" s="529"/>
      <c r="AD62" s="529"/>
      <c r="AE62" s="529"/>
      <c r="AF62" s="916"/>
      <c r="AG62" s="919">
        <f t="shared" si="0"/>
        <v>0</v>
      </c>
      <c r="AH62" s="8"/>
      <c r="AI62" s="8"/>
      <c r="AJ62" s="8"/>
      <c r="AK62" s="8"/>
      <c r="AL62" s="8"/>
    </row>
    <row r="63" spans="1:38" x14ac:dyDescent="0.2">
      <c r="A63" s="538"/>
      <c r="B63" s="528"/>
      <c r="C63" s="528"/>
      <c r="D63" s="528"/>
      <c r="E63" s="528"/>
      <c r="F63" s="528"/>
      <c r="G63" s="528"/>
      <c r="H63" s="528"/>
      <c r="I63" s="528"/>
      <c r="J63" s="528"/>
      <c r="K63" s="529"/>
      <c r="L63" s="529"/>
      <c r="M63" s="529"/>
      <c r="N63" s="529"/>
      <c r="O63" s="529"/>
      <c r="P63" s="529"/>
      <c r="Q63" s="529"/>
      <c r="R63" s="529"/>
      <c r="S63" s="529"/>
      <c r="T63" s="529"/>
      <c r="U63" s="529"/>
      <c r="V63" s="529"/>
      <c r="W63" s="529"/>
      <c r="X63" s="529"/>
      <c r="Y63" s="529"/>
      <c r="Z63" s="529"/>
      <c r="AA63" s="529"/>
      <c r="AB63" s="529"/>
      <c r="AC63" s="529"/>
      <c r="AD63" s="529"/>
      <c r="AE63" s="529"/>
      <c r="AF63" s="916"/>
      <c r="AG63" s="919">
        <f t="shared" si="0"/>
        <v>0</v>
      </c>
      <c r="AH63" s="8"/>
      <c r="AI63" s="8"/>
      <c r="AJ63" s="8"/>
      <c r="AK63" s="8"/>
      <c r="AL63" s="8"/>
    </row>
    <row r="64" spans="1:38" x14ac:dyDescent="0.2">
      <c r="A64" s="538"/>
      <c r="B64" s="528"/>
      <c r="C64" s="528"/>
      <c r="D64" s="528"/>
      <c r="E64" s="528"/>
      <c r="F64" s="528"/>
      <c r="G64" s="528"/>
      <c r="H64" s="528"/>
      <c r="I64" s="528"/>
      <c r="J64" s="528"/>
      <c r="K64" s="529"/>
      <c r="L64" s="529"/>
      <c r="M64" s="529"/>
      <c r="N64" s="529"/>
      <c r="O64" s="529"/>
      <c r="P64" s="529"/>
      <c r="Q64" s="529"/>
      <c r="R64" s="529"/>
      <c r="S64" s="529"/>
      <c r="T64" s="529"/>
      <c r="U64" s="529"/>
      <c r="V64" s="529"/>
      <c r="W64" s="529"/>
      <c r="X64" s="529"/>
      <c r="Y64" s="529"/>
      <c r="Z64" s="529"/>
      <c r="AA64" s="529"/>
      <c r="AB64" s="529"/>
      <c r="AC64" s="529"/>
      <c r="AD64" s="529"/>
      <c r="AE64" s="529"/>
      <c r="AF64" s="916"/>
      <c r="AG64" s="919">
        <f t="shared" si="0"/>
        <v>0</v>
      </c>
      <c r="AH64" s="8"/>
      <c r="AI64" s="8"/>
      <c r="AJ64" s="8"/>
      <c r="AK64" s="8"/>
      <c r="AL64" s="8"/>
    </row>
    <row r="65" spans="1:38" x14ac:dyDescent="0.2">
      <c r="A65" s="538"/>
      <c r="B65" s="528"/>
      <c r="C65" s="528"/>
      <c r="D65" s="528"/>
      <c r="E65" s="528"/>
      <c r="F65" s="528"/>
      <c r="G65" s="528"/>
      <c r="H65" s="528"/>
      <c r="I65" s="528"/>
      <c r="J65" s="528"/>
      <c r="K65" s="529"/>
      <c r="L65" s="529"/>
      <c r="M65" s="529"/>
      <c r="N65" s="529"/>
      <c r="O65" s="529"/>
      <c r="P65" s="529"/>
      <c r="Q65" s="529"/>
      <c r="R65" s="529"/>
      <c r="S65" s="529"/>
      <c r="T65" s="529"/>
      <c r="U65" s="529"/>
      <c r="V65" s="529"/>
      <c r="W65" s="529"/>
      <c r="X65" s="529"/>
      <c r="Y65" s="529"/>
      <c r="Z65" s="529"/>
      <c r="AA65" s="529"/>
      <c r="AB65" s="529"/>
      <c r="AC65" s="529"/>
      <c r="AD65" s="529"/>
      <c r="AE65" s="529"/>
      <c r="AF65" s="916"/>
      <c r="AG65" s="919">
        <f t="shared" si="0"/>
        <v>0</v>
      </c>
      <c r="AH65" s="8"/>
      <c r="AI65" s="8"/>
      <c r="AJ65" s="8"/>
      <c r="AK65" s="8"/>
      <c r="AL65" s="8"/>
    </row>
    <row r="66" spans="1:38" x14ac:dyDescent="0.2">
      <c r="A66" s="538"/>
      <c r="B66" s="528"/>
      <c r="C66" s="528"/>
      <c r="D66" s="528"/>
      <c r="E66" s="528"/>
      <c r="F66" s="528"/>
      <c r="G66" s="528"/>
      <c r="H66" s="528"/>
      <c r="I66" s="528"/>
      <c r="J66" s="528"/>
      <c r="K66" s="529"/>
      <c r="L66" s="529"/>
      <c r="M66" s="529"/>
      <c r="N66" s="529"/>
      <c r="O66" s="529"/>
      <c r="P66" s="529"/>
      <c r="Q66" s="529"/>
      <c r="R66" s="529"/>
      <c r="S66" s="529"/>
      <c r="T66" s="529"/>
      <c r="U66" s="529"/>
      <c r="V66" s="529"/>
      <c r="W66" s="529"/>
      <c r="X66" s="529"/>
      <c r="Y66" s="529"/>
      <c r="Z66" s="529"/>
      <c r="AA66" s="529"/>
      <c r="AB66" s="529"/>
      <c r="AC66" s="529"/>
      <c r="AD66" s="529"/>
      <c r="AE66" s="529"/>
      <c r="AF66" s="916"/>
      <c r="AG66" s="919">
        <f t="shared" si="0"/>
        <v>0</v>
      </c>
      <c r="AH66" s="8"/>
      <c r="AI66" s="8"/>
      <c r="AJ66" s="8"/>
      <c r="AK66" s="8"/>
      <c r="AL66" s="8"/>
    </row>
    <row r="67" spans="1:38" x14ac:dyDescent="0.2">
      <c r="A67" s="527"/>
      <c r="B67" s="528"/>
      <c r="C67" s="528"/>
      <c r="D67" s="528"/>
      <c r="E67" s="528"/>
      <c r="F67" s="528"/>
      <c r="G67" s="528"/>
      <c r="H67" s="528"/>
      <c r="I67" s="528"/>
      <c r="J67" s="161"/>
      <c r="K67" s="529"/>
      <c r="L67" s="529"/>
      <c r="M67" s="529"/>
      <c r="N67" s="529"/>
      <c r="O67" s="529"/>
      <c r="P67" s="529"/>
      <c r="Q67" s="529"/>
      <c r="R67" s="529"/>
      <c r="S67" s="529"/>
      <c r="T67" s="529"/>
      <c r="U67" s="529"/>
      <c r="V67" s="529"/>
      <c r="W67" s="529"/>
      <c r="X67" s="529"/>
      <c r="Y67" s="529"/>
      <c r="Z67" s="529"/>
      <c r="AA67" s="529"/>
      <c r="AB67" s="529"/>
      <c r="AC67" s="529"/>
      <c r="AD67" s="529"/>
      <c r="AE67" s="529"/>
      <c r="AF67" s="916"/>
      <c r="AG67" s="919">
        <f t="shared" si="0"/>
        <v>0</v>
      </c>
      <c r="AH67" s="8"/>
      <c r="AI67" s="8"/>
      <c r="AJ67" s="8"/>
      <c r="AK67" s="8"/>
      <c r="AL67" s="8"/>
    </row>
    <row r="68" spans="1:38" x14ac:dyDescent="0.2">
      <c r="A68" s="527"/>
      <c r="B68" s="528"/>
      <c r="C68" s="528"/>
      <c r="D68" s="528"/>
      <c r="E68" s="528"/>
      <c r="F68" s="528"/>
      <c r="G68" s="528"/>
      <c r="H68" s="528"/>
      <c r="I68" s="528"/>
      <c r="J68" s="528"/>
      <c r="K68" s="528"/>
      <c r="L68" s="528"/>
      <c r="M68" s="529"/>
      <c r="N68" s="529"/>
      <c r="O68" s="529"/>
      <c r="P68" s="529"/>
      <c r="Q68" s="529"/>
      <c r="R68" s="529"/>
      <c r="S68" s="529"/>
      <c r="T68" s="529"/>
      <c r="U68" s="529"/>
      <c r="V68" s="529"/>
      <c r="W68" s="529"/>
      <c r="X68" s="529"/>
      <c r="Y68" s="529"/>
      <c r="Z68" s="529"/>
      <c r="AA68" s="529"/>
      <c r="AB68" s="529"/>
      <c r="AC68" s="529"/>
      <c r="AD68" s="529"/>
      <c r="AE68" s="529"/>
      <c r="AF68" s="529"/>
      <c r="AG68" s="919">
        <f t="shared" si="0"/>
        <v>0</v>
      </c>
      <c r="AH68" s="8"/>
      <c r="AI68" s="8"/>
    </row>
    <row r="69" spans="1:38" ht="13.5" thickBot="1" x14ac:dyDescent="0.25">
      <c r="A69" s="885"/>
      <c r="B69" s="528"/>
      <c r="C69" s="528"/>
      <c r="D69" s="528"/>
      <c r="E69" s="528"/>
      <c r="F69" s="528"/>
      <c r="G69" s="528"/>
      <c r="H69" s="528"/>
      <c r="I69" s="528"/>
      <c r="J69" s="528"/>
      <c r="K69" s="528"/>
      <c r="L69" s="528"/>
      <c r="M69" s="529"/>
      <c r="N69" s="529"/>
      <c r="O69" s="529"/>
      <c r="P69" s="529"/>
      <c r="Q69" s="529"/>
      <c r="R69" s="529"/>
      <c r="S69" s="529"/>
      <c r="T69" s="529"/>
      <c r="U69" s="529"/>
      <c r="V69" s="529"/>
      <c r="W69" s="529"/>
      <c r="X69" s="529"/>
      <c r="Y69" s="529"/>
      <c r="Z69" s="529"/>
      <c r="AA69" s="529"/>
      <c r="AB69" s="529"/>
      <c r="AC69" s="529"/>
      <c r="AD69" s="529"/>
      <c r="AE69" s="529"/>
      <c r="AF69" s="529"/>
      <c r="AG69" s="919">
        <f t="shared" si="0"/>
        <v>0</v>
      </c>
      <c r="AH69" s="8"/>
      <c r="AI69" s="8"/>
    </row>
    <row r="70" spans="1:38" ht="16.5" thickBot="1" x14ac:dyDescent="0.3">
      <c r="A70" s="467" t="s">
        <v>193</v>
      </c>
      <c r="B70" s="468">
        <f t="shared" ref="B70:AF70" si="2">SUM(B14:B69)</f>
        <v>408</v>
      </c>
      <c r="C70" s="468">
        <f t="shared" si="2"/>
        <v>0</v>
      </c>
      <c r="D70" s="468">
        <f t="shared" si="2"/>
        <v>0</v>
      </c>
      <c r="E70" s="468">
        <f t="shared" si="2"/>
        <v>0</v>
      </c>
      <c r="F70" s="468">
        <f t="shared" si="2"/>
        <v>0</v>
      </c>
      <c r="G70" s="468">
        <f t="shared" si="2"/>
        <v>0</v>
      </c>
      <c r="H70" s="468">
        <f t="shared" si="2"/>
        <v>0</v>
      </c>
      <c r="I70" s="468">
        <f t="shared" si="2"/>
        <v>0</v>
      </c>
      <c r="J70" s="468">
        <f t="shared" si="2"/>
        <v>0</v>
      </c>
      <c r="K70" s="468">
        <f t="shared" si="2"/>
        <v>0</v>
      </c>
      <c r="L70" s="468">
        <f t="shared" si="2"/>
        <v>0</v>
      </c>
      <c r="M70" s="468">
        <f t="shared" si="2"/>
        <v>0</v>
      </c>
      <c r="N70" s="468">
        <f t="shared" si="2"/>
        <v>0</v>
      </c>
      <c r="O70" s="468">
        <f t="shared" si="2"/>
        <v>0</v>
      </c>
      <c r="P70" s="468">
        <f t="shared" si="2"/>
        <v>0</v>
      </c>
      <c r="Q70" s="468">
        <f t="shared" si="2"/>
        <v>0</v>
      </c>
      <c r="R70" s="468">
        <f t="shared" si="2"/>
        <v>0</v>
      </c>
      <c r="S70" s="468">
        <f t="shared" si="2"/>
        <v>0</v>
      </c>
      <c r="T70" s="468">
        <f t="shared" si="2"/>
        <v>0</v>
      </c>
      <c r="U70" s="468">
        <f t="shared" si="2"/>
        <v>0</v>
      </c>
      <c r="V70" s="468">
        <f t="shared" si="2"/>
        <v>0</v>
      </c>
      <c r="W70" s="468">
        <f t="shared" si="2"/>
        <v>0</v>
      </c>
      <c r="X70" s="468">
        <f t="shared" si="2"/>
        <v>0</v>
      </c>
      <c r="Y70" s="468">
        <f t="shared" si="2"/>
        <v>0</v>
      </c>
      <c r="Z70" s="468">
        <f t="shared" si="2"/>
        <v>0</v>
      </c>
      <c r="AA70" s="468">
        <f t="shared" si="2"/>
        <v>0</v>
      </c>
      <c r="AB70" s="468">
        <f t="shared" si="2"/>
        <v>0</v>
      </c>
      <c r="AC70" s="468">
        <f t="shared" si="2"/>
        <v>0</v>
      </c>
      <c r="AD70" s="468">
        <f t="shared" si="2"/>
        <v>0</v>
      </c>
      <c r="AE70" s="468">
        <f t="shared" si="2"/>
        <v>0</v>
      </c>
      <c r="AF70" s="913">
        <f t="shared" si="2"/>
        <v>0</v>
      </c>
      <c r="AG70" s="923">
        <f>SUM(B70:AF70)</f>
        <v>408</v>
      </c>
    </row>
    <row r="71" spans="1:38" ht="16.5" thickBot="1" x14ac:dyDescent="0.3">
      <c r="A71" s="693" t="s">
        <v>58</v>
      </c>
      <c r="B71" s="542">
        <f t="shared" ref="B71:AF71" si="3">B12-B70</f>
        <v>342</v>
      </c>
      <c r="C71" s="542">
        <f t="shared" si="3"/>
        <v>0</v>
      </c>
      <c r="D71" s="542">
        <f t="shared" si="3"/>
        <v>0</v>
      </c>
      <c r="E71" s="542">
        <f t="shared" si="3"/>
        <v>0</v>
      </c>
      <c r="F71" s="542">
        <f t="shared" si="3"/>
        <v>0</v>
      </c>
      <c r="G71" s="542">
        <f t="shared" si="3"/>
        <v>0</v>
      </c>
      <c r="H71" s="542">
        <f t="shared" si="3"/>
        <v>0</v>
      </c>
      <c r="I71" s="542">
        <f t="shared" si="3"/>
        <v>0</v>
      </c>
      <c r="J71" s="542">
        <f t="shared" si="3"/>
        <v>0</v>
      </c>
      <c r="K71" s="542">
        <f t="shared" si="3"/>
        <v>0</v>
      </c>
      <c r="L71" s="542">
        <f t="shared" si="3"/>
        <v>0</v>
      </c>
      <c r="M71" s="542">
        <f t="shared" si="3"/>
        <v>0</v>
      </c>
      <c r="N71" s="542">
        <f t="shared" si="3"/>
        <v>0</v>
      </c>
      <c r="O71" s="542">
        <f t="shared" si="3"/>
        <v>0</v>
      </c>
      <c r="P71" s="542">
        <f t="shared" si="3"/>
        <v>0</v>
      </c>
      <c r="Q71" s="542">
        <f t="shared" si="3"/>
        <v>0</v>
      </c>
      <c r="R71" s="542">
        <f t="shared" si="3"/>
        <v>0</v>
      </c>
      <c r="S71" s="542">
        <f t="shared" si="3"/>
        <v>0</v>
      </c>
      <c r="T71" s="542">
        <f t="shared" si="3"/>
        <v>0</v>
      </c>
      <c r="U71" s="542">
        <f t="shared" si="3"/>
        <v>0</v>
      </c>
      <c r="V71" s="542">
        <f t="shared" si="3"/>
        <v>0</v>
      </c>
      <c r="W71" s="542">
        <f t="shared" si="3"/>
        <v>0</v>
      </c>
      <c r="X71" s="542">
        <f t="shared" si="3"/>
        <v>0</v>
      </c>
      <c r="Y71" s="542">
        <f t="shared" si="3"/>
        <v>0</v>
      </c>
      <c r="Z71" s="542">
        <f t="shared" si="3"/>
        <v>0</v>
      </c>
      <c r="AA71" s="542">
        <f t="shared" si="3"/>
        <v>0</v>
      </c>
      <c r="AB71" s="542">
        <f t="shared" si="3"/>
        <v>0</v>
      </c>
      <c r="AC71" s="542">
        <f t="shared" si="3"/>
        <v>0</v>
      </c>
      <c r="AD71" s="542">
        <f t="shared" si="3"/>
        <v>0</v>
      </c>
      <c r="AE71" s="542">
        <f t="shared" si="3"/>
        <v>0</v>
      </c>
      <c r="AF71" s="918">
        <f t="shared" si="3"/>
        <v>0</v>
      </c>
      <c r="AG71" s="922">
        <f>SUM(B71:AF71)</f>
        <v>342</v>
      </c>
    </row>
    <row r="72" spans="1:38" ht="15.75" x14ac:dyDescent="0.25">
      <c r="A72" s="495"/>
      <c r="B72" s="493"/>
      <c r="C72" s="493"/>
      <c r="D72" s="493"/>
      <c r="E72" s="493"/>
      <c r="F72" s="493"/>
      <c r="G72" s="493"/>
      <c r="H72" s="493"/>
      <c r="I72" s="493"/>
      <c r="J72" s="493"/>
      <c r="K72" s="493"/>
      <c r="L72" s="493"/>
      <c r="M72" s="493"/>
      <c r="N72" s="493"/>
      <c r="O72" s="493"/>
      <c r="P72" s="493"/>
      <c r="Q72" s="493"/>
      <c r="R72" s="493"/>
      <c r="S72" s="493"/>
      <c r="T72" s="493"/>
      <c r="U72" s="493"/>
      <c r="V72" s="493"/>
      <c r="W72" s="493"/>
      <c r="X72" s="493"/>
      <c r="Y72" s="493"/>
      <c r="Z72" s="493"/>
      <c r="AA72" s="493"/>
      <c r="AB72" s="493"/>
      <c r="AC72" s="493"/>
      <c r="AD72" s="493"/>
      <c r="AE72" s="493"/>
      <c r="AF72" s="493"/>
      <c r="AG72" s="494"/>
    </row>
    <row r="73" spans="1:38" ht="16.5" thickBot="1" x14ac:dyDescent="0.3">
      <c r="A73" s="495"/>
      <c r="B73" s="493"/>
      <c r="C73" s="493"/>
      <c r="D73" s="493"/>
      <c r="E73" s="493"/>
      <c r="F73" s="493"/>
      <c r="G73" s="493"/>
      <c r="H73" s="493"/>
      <c r="I73" s="493"/>
      <c r="J73" s="493"/>
      <c r="K73" s="493"/>
      <c r="L73" s="493"/>
      <c r="M73" s="493"/>
      <c r="N73" s="493"/>
      <c r="O73" s="493"/>
      <c r="P73" s="493"/>
      <c r="Q73" s="493"/>
      <c r="R73" s="493"/>
      <c r="S73" s="493"/>
      <c r="T73" s="493"/>
      <c r="U73" s="493"/>
      <c r="V73" s="493"/>
      <c r="W73" s="493"/>
      <c r="X73" s="493"/>
      <c r="Y73" s="493"/>
      <c r="Z73" s="493"/>
      <c r="AA73" s="493"/>
      <c r="AB73" s="493"/>
      <c r="AC73" s="493"/>
      <c r="AD73" s="493"/>
      <c r="AE73" s="493"/>
      <c r="AF73" s="493"/>
      <c r="AG73" s="494"/>
    </row>
    <row r="74" spans="1:38" ht="21" thickBot="1" x14ac:dyDescent="0.35">
      <c r="A74" s="1219" t="s">
        <v>69</v>
      </c>
      <c r="B74" s="1220"/>
      <c r="C74" s="1220"/>
      <c r="D74" s="1220"/>
      <c r="E74" s="1220"/>
      <c r="F74" s="1220"/>
      <c r="G74" s="1220"/>
      <c r="H74" s="1220"/>
      <c r="I74" s="1220"/>
      <c r="J74" s="1220"/>
      <c r="K74" s="1221"/>
      <c r="AB74" s="9"/>
      <c r="AC74" s="9"/>
      <c r="AD74" s="9"/>
    </row>
    <row r="75" spans="1:38" ht="15" x14ac:dyDescent="0.25">
      <c r="A75" s="258"/>
      <c r="B75" s="1211" t="s">
        <v>76</v>
      </c>
      <c r="C75" s="1212"/>
      <c r="D75" s="1212"/>
      <c r="E75" s="1212"/>
      <c r="F75" s="1213"/>
      <c r="G75" s="1222" t="s">
        <v>77</v>
      </c>
      <c r="H75" s="1222"/>
      <c r="I75" s="1222"/>
      <c r="J75" s="1222"/>
      <c r="K75" s="1223"/>
      <c r="M75" s="264"/>
      <c r="T75" s="264"/>
      <c r="AB75" s="9"/>
      <c r="AC75" s="9"/>
      <c r="AD75" s="9"/>
    </row>
    <row r="76" spans="1:38" ht="13.5" thickBot="1" x14ac:dyDescent="0.25">
      <c r="A76" s="496" t="s">
        <v>11</v>
      </c>
      <c r="B76" s="497" t="s">
        <v>70</v>
      </c>
      <c r="C76" s="497" t="s">
        <v>71</v>
      </c>
      <c r="D76" s="497" t="s">
        <v>8</v>
      </c>
      <c r="E76" s="497" t="s">
        <v>72</v>
      </c>
      <c r="F76" s="497" t="s">
        <v>73</v>
      </c>
      <c r="G76" s="497" t="s">
        <v>78</v>
      </c>
      <c r="H76" s="497" t="s">
        <v>79</v>
      </c>
      <c r="I76" s="497" t="s">
        <v>70</v>
      </c>
      <c r="J76" s="497" t="s">
        <v>74</v>
      </c>
      <c r="K76" s="498" t="s">
        <v>65</v>
      </c>
      <c r="M76" s="532"/>
      <c r="T76" s="264"/>
      <c r="AB76" s="9"/>
      <c r="AC76" s="9"/>
      <c r="AD76" s="9"/>
    </row>
    <row r="77" spans="1:38" x14ac:dyDescent="0.2">
      <c r="A77" s="127"/>
      <c r="B77" s="626"/>
      <c r="C77" s="627"/>
      <c r="D77" s="628"/>
      <c r="E77" s="625"/>
      <c r="F77" s="128"/>
      <c r="G77" s="623"/>
      <c r="H77" s="623"/>
      <c r="I77" s="623"/>
      <c r="J77" s="128"/>
      <c r="K77" s="141"/>
      <c r="O77" s="539"/>
      <c r="P77" s="264"/>
      <c r="T77" s="264"/>
      <c r="AA77" s="264"/>
      <c r="AB77" s="543"/>
      <c r="AC77" s="9"/>
      <c r="AD77" s="543"/>
    </row>
    <row r="78" spans="1:38" x14ac:dyDescent="0.2">
      <c r="A78" s="127"/>
      <c r="B78" s="626"/>
      <c r="C78" s="129"/>
      <c r="D78" s="134"/>
      <c r="E78" s="128"/>
      <c r="F78" s="783"/>
      <c r="G78" s="623"/>
      <c r="H78" s="623"/>
      <c r="I78" s="623"/>
      <c r="J78" s="128"/>
      <c r="K78" s="141"/>
      <c r="O78" s="539"/>
      <c r="P78" s="264"/>
      <c r="R78" s="264"/>
      <c r="T78" s="264"/>
      <c r="U78" s="264"/>
      <c r="AB78" s="9"/>
      <c r="AC78" s="9"/>
      <c r="AD78" s="544"/>
    </row>
    <row r="79" spans="1:38" x14ac:dyDescent="0.2">
      <c r="A79" s="127"/>
      <c r="B79" s="626"/>
      <c r="C79" s="627"/>
      <c r="D79" s="628"/>
      <c r="E79" s="625"/>
      <c r="F79" s="128"/>
      <c r="G79" s="623"/>
      <c r="H79" s="623"/>
      <c r="I79" s="623"/>
      <c r="J79" s="128"/>
      <c r="K79" s="141"/>
      <c r="O79" s="539"/>
      <c r="P79" s="264"/>
      <c r="T79" s="264"/>
      <c r="AA79" s="264"/>
      <c r="AB79" s="543"/>
      <c r="AC79" s="9"/>
      <c r="AD79" s="543"/>
    </row>
    <row r="80" spans="1:38" x14ac:dyDescent="0.2">
      <c r="A80" s="127"/>
      <c r="B80" s="626"/>
      <c r="C80" s="627"/>
      <c r="D80" s="628"/>
      <c r="E80" s="625"/>
      <c r="F80" s="783"/>
      <c r="G80" s="623"/>
      <c r="H80" s="623"/>
      <c r="I80" s="623"/>
      <c r="J80" s="128"/>
      <c r="K80" s="141"/>
      <c r="O80" s="539"/>
      <c r="P80" s="264"/>
      <c r="T80" s="264"/>
      <c r="AA80" s="264"/>
      <c r="AB80" s="543"/>
      <c r="AC80" s="9"/>
      <c r="AD80" s="543"/>
    </row>
    <row r="81" spans="1:30" x14ac:dyDescent="0.2">
      <c r="A81" s="127"/>
      <c r="B81" s="626"/>
      <c r="C81" s="627"/>
      <c r="D81" s="628"/>
      <c r="E81" s="625"/>
      <c r="F81" s="128"/>
      <c r="G81" s="623"/>
      <c r="H81" s="623"/>
      <c r="I81" s="623"/>
      <c r="J81" s="128"/>
      <c r="K81" s="141"/>
      <c r="O81" s="539"/>
      <c r="P81" s="264"/>
      <c r="T81" s="264"/>
      <c r="AA81" s="264"/>
      <c r="AB81" s="543"/>
      <c r="AC81" s="9"/>
      <c r="AD81" s="543"/>
    </row>
    <row r="82" spans="1:30" x14ac:dyDescent="0.2">
      <c r="A82" s="142"/>
      <c r="B82" s="135"/>
      <c r="C82" s="136"/>
      <c r="D82" s="137"/>
      <c r="E82" s="136"/>
      <c r="F82" s="128"/>
      <c r="G82" s="136"/>
      <c r="H82" s="136"/>
      <c r="I82" s="136"/>
      <c r="J82" s="138"/>
      <c r="K82" s="143"/>
      <c r="P82" s="264"/>
      <c r="T82" s="264"/>
      <c r="AB82" s="9"/>
      <c r="AC82" s="9"/>
      <c r="AD82" s="9"/>
    </row>
    <row r="83" spans="1:30" ht="13.5" thickBot="1" x14ac:dyDescent="0.25">
      <c r="A83" s="146" t="s">
        <v>1</v>
      </c>
      <c r="B83" s="147"/>
      <c r="C83" s="148"/>
      <c r="D83" s="149">
        <f>SUM(D77:D82)</f>
        <v>0</v>
      </c>
      <c r="E83" s="148"/>
      <c r="F83" s="148"/>
      <c r="G83" s="148"/>
      <c r="H83" s="148"/>
      <c r="I83" s="148"/>
      <c r="J83" s="150"/>
      <c r="K83" s="151"/>
      <c r="P83" s="264"/>
      <c r="S83" s="41"/>
      <c r="T83" s="264"/>
      <c r="AB83" s="9"/>
      <c r="AC83" s="9"/>
      <c r="AD83" s="9"/>
    </row>
    <row r="84" spans="1:30" ht="13.5" thickBot="1" x14ac:dyDescent="0.25">
      <c r="A84" s="144"/>
      <c r="B84" s="140"/>
      <c r="C84" s="139"/>
      <c r="D84" s="139"/>
      <c r="E84" s="139"/>
      <c r="F84" s="139"/>
      <c r="G84" s="139"/>
      <c r="H84" s="139"/>
      <c r="I84" s="139"/>
      <c r="J84" s="139"/>
      <c r="K84" s="145"/>
      <c r="M84" s="264"/>
      <c r="O84" s="11"/>
      <c r="P84" s="264"/>
      <c r="T84" s="264"/>
      <c r="AB84" s="9"/>
      <c r="AC84" s="9"/>
      <c r="AD84" s="9"/>
    </row>
    <row r="85" spans="1:30" ht="13.5" thickBot="1" x14ac:dyDescent="0.25">
      <c r="A85" s="1224" t="s">
        <v>75</v>
      </c>
      <c r="B85" s="1225"/>
      <c r="C85" s="1225"/>
      <c r="D85" s="1225"/>
      <c r="E85" s="1225"/>
      <c r="F85" s="1225"/>
      <c r="G85" s="1225"/>
      <c r="H85" s="1225"/>
      <c r="I85" s="1225"/>
      <c r="J85" s="1225"/>
      <c r="K85" s="1226"/>
      <c r="P85" s="264"/>
      <c r="T85" s="264"/>
      <c r="AB85" s="9"/>
      <c r="AC85" s="9"/>
      <c r="AD85" s="9"/>
    </row>
    <row r="86" spans="1:30" x14ac:dyDescent="0.2">
      <c r="A86" s="1214"/>
      <c r="B86" s="1215"/>
      <c r="C86" s="1215"/>
      <c r="D86" s="1215"/>
      <c r="E86" s="1215"/>
      <c r="F86" s="1215"/>
      <c r="G86" s="1215"/>
      <c r="H86" s="1215"/>
      <c r="I86" s="1215"/>
      <c r="J86" s="1215"/>
      <c r="K86" s="1216"/>
      <c r="P86" s="264"/>
      <c r="Q86" s="264"/>
      <c r="S86" s="8"/>
      <c r="T86" s="264"/>
      <c r="Y86" s="11"/>
      <c r="AB86" s="9"/>
      <c r="AC86" s="9"/>
      <c r="AD86" s="9"/>
    </row>
    <row r="87" spans="1:30" x14ac:dyDescent="0.2">
      <c r="A87" s="1214"/>
      <c r="B87" s="1215"/>
      <c r="C87" s="1215"/>
      <c r="D87" s="1215"/>
      <c r="E87" s="1215"/>
      <c r="F87" s="1215"/>
      <c r="G87" s="1215"/>
      <c r="H87" s="1215"/>
      <c r="I87" s="1215"/>
      <c r="J87" s="1215"/>
      <c r="K87" s="1216"/>
      <c r="P87" s="264"/>
      <c r="S87" s="8"/>
      <c r="T87" s="264"/>
    </row>
    <row r="88" spans="1:30" x14ac:dyDescent="0.2">
      <c r="A88" s="1214"/>
      <c r="B88" s="1215"/>
      <c r="C88" s="1215"/>
      <c r="D88" s="1215"/>
      <c r="E88" s="1215"/>
      <c r="F88" s="1215"/>
      <c r="G88" s="1215"/>
      <c r="H88" s="1215"/>
      <c r="I88" s="1215"/>
      <c r="J88" s="1215"/>
      <c r="K88" s="1216"/>
      <c r="P88" s="264"/>
      <c r="T88" s="264"/>
      <c r="AA88" s="264"/>
    </row>
    <row r="89" spans="1:30" x14ac:dyDescent="0.2">
      <c r="A89" s="1214"/>
      <c r="B89" s="1215"/>
      <c r="C89" s="1215"/>
      <c r="D89" s="1215"/>
      <c r="E89" s="1215"/>
      <c r="F89" s="1215"/>
      <c r="G89" s="1215"/>
      <c r="H89" s="1215"/>
      <c r="I89" s="1215"/>
      <c r="J89" s="1215"/>
      <c r="K89" s="1216"/>
      <c r="P89" s="264"/>
      <c r="S89" s="264"/>
      <c r="T89" s="264"/>
    </row>
    <row r="90" spans="1:30" ht="13.5" thickBot="1" x14ac:dyDescent="0.25">
      <c r="A90" s="1208"/>
      <c r="B90" s="1209"/>
      <c r="C90" s="1209"/>
      <c r="D90" s="1209"/>
      <c r="E90" s="1209"/>
      <c r="F90" s="1209"/>
      <c r="G90" s="1209"/>
      <c r="H90" s="1209"/>
      <c r="I90" s="1209"/>
      <c r="J90" s="1209"/>
      <c r="K90" s="1210"/>
      <c r="P90" s="264"/>
      <c r="T90" s="264"/>
    </row>
    <row r="91" spans="1:30" x14ac:dyDescent="0.2">
      <c r="T91" s="264"/>
    </row>
    <row r="92" spans="1:30" x14ac:dyDescent="0.2">
      <c r="T92" s="264"/>
    </row>
    <row r="93" spans="1:30" x14ac:dyDescent="0.2">
      <c r="T93" s="420"/>
    </row>
  </sheetData>
  <autoFilter ref="A2:AG80"/>
  <sortState ref="A14:AL53">
    <sortCondition ref="A14"/>
  </sortState>
  <mergeCells count="11">
    <mergeCell ref="AG2:AG3"/>
    <mergeCell ref="A74:K74"/>
    <mergeCell ref="G75:K75"/>
    <mergeCell ref="A85:K85"/>
    <mergeCell ref="B1:AG1"/>
    <mergeCell ref="A90:K90"/>
    <mergeCell ref="B75:F75"/>
    <mergeCell ref="A89:K89"/>
    <mergeCell ref="A86:K86"/>
    <mergeCell ref="A88:K88"/>
    <mergeCell ref="A87:K87"/>
  </mergeCells>
  <conditionalFormatting sqref="B3:AF3">
    <cfRule type="cellIs" dxfId="0" priority="1" operator="equal">
      <formula>"DOM"</formula>
    </cfRule>
  </conditionalFormatting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L47"/>
  <sheetViews>
    <sheetView zoomScale="98" zoomScaleNormal="98" workbookViewId="0">
      <selection sqref="A1:E1"/>
    </sheetView>
  </sheetViews>
  <sheetFormatPr defaultRowHeight="12.75" x14ac:dyDescent="0.2"/>
  <cols>
    <col min="1" max="1" width="14.5703125" customWidth="1"/>
    <col min="2" max="2" width="19" bestFit="1" customWidth="1"/>
    <col min="3" max="3" width="22.7109375" customWidth="1"/>
    <col min="4" max="4" width="13.7109375" customWidth="1"/>
    <col min="5" max="5" width="16.7109375" customWidth="1"/>
    <col min="6" max="6" width="1.85546875" customWidth="1"/>
    <col min="7" max="7" width="11.140625" bestFit="1" customWidth="1"/>
    <col min="8" max="8" width="10" bestFit="1" customWidth="1"/>
    <col min="9" max="9" width="18.140625" bestFit="1" customWidth="1"/>
    <col min="10" max="10" width="21.85546875" bestFit="1" customWidth="1"/>
    <col min="11" max="11" width="15.28515625" customWidth="1"/>
    <col min="12" max="12" width="15.5703125" bestFit="1" customWidth="1"/>
  </cols>
  <sheetData>
    <row r="1" spans="1:12" s="339" customFormat="1" ht="32.25" customHeight="1" x14ac:dyDescent="0.35">
      <c r="A1" s="1232" t="s">
        <v>180</v>
      </c>
      <c r="B1" s="1232"/>
      <c r="C1" s="1232"/>
      <c r="D1" s="1232"/>
      <c r="E1" s="1232"/>
      <c r="F1" s="523"/>
    </row>
    <row r="2" spans="1:12" ht="15.75" x14ac:dyDescent="0.25">
      <c r="A2" s="1233" t="s">
        <v>181</v>
      </c>
      <c r="B2" s="1234"/>
      <c r="C2" s="1234"/>
      <c r="D2" s="1234"/>
      <c r="E2" s="1235"/>
      <c r="F2" s="165"/>
    </row>
    <row r="3" spans="1:12" ht="15.75" x14ac:dyDescent="0.25">
      <c r="A3" s="524" t="s">
        <v>55</v>
      </c>
      <c r="B3" s="525" t="s">
        <v>251</v>
      </c>
      <c r="C3" s="525" t="s">
        <v>133</v>
      </c>
      <c r="D3" s="525" t="s">
        <v>134</v>
      </c>
      <c r="E3" s="525" t="s">
        <v>8</v>
      </c>
      <c r="F3" s="165"/>
    </row>
    <row r="4" spans="1:12" x14ac:dyDescent="0.2">
      <c r="A4" s="673">
        <v>43252</v>
      </c>
      <c r="B4" s="265">
        <v>198</v>
      </c>
      <c r="C4" s="295" t="s">
        <v>252</v>
      </c>
      <c r="D4" s="166">
        <v>26.46</v>
      </c>
      <c r="E4" s="296">
        <v>100</v>
      </c>
      <c r="F4" s="165"/>
    </row>
    <row r="5" spans="1:12" x14ac:dyDescent="0.2">
      <c r="A5" s="673">
        <v>43252</v>
      </c>
      <c r="B5" s="265">
        <v>199</v>
      </c>
      <c r="C5" s="295" t="s">
        <v>253</v>
      </c>
      <c r="D5" s="166">
        <v>26.46</v>
      </c>
      <c r="E5" s="296">
        <v>100</v>
      </c>
      <c r="F5" s="165"/>
    </row>
    <row r="6" spans="1:12" x14ac:dyDescent="0.2">
      <c r="A6" s="673">
        <v>43257</v>
      </c>
      <c r="B6" s="265">
        <v>606</v>
      </c>
      <c r="C6" s="295" t="s">
        <v>261</v>
      </c>
      <c r="D6" s="166">
        <v>7.32</v>
      </c>
      <c r="E6" s="296">
        <v>30</v>
      </c>
      <c r="F6" s="165"/>
    </row>
    <row r="7" spans="1:12" x14ac:dyDescent="0.2">
      <c r="A7" s="673"/>
      <c r="B7" s="265"/>
      <c r="C7" s="295"/>
      <c r="D7" s="166"/>
      <c r="E7" s="541"/>
      <c r="F7" s="165"/>
    </row>
    <row r="8" spans="1:12" x14ac:dyDescent="0.2">
      <c r="A8" s="673"/>
      <c r="B8" s="265"/>
      <c r="C8" s="295"/>
      <c r="D8" s="166"/>
      <c r="E8" s="296"/>
      <c r="F8" s="165"/>
    </row>
    <row r="9" spans="1:12" x14ac:dyDescent="0.2">
      <c r="A9" s="673"/>
      <c r="B9" s="265"/>
      <c r="C9" s="295"/>
      <c r="D9" s="166"/>
      <c r="E9" s="296"/>
      <c r="F9" s="165"/>
    </row>
    <row r="10" spans="1:12" x14ac:dyDescent="0.2">
      <c r="A10" s="673"/>
      <c r="B10" s="265"/>
      <c r="C10" s="295"/>
      <c r="D10" s="166"/>
      <c r="E10" s="296"/>
      <c r="F10" s="165"/>
    </row>
    <row r="11" spans="1:12" x14ac:dyDescent="0.2">
      <c r="A11" s="673"/>
      <c r="B11" s="265"/>
      <c r="C11" s="295"/>
      <c r="D11" s="166"/>
      <c r="E11" s="296"/>
      <c r="F11" s="165"/>
    </row>
    <row r="12" spans="1:12" x14ac:dyDescent="0.2">
      <c r="A12" s="673"/>
      <c r="B12" s="265"/>
      <c r="C12" s="295"/>
      <c r="D12" s="166"/>
      <c r="E12" s="296"/>
      <c r="F12" s="165"/>
    </row>
    <row r="13" spans="1:12" x14ac:dyDescent="0.2">
      <c r="A13" s="673"/>
      <c r="B13" s="265"/>
      <c r="C13" s="295"/>
      <c r="D13" s="166"/>
      <c r="E13" s="296"/>
      <c r="F13" s="165"/>
    </row>
    <row r="14" spans="1:12" x14ac:dyDescent="0.2">
      <c r="A14" s="673"/>
      <c r="B14" s="265"/>
      <c r="C14" s="295"/>
      <c r="D14" s="166"/>
      <c r="E14" s="296"/>
      <c r="F14" s="165"/>
    </row>
    <row r="15" spans="1:12" x14ac:dyDescent="0.2">
      <c r="A15" s="673"/>
      <c r="B15" s="265"/>
      <c r="C15" s="295"/>
      <c r="D15" s="166"/>
      <c r="E15" s="296"/>
      <c r="F15" s="165"/>
      <c r="G15" s="165"/>
      <c r="H15" s="165"/>
      <c r="I15" s="165"/>
      <c r="J15" s="165"/>
      <c r="K15" s="165"/>
      <c r="L15" s="165"/>
    </row>
    <row r="16" spans="1:12" x14ac:dyDescent="0.2">
      <c r="A16" s="673"/>
      <c r="B16" s="265"/>
      <c r="C16" s="295"/>
      <c r="D16" s="166"/>
      <c r="E16" s="296"/>
      <c r="F16" s="165"/>
      <c r="G16" s="165"/>
      <c r="H16" s="165"/>
      <c r="I16" s="165"/>
      <c r="J16" s="165"/>
      <c r="K16" s="165"/>
      <c r="L16" s="165"/>
    </row>
    <row r="17" spans="1:12" x14ac:dyDescent="0.2">
      <c r="A17" s="673"/>
      <c r="B17" s="265"/>
      <c r="C17" s="295"/>
      <c r="D17" s="166"/>
      <c r="E17" s="296"/>
      <c r="F17" s="165"/>
      <c r="G17" s="165"/>
      <c r="H17" s="165"/>
      <c r="I17" s="165"/>
      <c r="J17" s="165"/>
      <c r="K17" s="165"/>
      <c r="L17" s="165"/>
    </row>
    <row r="18" spans="1:12" x14ac:dyDescent="0.2">
      <c r="A18" s="673"/>
      <c r="B18" s="265"/>
      <c r="C18" s="295"/>
      <c r="D18" s="166"/>
      <c r="E18" s="296"/>
      <c r="F18" s="165"/>
      <c r="G18" s="165"/>
      <c r="H18" s="165"/>
      <c r="I18" s="165"/>
      <c r="J18" s="165"/>
      <c r="K18" s="165"/>
      <c r="L18" s="165"/>
    </row>
    <row r="19" spans="1:12" x14ac:dyDescent="0.2">
      <c r="A19" s="673"/>
      <c r="B19" s="265"/>
      <c r="C19" s="295"/>
      <c r="D19" s="166"/>
      <c r="E19" s="296"/>
      <c r="F19" s="165"/>
      <c r="G19" s="165"/>
      <c r="H19" s="165"/>
      <c r="I19" s="165"/>
      <c r="J19" s="165"/>
      <c r="K19" s="165"/>
      <c r="L19" s="165"/>
    </row>
    <row r="20" spans="1:12" x14ac:dyDescent="0.2">
      <c r="A20" s="673"/>
      <c r="B20" s="265"/>
      <c r="C20" s="295"/>
      <c r="D20" s="166"/>
      <c r="E20" s="296"/>
      <c r="F20" s="165"/>
      <c r="G20" s="165"/>
      <c r="H20" s="165"/>
      <c r="I20" s="165"/>
      <c r="J20" s="165"/>
      <c r="K20" s="165"/>
      <c r="L20" s="165"/>
    </row>
    <row r="21" spans="1:12" x14ac:dyDescent="0.2">
      <c r="A21" s="673"/>
      <c r="B21" s="265"/>
      <c r="C21" s="295"/>
      <c r="D21" s="166"/>
      <c r="E21" s="296"/>
      <c r="F21" s="165"/>
      <c r="G21" s="165"/>
      <c r="H21" s="165"/>
      <c r="I21" s="165"/>
      <c r="J21" s="165"/>
      <c r="K21" s="165"/>
      <c r="L21" s="165"/>
    </row>
    <row r="22" spans="1:12" x14ac:dyDescent="0.2">
      <c r="A22" s="673"/>
      <c r="B22" s="265"/>
      <c r="C22" s="295"/>
      <c r="D22" s="166"/>
      <c r="E22" s="296"/>
      <c r="F22" s="165"/>
      <c r="G22" s="165"/>
      <c r="H22" s="165"/>
      <c r="I22" s="165"/>
      <c r="J22" s="165"/>
      <c r="K22" s="165"/>
      <c r="L22" s="165"/>
    </row>
    <row r="23" spans="1:12" x14ac:dyDescent="0.2">
      <c r="A23" s="673"/>
      <c r="B23" s="265"/>
      <c r="C23" s="295"/>
      <c r="D23" s="166"/>
      <c r="E23" s="296"/>
      <c r="F23" s="165"/>
      <c r="G23" s="165"/>
      <c r="H23" s="165"/>
      <c r="I23" s="165"/>
      <c r="J23" s="165"/>
      <c r="K23" s="165"/>
      <c r="L23" s="165"/>
    </row>
    <row r="24" spans="1:12" x14ac:dyDescent="0.2">
      <c r="A24" s="673"/>
      <c r="B24" s="265"/>
      <c r="C24" s="295"/>
      <c r="D24" s="166"/>
      <c r="E24" s="296"/>
      <c r="F24" s="165"/>
    </row>
    <row r="25" spans="1:12" x14ac:dyDescent="0.2">
      <c r="A25" s="673"/>
      <c r="B25" s="265"/>
      <c r="C25" s="295"/>
      <c r="D25" s="166"/>
      <c r="E25" s="296"/>
      <c r="F25" s="165"/>
      <c r="G25" s="165"/>
      <c r="H25" s="165"/>
      <c r="I25" s="165"/>
      <c r="J25" s="165"/>
      <c r="K25" s="165"/>
      <c r="L25" s="165"/>
    </row>
    <row r="26" spans="1:12" x14ac:dyDescent="0.2">
      <c r="A26" s="673"/>
      <c r="B26" s="265"/>
      <c r="C26" s="295"/>
      <c r="D26" s="166"/>
      <c r="E26" s="296"/>
      <c r="F26" s="165"/>
      <c r="G26" s="165"/>
      <c r="H26" s="165"/>
      <c r="I26" s="165"/>
      <c r="J26" s="165"/>
      <c r="K26" s="165"/>
      <c r="L26" s="165"/>
    </row>
    <row r="27" spans="1:12" x14ac:dyDescent="0.2">
      <c r="A27" s="673"/>
      <c r="B27" s="265"/>
      <c r="C27" s="295"/>
      <c r="D27" s="166"/>
      <c r="E27" s="296"/>
      <c r="F27" s="165"/>
      <c r="G27" s="165"/>
      <c r="H27" s="165"/>
      <c r="I27" s="165"/>
      <c r="J27" s="165"/>
      <c r="K27" s="165"/>
      <c r="L27" s="165"/>
    </row>
    <row r="28" spans="1:12" x14ac:dyDescent="0.2">
      <c r="A28" s="673"/>
      <c r="B28" s="265"/>
      <c r="C28" s="295"/>
      <c r="D28" s="166"/>
      <c r="E28" s="296"/>
      <c r="F28" s="165"/>
      <c r="G28" s="165"/>
      <c r="H28" s="165"/>
      <c r="I28" s="165"/>
      <c r="J28" s="165"/>
      <c r="K28" s="165"/>
      <c r="L28" s="165"/>
    </row>
    <row r="29" spans="1:12" x14ac:dyDescent="0.2">
      <c r="A29" s="673"/>
      <c r="B29" s="265"/>
      <c r="C29" s="295"/>
      <c r="D29" s="166"/>
      <c r="E29" s="296"/>
      <c r="F29" s="165"/>
      <c r="G29" s="165"/>
      <c r="H29" s="165"/>
      <c r="I29" s="165"/>
      <c r="J29" s="165"/>
      <c r="K29" s="165"/>
      <c r="L29" s="165"/>
    </row>
    <row r="30" spans="1:12" x14ac:dyDescent="0.2">
      <c r="A30" s="673"/>
      <c r="B30" s="265"/>
      <c r="C30" s="295"/>
      <c r="D30" s="166"/>
      <c r="E30" s="296"/>
      <c r="F30" s="165"/>
      <c r="G30" s="165"/>
      <c r="H30" s="165"/>
      <c r="I30" s="165"/>
      <c r="J30" s="165"/>
      <c r="K30" s="165"/>
      <c r="L30" s="165"/>
    </row>
    <row r="31" spans="1:12" x14ac:dyDescent="0.2">
      <c r="A31" s="673"/>
      <c r="B31" s="265"/>
      <c r="C31" s="295"/>
      <c r="D31" s="166"/>
      <c r="E31" s="296"/>
      <c r="F31" s="165"/>
      <c r="G31" s="165"/>
      <c r="H31" s="165"/>
      <c r="I31" s="165"/>
      <c r="J31" s="165"/>
      <c r="K31" s="165"/>
      <c r="L31" s="165"/>
    </row>
    <row r="32" spans="1:12" x14ac:dyDescent="0.2">
      <c r="A32" s="673"/>
      <c r="B32" s="265"/>
      <c r="C32" s="295"/>
      <c r="D32" s="166"/>
      <c r="E32" s="296"/>
      <c r="F32" s="165"/>
      <c r="G32" s="165"/>
      <c r="H32" s="165"/>
      <c r="I32" s="165"/>
      <c r="J32" s="165"/>
      <c r="K32" s="165"/>
      <c r="L32" s="165"/>
    </row>
    <row r="33" spans="1:12" x14ac:dyDescent="0.2">
      <c r="A33" s="673"/>
      <c r="B33" s="265"/>
      <c r="C33" s="295"/>
      <c r="D33" s="166"/>
      <c r="E33" s="296"/>
      <c r="F33" s="165"/>
      <c r="G33" s="165"/>
      <c r="H33" s="165"/>
      <c r="I33" s="165"/>
      <c r="J33" s="165"/>
      <c r="K33" s="165"/>
      <c r="L33" s="165"/>
    </row>
    <row r="34" spans="1:12" x14ac:dyDescent="0.2">
      <c r="A34" s="673"/>
      <c r="B34" s="132"/>
      <c r="C34" s="132"/>
      <c r="D34" s="166"/>
      <c r="E34" s="164"/>
      <c r="F34" s="165"/>
      <c r="G34" s="165"/>
      <c r="H34" s="165"/>
      <c r="I34" s="165"/>
      <c r="J34" s="165"/>
      <c r="K34" s="165"/>
      <c r="L34" s="165"/>
    </row>
    <row r="35" spans="1:12" ht="15.75" x14ac:dyDescent="0.25">
      <c r="A35" s="1229" t="s">
        <v>1</v>
      </c>
      <c r="B35" s="1230"/>
      <c r="C35" s="1231"/>
      <c r="D35" s="674">
        <f>SUM(D4:D34)</f>
        <v>60.24</v>
      </c>
      <c r="E35" s="526">
        <f>SUM(E4:E34)</f>
        <v>230</v>
      </c>
      <c r="F35" s="165"/>
      <c r="G35" s="165"/>
      <c r="H35" s="165"/>
      <c r="I35" s="165"/>
      <c r="J35" s="165"/>
      <c r="K35" s="165"/>
      <c r="L35" s="165"/>
    </row>
    <row r="36" spans="1:12" x14ac:dyDescent="0.2">
      <c r="A36" s="297"/>
      <c r="B36" s="8"/>
      <c r="C36" s="8"/>
      <c r="D36" s="8"/>
      <c r="E36" s="8"/>
    </row>
    <row r="37" spans="1:12" x14ac:dyDescent="0.2">
      <c r="A37" s="297"/>
      <c r="B37" s="8"/>
      <c r="C37" s="8"/>
      <c r="D37" s="8"/>
      <c r="E37" s="8"/>
    </row>
    <row r="38" spans="1:12" x14ac:dyDescent="0.2">
      <c r="A38" s="297"/>
      <c r="B38" s="8"/>
      <c r="C38" s="98"/>
      <c r="D38" s="8"/>
      <c r="E38" s="98"/>
    </row>
    <row r="39" spans="1:12" x14ac:dyDescent="0.2">
      <c r="A39" s="297"/>
      <c r="B39" s="8"/>
      <c r="C39" s="8"/>
      <c r="D39" s="8"/>
      <c r="E39" s="8"/>
    </row>
    <row r="40" spans="1:12" x14ac:dyDescent="0.2">
      <c r="A40" s="297"/>
      <c r="B40" s="8"/>
      <c r="C40" s="8"/>
      <c r="D40" s="8"/>
      <c r="E40" s="8"/>
    </row>
    <row r="41" spans="1:12" x14ac:dyDescent="0.2">
      <c r="A41" s="297"/>
      <c r="B41" s="8"/>
      <c r="C41" s="8"/>
      <c r="D41" s="8"/>
      <c r="E41" s="8"/>
    </row>
    <row r="42" spans="1:12" x14ac:dyDescent="0.2">
      <c r="A42" s="297"/>
      <c r="B42" s="8"/>
      <c r="C42" s="8"/>
      <c r="D42" s="8"/>
      <c r="E42" s="8"/>
    </row>
    <row r="43" spans="1:12" x14ac:dyDescent="0.2">
      <c r="A43" s="8"/>
      <c r="B43" s="8"/>
      <c r="C43" s="8"/>
      <c r="D43" s="8"/>
      <c r="E43" s="8"/>
    </row>
    <row r="44" spans="1:12" x14ac:dyDescent="0.2">
      <c r="A44" s="8"/>
      <c r="B44" s="8"/>
      <c r="C44" s="8"/>
      <c r="D44" s="8"/>
      <c r="E44" s="8"/>
    </row>
    <row r="45" spans="1:12" x14ac:dyDescent="0.2">
      <c r="A45" s="8"/>
      <c r="B45" s="8"/>
      <c r="C45" s="8"/>
      <c r="D45" s="8"/>
      <c r="E45" s="8"/>
    </row>
    <row r="46" spans="1:12" x14ac:dyDescent="0.2">
      <c r="A46" s="8"/>
      <c r="B46" s="8"/>
      <c r="C46" s="8"/>
      <c r="D46" s="8"/>
      <c r="E46" s="8"/>
    </row>
    <row r="47" spans="1:12" x14ac:dyDescent="0.2">
      <c r="A47" s="8"/>
      <c r="B47" s="8"/>
      <c r="C47" s="8"/>
      <c r="D47" s="8"/>
      <c r="E47" s="8"/>
    </row>
  </sheetData>
  <autoFilter ref="A3:E33"/>
  <mergeCells count="3">
    <mergeCell ref="A35:C35"/>
    <mergeCell ref="A1:E1"/>
    <mergeCell ref="A2:E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R29" sqref="R29"/>
    </sheetView>
  </sheetViews>
  <sheetFormatPr defaultRowHeight="12.75" x14ac:dyDescent="0.2"/>
  <cols>
    <col min="1" max="1" width="6.7109375" customWidth="1"/>
    <col min="2" max="3" width="10.7109375" customWidth="1"/>
    <col min="4" max="4" width="9.7109375" customWidth="1"/>
    <col min="5" max="5" width="16.7109375" customWidth="1"/>
    <col min="6" max="6" width="17.7109375" customWidth="1"/>
    <col min="7" max="7" width="6.7109375" customWidth="1"/>
    <col min="8" max="8" width="11.7109375" customWidth="1"/>
  </cols>
  <sheetData>
    <row r="1" spans="1:8" ht="18.75" thickBot="1" x14ac:dyDescent="0.3">
      <c r="A1" s="1239" t="s">
        <v>192</v>
      </c>
      <c r="B1" s="1240"/>
      <c r="C1" s="1240"/>
      <c r="D1" s="1240"/>
      <c r="E1" s="1240"/>
      <c r="F1" s="1240"/>
      <c r="G1" s="1240"/>
      <c r="H1" s="1241"/>
    </row>
    <row r="2" spans="1:8" ht="13.5" thickBot="1" x14ac:dyDescent="0.25">
      <c r="A2" s="1242"/>
      <c r="B2" s="1243"/>
      <c r="C2" s="1243"/>
      <c r="D2" s="1243"/>
      <c r="E2" s="1243"/>
      <c r="F2" s="1243"/>
      <c r="G2" s="1243"/>
      <c r="H2" s="1244"/>
    </row>
    <row r="3" spans="1:8" ht="16.5" thickBot="1" x14ac:dyDescent="0.3">
      <c r="A3" s="1245" t="s">
        <v>194</v>
      </c>
      <c r="B3" s="1246"/>
      <c r="C3" s="1246"/>
      <c r="D3" s="1246"/>
      <c r="E3" s="1246"/>
      <c r="F3" s="1246"/>
      <c r="G3" s="1246"/>
      <c r="H3" s="1247"/>
    </row>
    <row r="4" spans="1:8" ht="13.5" thickBot="1" x14ac:dyDescent="0.25">
      <c r="A4" s="1248"/>
      <c r="B4" s="1249"/>
      <c r="C4" s="1249"/>
      <c r="D4" s="1249"/>
      <c r="E4" s="1249"/>
      <c r="F4" s="1249"/>
      <c r="G4" s="1249"/>
      <c r="H4" s="1250"/>
    </row>
    <row r="5" spans="1:8" ht="13.5" thickBot="1" x14ac:dyDescent="0.25">
      <c r="A5" s="1251" t="s">
        <v>195</v>
      </c>
      <c r="B5" s="1253" t="s">
        <v>200</v>
      </c>
      <c r="C5" s="1259" t="s">
        <v>159</v>
      </c>
      <c r="D5" s="1255" t="s">
        <v>76</v>
      </c>
      <c r="E5" s="1256"/>
      <c r="F5" s="1257"/>
      <c r="G5" s="1257"/>
      <c r="H5" s="1258"/>
    </row>
    <row r="6" spans="1:8" ht="13.5" thickBot="1" x14ac:dyDescent="0.25">
      <c r="A6" s="1252"/>
      <c r="B6" s="1254"/>
      <c r="C6" s="1260"/>
      <c r="D6" s="726" t="s">
        <v>199</v>
      </c>
      <c r="E6" s="727" t="s">
        <v>8</v>
      </c>
      <c r="F6" s="727" t="s">
        <v>198</v>
      </c>
      <c r="G6" s="727" t="s">
        <v>197</v>
      </c>
      <c r="H6" s="728" t="s">
        <v>196</v>
      </c>
    </row>
    <row r="7" spans="1:8" x14ac:dyDescent="0.2">
      <c r="A7" s="717"/>
      <c r="B7" s="737"/>
      <c r="C7" s="737"/>
      <c r="D7" s="730"/>
      <c r="E7" s="715"/>
      <c r="F7" s="715"/>
      <c r="G7" s="730"/>
      <c r="H7" s="716"/>
    </row>
    <row r="8" spans="1:8" x14ac:dyDescent="0.2">
      <c r="A8" s="717"/>
      <c r="B8" s="737"/>
      <c r="C8" s="737"/>
      <c r="D8" s="731"/>
      <c r="E8" s="718"/>
      <c r="F8" s="718"/>
      <c r="G8" s="735"/>
      <c r="H8" s="719"/>
    </row>
    <row r="9" spans="1:8" x14ac:dyDescent="0.2">
      <c r="A9" s="717"/>
      <c r="B9" s="737"/>
      <c r="C9" s="737"/>
      <c r="D9" s="731"/>
      <c r="E9" s="718"/>
      <c r="F9" s="718"/>
      <c r="G9" s="735"/>
      <c r="H9" s="719"/>
    </row>
    <row r="10" spans="1:8" x14ac:dyDescent="0.2">
      <c r="A10" s="717"/>
      <c r="B10" s="737"/>
      <c r="C10" s="737"/>
      <c r="D10" s="731"/>
      <c r="E10" s="718"/>
      <c r="F10" s="718"/>
      <c r="G10" s="735"/>
      <c r="H10" s="719"/>
    </row>
    <row r="11" spans="1:8" x14ac:dyDescent="0.2">
      <c r="A11" s="717"/>
      <c r="B11" s="737"/>
      <c r="C11" s="737"/>
      <c r="D11" s="731"/>
      <c r="E11" s="718"/>
      <c r="F11" s="718"/>
      <c r="G11" s="735"/>
      <c r="H11" s="719"/>
    </row>
    <row r="12" spans="1:8" x14ac:dyDescent="0.2">
      <c r="A12" s="717"/>
      <c r="B12" s="737"/>
      <c r="C12" s="737"/>
      <c r="D12" s="731"/>
      <c r="E12" s="718"/>
      <c r="F12" s="718"/>
      <c r="G12" s="735"/>
      <c r="H12" s="719"/>
    </row>
    <row r="13" spans="1:8" x14ac:dyDescent="0.2">
      <c r="A13" s="717"/>
      <c r="B13" s="737"/>
      <c r="C13" s="737"/>
      <c r="D13" s="731"/>
      <c r="E13" s="718"/>
      <c r="F13" s="718"/>
      <c r="G13" s="735"/>
      <c r="H13" s="719"/>
    </row>
    <row r="14" spans="1:8" x14ac:dyDescent="0.2">
      <c r="A14" s="717"/>
      <c r="B14" s="737"/>
      <c r="C14" s="737"/>
      <c r="D14" s="731"/>
      <c r="E14" s="718"/>
      <c r="F14" s="782"/>
      <c r="G14" s="735"/>
      <c r="H14" s="719"/>
    </row>
    <row r="15" spans="1:8" x14ac:dyDescent="0.2">
      <c r="A15" s="717"/>
      <c r="B15" s="737"/>
      <c r="C15" s="737"/>
      <c r="D15" s="731"/>
      <c r="E15" s="718"/>
      <c r="F15" s="718"/>
      <c r="G15" s="735"/>
      <c r="H15" s="719"/>
    </row>
    <row r="16" spans="1:8" x14ac:dyDescent="0.2">
      <c r="A16" s="717"/>
      <c r="B16" s="737"/>
      <c r="C16" s="737"/>
      <c r="D16" s="731"/>
      <c r="E16" s="718"/>
      <c r="F16" s="718"/>
      <c r="G16" s="735"/>
      <c r="H16" s="719"/>
    </row>
    <row r="17" spans="1:8" x14ac:dyDescent="0.2">
      <c r="A17" s="717"/>
      <c r="B17" s="737"/>
      <c r="C17" s="737"/>
      <c r="D17" s="731"/>
      <c r="E17" s="718"/>
      <c r="F17" s="718"/>
      <c r="G17" s="735"/>
      <c r="H17" s="719"/>
    </row>
    <row r="18" spans="1:8" ht="13.5" thickBot="1" x14ac:dyDescent="0.25">
      <c r="A18" s="720"/>
      <c r="B18" s="721"/>
      <c r="C18" s="721"/>
      <c r="D18" s="732"/>
      <c r="E18" s="722"/>
      <c r="F18" s="722"/>
      <c r="G18" s="736"/>
      <c r="H18" s="723"/>
    </row>
    <row r="19" spans="1:8" ht="16.5" thickBot="1" x14ac:dyDescent="0.3">
      <c r="A19" s="1237" t="s">
        <v>1</v>
      </c>
      <c r="B19" s="1238"/>
      <c r="C19" s="729"/>
      <c r="D19" s="733">
        <f>SUM(D7:D18)</f>
        <v>0</v>
      </c>
      <c r="E19" s="724">
        <f>SUM(E7:E18)</f>
        <v>0</v>
      </c>
      <c r="F19" s="724">
        <f>SUM(F7:F18)</f>
        <v>0</v>
      </c>
      <c r="G19" s="734"/>
      <c r="H19" s="725">
        <f>SUM(F19-E19)</f>
        <v>0</v>
      </c>
    </row>
    <row r="21" spans="1:8" x14ac:dyDescent="0.2">
      <c r="A21" s="1236"/>
      <c r="B21" s="1236"/>
      <c r="C21" s="1236"/>
      <c r="D21" s="1236"/>
      <c r="E21" s="1236"/>
      <c r="F21" s="1236"/>
      <c r="G21" s="1236"/>
      <c r="H21" s="1236"/>
    </row>
  </sheetData>
  <mergeCells count="10">
    <mergeCell ref="A21:H21"/>
    <mergeCell ref="A19:B19"/>
    <mergeCell ref="A1:H1"/>
    <mergeCell ref="A2:H2"/>
    <mergeCell ref="A3:H3"/>
    <mergeCell ref="A4:H4"/>
    <mergeCell ref="A5:A6"/>
    <mergeCell ref="B5:B6"/>
    <mergeCell ref="D5:H5"/>
    <mergeCell ref="C5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M24"/>
  <sheetViews>
    <sheetView workbookViewId="0">
      <selection sqref="A1:L1"/>
    </sheetView>
  </sheetViews>
  <sheetFormatPr defaultRowHeight="12.75" x14ac:dyDescent="0.2"/>
  <cols>
    <col min="1" max="1" width="14.28515625" bestFit="1" customWidth="1"/>
    <col min="2" max="2" width="9.7109375" bestFit="1" customWidth="1"/>
    <col min="3" max="3" width="7.7109375" bestFit="1" customWidth="1"/>
    <col min="4" max="4" width="7.140625" bestFit="1" customWidth="1"/>
    <col min="5" max="5" width="8.7109375" bestFit="1" customWidth="1"/>
    <col min="6" max="6" width="10.140625" bestFit="1" customWidth="1"/>
    <col min="7" max="7" width="7.7109375" bestFit="1" customWidth="1"/>
    <col min="8" max="8" width="7.140625" bestFit="1" customWidth="1"/>
    <col min="9" max="9" width="8.7109375" bestFit="1" customWidth="1"/>
    <col min="10" max="10" width="10.140625" bestFit="1" customWidth="1"/>
    <col min="11" max="11" width="11.5703125" bestFit="1" customWidth="1"/>
    <col min="12" max="12" width="36.42578125" customWidth="1"/>
    <col min="13" max="13" width="9.85546875" bestFit="1" customWidth="1"/>
  </cols>
  <sheetData>
    <row r="1" spans="1:13" ht="20.25" x14ac:dyDescent="0.3">
      <c r="A1" s="1269" t="s">
        <v>141</v>
      </c>
      <c r="B1" s="1269"/>
      <c r="C1" s="1269"/>
      <c r="D1" s="1269"/>
      <c r="E1" s="1269"/>
      <c r="F1" s="1269"/>
      <c r="G1" s="1269"/>
      <c r="H1" s="1269"/>
      <c r="I1" s="1269"/>
      <c r="J1" s="1269"/>
      <c r="K1" s="1269"/>
      <c r="L1" s="1269"/>
    </row>
    <row r="2" spans="1:13" ht="13.5" thickBot="1" x14ac:dyDescent="0.25">
      <c r="A2" s="1270" t="s">
        <v>145</v>
      </c>
      <c r="B2" s="1271"/>
      <c r="C2" s="1271"/>
      <c r="D2" s="1271"/>
      <c r="E2" s="1271"/>
      <c r="F2" s="1272"/>
      <c r="G2" s="1270" t="s">
        <v>146</v>
      </c>
      <c r="H2" s="1271"/>
      <c r="I2" s="1271"/>
      <c r="J2" s="1272"/>
      <c r="K2" s="1273" t="s">
        <v>138</v>
      </c>
      <c r="L2" s="1267" t="s">
        <v>139</v>
      </c>
    </row>
    <row r="3" spans="1:13" ht="13.5" thickBot="1" x14ac:dyDescent="0.25">
      <c r="A3" s="335" t="s">
        <v>112</v>
      </c>
      <c r="B3" s="301" t="s">
        <v>113</v>
      </c>
      <c r="C3" s="336" t="s">
        <v>114</v>
      </c>
      <c r="D3" s="302" t="s">
        <v>115</v>
      </c>
      <c r="E3" s="299" t="s">
        <v>140</v>
      </c>
      <c r="F3" s="300" t="s">
        <v>8</v>
      </c>
      <c r="G3" s="301" t="s">
        <v>114</v>
      </c>
      <c r="H3" s="337" t="s">
        <v>115</v>
      </c>
      <c r="I3" s="301" t="s">
        <v>140</v>
      </c>
      <c r="J3" s="302" t="s">
        <v>8</v>
      </c>
      <c r="K3" s="1273"/>
      <c r="L3" s="1268"/>
      <c r="M3" s="9"/>
    </row>
    <row r="4" spans="1:13" x14ac:dyDescent="0.2">
      <c r="A4" s="324" t="s">
        <v>117</v>
      </c>
      <c r="B4" s="327"/>
      <c r="C4" s="13"/>
      <c r="D4" s="304"/>
      <c r="E4" s="305">
        <f t="shared" ref="E4:E11" si="0">15-D4-C4</f>
        <v>15</v>
      </c>
      <c r="F4" s="306">
        <f t="shared" ref="F4:F11" si="1">E4*B4</f>
        <v>0</v>
      </c>
      <c r="G4" s="307"/>
      <c r="H4" s="308"/>
      <c r="I4" s="309">
        <f t="shared" ref="I4:I11" si="2">16-H4-G4</f>
        <v>16</v>
      </c>
      <c r="J4" s="310">
        <f t="shared" ref="J4:J11" si="3">I4*B4</f>
        <v>0</v>
      </c>
      <c r="K4" s="320">
        <f t="shared" ref="K4:K11" si="4">SUM(J4,F4)</f>
        <v>0</v>
      </c>
      <c r="L4" s="132"/>
      <c r="M4" s="9"/>
    </row>
    <row r="5" spans="1:13" x14ac:dyDescent="0.2">
      <c r="A5" s="324" t="s">
        <v>142</v>
      </c>
      <c r="B5" s="326"/>
      <c r="C5" s="303"/>
      <c r="D5" s="304"/>
      <c r="E5" s="305">
        <f t="shared" si="0"/>
        <v>15</v>
      </c>
      <c r="F5" s="306">
        <f t="shared" si="1"/>
        <v>0</v>
      </c>
      <c r="G5" s="307"/>
      <c r="H5" s="308"/>
      <c r="I5" s="309">
        <f t="shared" si="2"/>
        <v>16</v>
      </c>
      <c r="J5" s="310">
        <f t="shared" si="3"/>
        <v>0</v>
      </c>
      <c r="K5" s="320">
        <f t="shared" si="4"/>
        <v>0</v>
      </c>
      <c r="L5" s="132"/>
      <c r="M5" s="9"/>
    </row>
    <row r="6" spans="1:13" x14ac:dyDescent="0.2">
      <c r="A6" s="324" t="s">
        <v>118</v>
      </c>
      <c r="B6" s="327"/>
      <c r="C6" s="13"/>
      <c r="D6" s="304"/>
      <c r="E6" s="305">
        <f t="shared" si="0"/>
        <v>15</v>
      </c>
      <c r="F6" s="306">
        <f t="shared" si="1"/>
        <v>0</v>
      </c>
      <c r="G6" s="307"/>
      <c r="H6" s="308"/>
      <c r="I6" s="309">
        <f t="shared" si="2"/>
        <v>16</v>
      </c>
      <c r="J6" s="310">
        <f t="shared" si="3"/>
        <v>0</v>
      </c>
      <c r="K6" s="320">
        <f t="shared" si="4"/>
        <v>0</v>
      </c>
      <c r="L6" s="132"/>
      <c r="M6" s="9"/>
    </row>
    <row r="7" spans="1:13" x14ac:dyDescent="0.2">
      <c r="A7" s="324" t="s">
        <v>130</v>
      </c>
      <c r="B7" s="327"/>
      <c r="C7" s="303"/>
      <c r="D7" s="304"/>
      <c r="E7" s="305">
        <f>15-D7-C7</f>
        <v>15</v>
      </c>
      <c r="F7" s="306">
        <f>E7*B7</f>
        <v>0</v>
      </c>
      <c r="G7" s="307"/>
      <c r="H7" s="308"/>
      <c r="I7" s="309">
        <f>16-H7-G7</f>
        <v>16</v>
      </c>
      <c r="J7" s="310">
        <f>I7*B7</f>
        <v>0</v>
      </c>
      <c r="K7" s="320">
        <f>SUM(J7,F7)</f>
        <v>0</v>
      </c>
      <c r="L7" s="132"/>
      <c r="M7" s="9"/>
    </row>
    <row r="8" spans="1:13" x14ac:dyDescent="0.2">
      <c r="A8" s="324" t="s">
        <v>147</v>
      </c>
      <c r="B8" s="327"/>
      <c r="C8" s="303"/>
      <c r="D8" s="304"/>
      <c r="E8" s="305">
        <f>15-D8-C8</f>
        <v>15</v>
      </c>
      <c r="F8" s="306">
        <f>E8*B8</f>
        <v>0</v>
      </c>
      <c r="G8" s="307"/>
      <c r="H8" s="308"/>
      <c r="I8" s="309">
        <f>16-H8-G8</f>
        <v>16</v>
      </c>
      <c r="J8" s="310">
        <f>I8*B8</f>
        <v>0</v>
      </c>
      <c r="K8" s="320">
        <f>SUM(J8,F8)</f>
        <v>0</v>
      </c>
      <c r="L8" s="132"/>
      <c r="M8" s="9"/>
    </row>
    <row r="9" spans="1:13" x14ac:dyDescent="0.2">
      <c r="A9" s="324" t="s">
        <v>119</v>
      </c>
      <c r="B9" s="327"/>
      <c r="C9" s="303"/>
      <c r="D9" s="304"/>
      <c r="E9" s="305">
        <f>15-D9-C9</f>
        <v>15</v>
      </c>
      <c r="F9" s="306">
        <f>E9*B9</f>
        <v>0</v>
      </c>
      <c r="G9" s="307"/>
      <c r="H9" s="308"/>
      <c r="I9" s="309">
        <f>16-H9-G9</f>
        <v>16</v>
      </c>
      <c r="J9" s="310">
        <f>I9*B9</f>
        <v>0</v>
      </c>
      <c r="K9" s="320">
        <f>SUM(J9,F9)</f>
        <v>0</v>
      </c>
      <c r="L9" s="132"/>
      <c r="M9" s="9"/>
    </row>
    <row r="10" spans="1:13" x14ac:dyDescent="0.2">
      <c r="A10" s="324" t="s">
        <v>148</v>
      </c>
      <c r="B10" s="327"/>
      <c r="C10" s="13"/>
      <c r="D10" s="304"/>
      <c r="E10" s="305">
        <f>15-D10-C10</f>
        <v>15</v>
      </c>
      <c r="F10" s="306">
        <f>E10*B10</f>
        <v>0</v>
      </c>
      <c r="G10" s="307"/>
      <c r="H10" s="308"/>
      <c r="I10" s="309">
        <f>16-H10-G10</f>
        <v>16</v>
      </c>
      <c r="J10" s="310">
        <f>I10*B10</f>
        <v>0</v>
      </c>
      <c r="K10" s="320">
        <f>SUM(J10,F10)</f>
        <v>0</v>
      </c>
      <c r="L10" s="132"/>
      <c r="M10" s="9"/>
    </row>
    <row r="11" spans="1:13" ht="13.5" thickBot="1" x14ac:dyDescent="0.25">
      <c r="A11" s="325" t="s">
        <v>131</v>
      </c>
      <c r="B11" s="328"/>
      <c r="C11" s="311"/>
      <c r="D11" s="312"/>
      <c r="E11" s="313">
        <f t="shared" si="0"/>
        <v>15</v>
      </c>
      <c r="F11" s="314">
        <f t="shared" si="1"/>
        <v>0</v>
      </c>
      <c r="G11" s="315"/>
      <c r="H11" s="316"/>
      <c r="I11" s="317">
        <f t="shared" si="2"/>
        <v>16</v>
      </c>
      <c r="J11" s="318">
        <f t="shared" si="3"/>
        <v>0</v>
      </c>
      <c r="K11" s="321">
        <f t="shared" si="4"/>
        <v>0</v>
      </c>
      <c r="L11" s="322"/>
      <c r="M11" s="9"/>
    </row>
    <row r="12" spans="1:13" ht="13.5" thickBot="1" x14ac:dyDescent="0.25">
      <c r="A12" s="1261" t="s">
        <v>1</v>
      </c>
      <c r="B12" s="1262"/>
      <c r="C12" s="1262"/>
      <c r="D12" s="1262"/>
      <c r="E12" s="1263"/>
      <c r="F12" s="319">
        <f>SUM(F4:F11)</f>
        <v>0</v>
      </c>
      <c r="G12" s="1264"/>
      <c r="H12" s="1265"/>
      <c r="I12" s="1266"/>
      <c r="J12" s="319">
        <f>SUM(J4:J11)</f>
        <v>0</v>
      </c>
      <c r="K12" s="323">
        <f>SUM(J12,F12)</f>
        <v>0</v>
      </c>
      <c r="L12" s="329"/>
      <c r="M12" s="9"/>
    </row>
    <row r="18" spans="4:9" x14ac:dyDescent="0.2">
      <c r="I18" s="41"/>
    </row>
    <row r="24" spans="4:9" x14ac:dyDescent="0.2">
      <c r="D24" s="8" t="s">
        <v>116</v>
      </c>
    </row>
  </sheetData>
  <sortState ref="A4:M12">
    <sortCondition ref="A4"/>
  </sortState>
  <mergeCells count="7">
    <mergeCell ref="A12:E12"/>
    <mergeCell ref="G12:I12"/>
    <mergeCell ref="L2:L3"/>
    <mergeCell ref="A1:L1"/>
    <mergeCell ref="A2:F2"/>
    <mergeCell ref="G2:J2"/>
    <mergeCell ref="K2:K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O33"/>
  <sheetViews>
    <sheetView zoomScaleNormal="100" zoomScaleSheetLayoutView="100" workbookViewId="0">
      <selection sqref="A1:E1"/>
    </sheetView>
  </sheetViews>
  <sheetFormatPr defaultRowHeight="12.75" x14ac:dyDescent="0.2"/>
  <cols>
    <col min="1" max="1" width="23" bestFit="1" customWidth="1"/>
    <col min="2" max="2" width="15" bestFit="1" customWidth="1"/>
    <col min="3" max="3" width="20.42578125" bestFit="1" customWidth="1"/>
    <col min="4" max="4" width="13.28515625" bestFit="1" customWidth="1"/>
    <col min="5" max="5" width="15.42578125" bestFit="1" customWidth="1"/>
    <col min="6" max="6" width="13.85546875" bestFit="1" customWidth="1"/>
    <col min="7" max="7" width="14.28515625" bestFit="1" customWidth="1"/>
    <col min="8" max="8" width="10.7109375" bestFit="1" customWidth="1"/>
    <col min="9" max="9" width="14.28515625" bestFit="1" customWidth="1"/>
    <col min="10" max="10" width="13.28515625" bestFit="1" customWidth="1"/>
    <col min="11" max="11" width="18.7109375" bestFit="1" customWidth="1"/>
    <col min="12" max="12" width="13.28515625" bestFit="1" customWidth="1"/>
    <col min="13" max="13" width="12.7109375" bestFit="1" customWidth="1"/>
    <col min="14" max="14" width="13.28515625" bestFit="1" customWidth="1"/>
  </cols>
  <sheetData>
    <row r="1" spans="1:12" ht="13.5" thickBot="1" x14ac:dyDescent="0.25">
      <c r="A1" s="1290" t="s">
        <v>16</v>
      </c>
      <c r="B1" s="1294"/>
      <c r="C1" s="1294"/>
      <c r="D1" s="1294"/>
      <c r="E1" s="1291"/>
      <c r="F1" s="1290" t="s">
        <v>19</v>
      </c>
      <c r="G1" s="1291"/>
    </row>
    <row r="2" spans="1:12" ht="13.5" thickBot="1" x14ac:dyDescent="0.25">
      <c r="A2" s="1295" t="s">
        <v>10</v>
      </c>
      <c r="B2" s="1296"/>
      <c r="C2" s="64" t="s">
        <v>14</v>
      </c>
      <c r="D2" s="1297" t="s">
        <v>15</v>
      </c>
      <c r="E2" s="1298"/>
      <c r="F2" s="225" t="s">
        <v>7</v>
      </c>
      <c r="G2" s="225" t="s">
        <v>20</v>
      </c>
    </row>
    <row r="3" spans="1:12" ht="13.5" thickBot="1" x14ac:dyDescent="0.25">
      <c r="A3" s="71" t="str">
        <f t="shared" ref="A3:A8" si="0">A11</f>
        <v>HR - (VALDENOR)</v>
      </c>
      <c r="B3" s="70">
        <f t="shared" ref="B3:B8" si="1">C11/B11</f>
        <v>3.1846153846153844</v>
      </c>
      <c r="C3" s="221">
        <v>0</v>
      </c>
      <c r="D3" s="1299">
        <f t="shared" ref="D3:D8" si="2">C3/B3</f>
        <v>0</v>
      </c>
      <c r="E3" s="1300"/>
      <c r="F3" s="226">
        <f t="shared" ref="F3:F8" si="3">C3-C11</f>
        <v>-414</v>
      </c>
      <c r="G3" s="66">
        <f>(F3/B3)</f>
        <v>-130</v>
      </c>
    </row>
    <row r="4" spans="1:12" ht="13.5" thickBot="1" x14ac:dyDescent="0.25">
      <c r="A4" s="63" t="str">
        <f t="shared" si="0"/>
        <v>STRADA - (FERDINAND)</v>
      </c>
      <c r="B4" s="70" t="e">
        <f t="shared" si="1"/>
        <v>#DIV/0!</v>
      </c>
      <c r="C4" s="222">
        <v>0</v>
      </c>
      <c r="D4" s="1301" t="e">
        <f t="shared" si="2"/>
        <v>#DIV/0!</v>
      </c>
      <c r="E4" s="1302"/>
      <c r="F4" s="65">
        <f t="shared" si="3"/>
        <v>0</v>
      </c>
      <c r="G4" s="67" t="e">
        <f>(F4/B4)</f>
        <v>#DIV/0!</v>
      </c>
      <c r="I4" s="41"/>
    </row>
    <row r="5" spans="1:12" ht="13.5" thickBot="1" x14ac:dyDescent="0.25">
      <c r="A5" s="71" t="str">
        <f t="shared" si="0"/>
        <v xml:space="preserve">EXTRA - (FERDINAND) </v>
      </c>
      <c r="B5" s="70" t="e">
        <f t="shared" si="1"/>
        <v>#DIV/0!</v>
      </c>
      <c r="C5" s="223">
        <v>0</v>
      </c>
      <c r="D5" s="1301" t="e">
        <f t="shared" si="2"/>
        <v>#DIV/0!</v>
      </c>
      <c r="E5" s="1302"/>
      <c r="F5" s="65">
        <f t="shared" si="3"/>
        <v>0</v>
      </c>
      <c r="G5" s="67" t="e">
        <f>F5/B5</f>
        <v>#DIV/0!</v>
      </c>
      <c r="I5" s="41"/>
    </row>
    <row r="6" spans="1:12" ht="13.5" thickBot="1" x14ac:dyDescent="0.25">
      <c r="A6" s="63" t="str">
        <f t="shared" si="0"/>
        <v>FÁBRICA</v>
      </c>
      <c r="B6" s="70">
        <f t="shared" si="1"/>
        <v>5</v>
      </c>
      <c r="C6" s="223">
        <v>0</v>
      </c>
      <c r="D6" s="1301">
        <f t="shared" si="2"/>
        <v>0</v>
      </c>
      <c r="E6" s="1302"/>
      <c r="F6" s="65">
        <f t="shared" si="3"/>
        <v>-30</v>
      </c>
      <c r="G6" s="67">
        <f>(F6/B6)</f>
        <v>-6</v>
      </c>
      <c r="I6" s="41"/>
    </row>
    <row r="7" spans="1:12" ht="13.5" thickBot="1" x14ac:dyDescent="0.25">
      <c r="A7" s="71" t="str">
        <f t="shared" si="0"/>
        <v>FOTON - (CLEUBERT)</v>
      </c>
      <c r="B7" s="70">
        <f t="shared" si="1"/>
        <v>4.484</v>
      </c>
      <c r="C7" s="223">
        <v>0</v>
      </c>
      <c r="D7" s="1301">
        <f t="shared" si="2"/>
        <v>0</v>
      </c>
      <c r="E7" s="1302"/>
      <c r="F7" s="65">
        <f t="shared" si="3"/>
        <v>-448.4</v>
      </c>
      <c r="G7" s="67">
        <f>(F7/B7)</f>
        <v>-100</v>
      </c>
      <c r="I7" s="41"/>
    </row>
    <row r="8" spans="1:12" ht="13.5" thickBot="1" x14ac:dyDescent="0.25">
      <c r="A8" s="63" t="str">
        <f t="shared" si="0"/>
        <v>EXTRA-02</v>
      </c>
      <c r="B8" s="70" t="e">
        <f t="shared" si="1"/>
        <v>#DIV/0!</v>
      </c>
      <c r="C8" s="224">
        <v>0</v>
      </c>
      <c r="D8" s="1292" t="e">
        <f t="shared" si="2"/>
        <v>#DIV/0!</v>
      </c>
      <c r="E8" s="1293"/>
      <c r="F8" s="68">
        <f t="shared" si="3"/>
        <v>0</v>
      </c>
      <c r="G8" s="69" t="e">
        <f>F8/B8</f>
        <v>#DIV/0!</v>
      </c>
    </row>
    <row r="9" spans="1:12" ht="13.5" thickBot="1" x14ac:dyDescent="0.25">
      <c r="A9" s="8"/>
      <c r="B9" s="8"/>
      <c r="C9" s="8"/>
      <c r="D9" s="8"/>
      <c r="E9" s="8"/>
      <c r="F9" s="8"/>
      <c r="G9" s="8"/>
    </row>
    <row r="10" spans="1:12" ht="13.5" thickBot="1" x14ac:dyDescent="0.25">
      <c r="A10" s="59" t="s">
        <v>17</v>
      </c>
      <c r="B10" s="60" t="s">
        <v>6</v>
      </c>
      <c r="C10" s="61" t="s">
        <v>12</v>
      </c>
      <c r="D10" s="44" t="s">
        <v>21</v>
      </c>
      <c r="E10" s="44" t="s">
        <v>13</v>
      </c>
    </row>
    <row r="11" spans="1:12" x14ac:dyDescent="0.2">
      <c r="A11" s="190" t="str">
        <f>'HR - (VALDENOR) '!B1</f>
        <v>HR - (VALDENOR)</v>
      </c>
      <c r="B11" s="191">
        <f>'HR - (VALDENOR) '!AH156</f>
        <v>130</v>
      </c>
      <c r="C11" s="192">
        <f>'HR - (VALDENOR) '!AO156</f>
        <v>414</v>
      </c>
      <c r="D11" s="202">
        <v>0.01</v>
      </c>
      <c r="E11" s="179">
        <f t="shared" ref="E11:E16" si="4">C11*D11</f>
        <v>4.1399999999999997</v>
      </c>
    </row>
    <row r="12" spans="1:12" ht="13.5" thickBot="1" x14ac:dyDescent="0.25">
      <c r="A12" s="186" t="str">
        <f>'STRADA - (FERDINAND) '!B1</f>
        <v>STRADA - (FERDINAND)</v>
      </c>
      <c r="B12" s="187">
        <f>'STRADA - (FERDINAND) '!AH156</f>
        <v>0</v>
      </c>
      <c r="C12" s="188">
        <f>'STRADA - (FERDINAND) '!AO156</f>
        <v>0</v>
      </c>
      <c r="D12" s="201">
        <v>0.01</v>
      </c>
      <c r="E12" s="45">
        <f t="shared" si="4"/>
        <v>0</v>
      </c>
      <c r="G12" s="41"/>
    </row>
    <row r="13" spans="1:12" x14ac:dyDescent="0.2">
      <c r="A13" s="189" t="str">
        <f>'EXTRA - (FERDINAND) '!B1</f>
        <v xml:space="preserve">EXTRA - (FERDINAND) </v>
      </c>
      <c r="B13" s="193">
        <f>'EXTRA - (FERDINAND) '!AH156</f>
        <v>0</v>
      </c>
      <c r="C13" s="194">
        <f>'EXTRA - (FERDINAND) '!AO156</f>
        <v>0</v>
      </c>
      <c r="D13" s="203">
        <v>0.01</v>
      </c>
      <c r="E13" s="179">
        <f t="shared" si="4"/>
        <v>0</v>
      </c>
    </row>
    <row r="14" spans="1:12" ht="13.5" thickBot="1" x14ac:dyDescent="0.25">
      <c r="A14" s="455" t="str">
        <f>'FÁBRICA '!B1</f>
        <v>FÁBRICA</v>
      </c>
      <c r="B14" s="456">
        <f>'FÁBRICA '!AH156</f>
        <v>6</v>
      </c>
      <c r="C14" s="457">
        <f>'FÁBRICA '!AO156</f>
        <v>30</v>
      </c>
      <c r="D14" s="458">
        <v>0.01</v>
      </c>
      <c r="E14" s="45">
        <f t="shared" si="4"/>
        <v>0.3</v>
      </c>
      <c r="L14" s="99"/>
    </row>
    <row r="15" spans="1:12" x14ac:dyDescent="0.2">
      <c r="A15" s="195" t="str">
        <f>'FOTON - (CLEUBERT) '!B1</f>
        <v>FOTON - (CLEUBERT)</v>
      </c>
      <c r="B15" s="196">
        <f>'FOTON - (CLEUBERT) '!AH156</f>
        <v>100</v>
      </c>
      <c r="C15" s="197">
        <f>'FOTON - (CLEUBERT) '!AO156</f>
        <v>448.4</v>
      </c>
      <c r="D15" s="459">
        <v>0.01</v>
      </c>
      <c r="E15" s="179">
        <f t="shared" si="4"/>
        <v>4.484</v>
      </c>
      <c r="L15" s="99"/>
    </row>
    <row r="16" spans="1:12" x14ac:dyDescent="0.2">
      <c r="A16" s="198" t="str">
        <f>'EXTRA-02 '!B1</f>
        <v>EXTRA-02</v>
      </c>
      <c r="B16" s="199">
        <f>'EXTRA-02 '!AH156</f>
        <v>0</v>
      </c>
      <c r="C16" s="200">
        <f>'EXTRA-02 '!AO156</f>
        <v>0</v>
      </c>
      <c r="D16" s="204">
        <v>0.01</v>
      </c>
      <c r="E16" s="45">
        <f t="shared" si="4"/>
        <v>0</v>
      </c>
      <c r="L16" s="99"/>
    </row>
    <row r="17" spans="1:15" ht="13.5" thickBot="1" x14ac:dyDescent="0.25">
      <c r="A17" s="174" t="s">
        <v>1</v>
      </c>
      <c r="B17" s="175">
        <f>SUM(B11:B16)</f>
        <v>236</v>
      </c>
      <c r="C17" s="176">
        <f>SUM(C11:C16)</f>
        <v>892.4</v>
      </c>
      <c r="D17" s="177"/>
      <c r="E17" s="178">
        <f>SUM(E11:E14)</f>
        <v>4.4399999999999995</v>
      </c>
      <c r="L17" s="99"/>
      <c r="M17" s="98"/>
    </row>
    <row r="18" spans="1:15" x14ac:dyDescent="0.2">
      <c r="A18" s="8"/>
      <c r="B18" s="8"/>
      <c r="C18" s="8"/>
      <c r="D18" s="8"/>
      <c r="E18" s="8"/>
      <c r="F18" s="8"/>
      <c r="G18" s="46"/>
      <c r="L18" s="99"/>
      <c r="M18" s="98"/>
    </row>
    <row r="19" spans="1:15" ht="13.5" thickBot="1" x14ac:dyDescent="0.25">
      <c r="A19" s="180"/>
      <c r="B19" s="180"/>
      <c r="C19" s="181" t="s">
        <v>76</v>
      </c>
      <c r="D19" s="180"/>
      <c r="E19" s="181" t="s">
        <v>76</v>
      </c>
      <c r="F19" s="180"/>
      <c r="G19" s="181" t="s">
        <v>76</v>
      </c>
      <c r="H19" s="227"/>
      <c r="I19" s="181" t="s">
        <v>76</v>
      </c>
      <c r="J19" s="227"/>
      <c r="K19" s="181" t="s">
        <v>76</v>
      </c>
      <c r="L19" s="227"/>
      <c r="M19" s="181" t="s">
        <v>76</v>
      </c>
      <c r="N19" s="227"/>
    </row>
    <row r="20" spans="1:15" x14ac:dyDescent="0.2">
      <c r="A20" s="72" t="s">
        <v>26</v>
      </c>
      <c r="B20" s="73" t="s">
        <v>8</v>
      </c>
      <c r="C20" s="1288" t="str">
        <f>A11</f>
        <v>HR - (VALDENOR)</v>
      </c>
      <c r="D20" s="74" t="s">
        <v>8</v>
      </c>
      <c r="E20" s="1282" t="str">
        <f>A12</f>
        <v>STRADA - (FERDINAND)</v>
      </c>
      <c r="F20" s="182" t="s">
        <v>8</v>
      </c>
      <c r="G20" s="1284" t="str">
        <f>A13</f>
        <v xml:space="preserve">EXTRA - (FERDINAND) </v>
      </c>
      <c r="H20" s="205" t="s">
        <v>8</v>
      </c>
      <c r="I20" s="1274" t="str">
        <f>A14</f>
        <v>FÁBRICA</v>
      </c>
      <c r="J20" s="209" t="s">
        <v>8</v>
      </c>
      <c r="K20" s="1276" t="str">
        <f>A15</f>
        <v>FOTON - (CLEUBERT)</v>
      </c>
      <c r="L20" s="213" t="s">
        <v>8</v>
      </c>
      <c r="M20" s="1278">
        <f>C15</f>
        <v>448.4</v>
      </c>
      <c r="N20" s="215" t="s">
        <v>8</v>
      </c>
      <c r="O20" s="48"/>
    </row>
    <row r="21" spans="1:15" x14ac:dyDescent="0.2">
      <c r="A21" s="62" t="s">
        <v>22</v>
      </c>
      <c r="B21" s="49">
        <v>914</v>
      </c>
      <c r="C21" s="1289"/>
      <c r="D21" s="50">
        <f>B21</f>
        <v>914</v>
      </c>
      <c r="E21" s="1283"/>
      <c r="F21" s="183">
        <f>D21</f>
        <v>914</v>
      </c>
      <c r="G21" s="1285"/>
      <c r="H21" s="206">
        <f>B21</f>
        <v>914</v>
      </c>
      <c r="I21" s="1275"/>
      <c r="J21" s="210">
        <f>D21</f>
        <v>914</v>
      </c>
      <c r="K21" s="1277"/>
      <c r="L21" s="214">
        <f>F21</f>
        <v>914</v>
      </c>
      <c r="M21" s="1279"/>
      <c r="N21" s="216">
        <f>H21</f>
        <v>914</v>
      </c>
      <c r="O21" s="48"/>
    </row>
    <row r="22" spans="1:15" x14ac:dyDescent="0.2">
      <c r="A22" s="62" t="s">
        <v>25</v>
      </c>
      <c r="B22" s="49">
        <v>23.36</v>
      </c>
      <c r="C22" s="57">
        <v>0</v>
      </c>
      <c r="D22" s="50">
        <f>B22*C22</f>
        <v>0</v>
      </c>
      <c r="E22" s="57">
        <v>0</v>
      </c>
      <c r="F22" s="183">
        <f>B22*E22</f>
        <v>0</v>
      </c>
      <c r="G22" s="57">
        <v>0</v>
      </c>
      <c r="H22" s="206">
        <f>B22*G22</f>
        <v>0</v>
      </c>
      <c r="I22" s="57">
        <v>0</v>
      </c>
      <c r="J22" s="210">
        <f>D22*I22</f>
        <v>0</v>
      </c>
      <c r="K22" s="57">
        <v>0</v>
      </c>
      <c r="L22" s="214">
        <f>F22*K22</f>
        <v>0</v>
      </c>
      <c r="M22" s="57">
        <v>0</v>
      </c>
      <c r="N22" s="216">
        <f>H22*M22</f>
        <v>0</v>
      </c>
      <c r="O22" s="48"/>
    </row>
    <row r="23" spans="1:15" x14ac:dyDescent="0.2">
      <c r="A23" s="62" t="s">
        <v>126</v>
      </c>
      <c r="B23" s="51">
        <v>6.4392307000000004</v>
      </c>
      <c r="C23" s="57">
        <v>0</v>
      </c>
      <c r="D23" s="50">
        <f>B23*C23</f>
        <v>0</v>
      </c>
      <c r="E23" s="57">
        <v>0</v>
      </c>
      <c r="F23" s="183">
        <f>B23*E23</f>
        <v>0</v>
      </c>
      <c r="G23" s="57">
        <v>0</v>
      </c>
      <c r="H23" s="206">
        <f>B23*G23</f>
        <v>0</v>
      </c>
      <c r="I23" s="57">
        <v>0</v>
      </c>
      <c r="J23" s="210">
        <f>D23*I23</f>
        <v>0</v>
      </c>
      <c r="K23" s="57">
        <v>0</v>
      </c>
      <c r="L23" s="214">
        <f>F23*K23</f>
        <v>0</v>
      </c>
      <c r="M23" s="57">
        <v>0</v>
      </c>
      <c r="N23" s="216">
        <f>H23*M23</f>
        <v>0</v>
      </c>
      <c r="O23" s="48"/>
    </row>
    <row r="24" spans="1:15" x14ac:dyDescent="0.2">
      <c r="A24" s="62" t="s">
        <v>24</v>
      </c>
      <c r="B24" s="51">
        <v>8.3092857000000002</v>
      </c>
      <c r="C24" s="57">
        <v>0</v>
      </c>
      <c r="D24" s="50">
        <f>B24*C24</f>
        <v>0</v>
      </c>
      <c r="E24" s="57">
        <v>0</v>
      </c>
      <c r="F24" s="183">
        <f>B24*E24</f>
        <v>0</v>
      </c>
      <c r="G24" s="57">
        <v>0</v>
      </c>
      <c r="H24" s="206">
        <f>B24*G24</f>
        <v>0</v>
      </c>
      <c r="I24" s="57">
        <v>0</v>
      </c>
      <c r="J24" s="210">
        <f>D24*I24</f>
        <v>0</v>
      </c>
      <c r="K24" s="57">
        <v>0</v>
      </c>
      <c r="L24" s="214">
        <f>F24*K24</f>
        <v>0</v>
      </c>
      <c r="M24" s="57">
        <v>0</v>
      </c>
      <c r="N24" s="216">
        <f>H24*M24</f>
        <v>0</v>
      </c>
      <c r="O24" s="48"/>
    </row>
    <row r="25" spans="1:15" x14ac:dyDescent="0.2">
      <c r="A25" s="1286" t="s">
        <v>29</v>
      </c>
      <c r="B25" s="1287"/>
      <c r="C25" s="1287"/>
      <c r="D25" s="50">
        <f>SUM(D21:D24)</f>
        <v>914</v>
      </c>
      <c r="E25" s="52"/>
      <c r="F25" s="183">
        <f>SUM(F21:F24)</f>
        <v>914</v>
      </c>
      <c r="G25" s="52"/>
      <c r="H25" s="206">
        <f>SUM(H21:H24)</f>
        <v>914</v>
      </c>
      <c r="I25" s="52"/>
      <c r="J25" s="210">
        <f>SUM(J21:J24)</f>
        <v>914</v>
      </c>
      <c r="K25" s="52"/>
      <c r="L25" s="214">
        <f>SUM(L21:L24)</f>
        <v>914</v>
      </c>
      <c r="M25" s="52"/>
      <c r="N25" s="216">
        <f>SUM(N21:N24)</f>
        <v>914</v>
      </c>
      <c r="O25" s="48"/>
    </row>
    <row r="26" spans="1:15" x14ac:dyDescent="0.2">
      <c r="A26" s="75" t="s">
        <v>27</v>
      </c>
      <c r="B26" s="49">
        <f>B21/30</f>
        <v>30.466666666666665</v>
      </c>
      <c r="C26" s="57">
        <v>0</v>
      </c>
      <c r="D26" s="50">
        <f>B26*C26</f>
        <v>0</v>
      </c>
      <c r="E26" s="57">
        <v>0</v>
      </c>
      <c r="F26" s="183">
        <f>B26*E26</f>
        <v>0</v>
      </c>
      <c r="G26" s="28">
        <v>0</v>
      </c>
      <c r="H26" s="206">
        <f>B26*G26</f>
        <v>0</v>
      </c>
      <c r="I26" s="28">
        <v>0</v>
      </c>
      <c r="J26" s="210">
        <f>D26*I26</f>
        <v>0</v>
      </c>
      <c r="K26" s="28">
        <v>0</v>
      </c>
      <c r="L26" s="214">
        <f>F26*K26</f>
        <v>0</v>
      </c>
      <c r="M26" s="28">
        <v>0</v>
      </c>
      <c r="N26" s="216">
        <f>H26*M26</f>
        <v>0</v>
      </c>
      <c r="O26" s="48"/>
    </row>
    <row r="27" spans="1:15" x14ac:dyDescent="0.2">
      <c r="A27" s="75" t="s">
        <v>23</v>
      </c>
      <c r="B27" s="53">
        <v>0.08</v>
      </c>
      <c r="C27" s="56"/>
      <c r="D27" s="50">
        <f>(D25-D26)*B27</f>
        <v>73.12</v>
      </c>
      <c r="E27" s="56"/>
      <c r="F27" s="183">
        <v>66.89</v>
      </c>
      <c r="G27" s="52"/>
      <c r="H27" s="206">
        <f>(H25-H26)*B27</f>
        <v>73.12</v>
      </c>
      <c r="I27" s="52"/>
      <c r="J27" s="210">
        <f>(J25-J26)*D27</f>
        <v>66831.680000000008</v>
      </c>
      <c r="K27" s="52"/>
      <c r="L27" s="214">
        <f>(L25-L26)*F27</f>
        <v>61137.46</v>
      </c>
      <c r="M27" s="52"/>
      <c r="N27" s="216">
        <f>(N25-N26)*H27</f>
        <v>66831.680000000008</v>
      </c>
      <c r="O27" s="48"/>
    </row>
    <row r="28" spans="1:15" x14ac:dyDescent="0.2">
      <c r="A28" s="75" t="s">
        <v>28</v>
      </c>
      <c r="B28" s="49">
        <v>54.84</v>
      </c>
      <c r="C28" s="47"/>
      <c r="D28" s="50">
        <f>B28</f>
        <v>54.84</v>
      </c>
      <c r="E28" s="52"/>
      <c r="F28" s="183">
        <f>B28</f>
        <v>54.84</v>
      </c>
      <c r="G28" s="52"/>
      <c r="H28" s="206">
        <f>B28</f>
        <v>54.84</v>
      </c>
      <c r="I28" s="52"/>
      <c r="J28" s="210">
        <f>D28</f>
        <v>54.84</v>
      </c>
      <c r="K28" s="52"/>
      <c r="L28" s="214">
        <f>F28</f>
        <v>54.84</v>
      </c>
      <c r="M28" s="52"/>
      <c r="N28" s="216">
        <f>H28</f>
        <v>54.84</v>
      </c>
      <c r="O28" s="48"/>
    </row>
    <row r="29" spans="1:15" x14ac:dyDescent="0.2">
      <c r="A29" s="75" t="s">
        <v>33</v>
      </c>
      <c r="B29" s="49">
        <v>25.62</v>
      </c>
      <c r="C29" s="57">
        <v>0</v>
      </c>
      <c r="D29" s="50">
        <f>B29*C29</f>
        <v>0</v>
      </c>
      <c r="E29" s="57">
        <v>0</v>
      </c>
      <c r="F29" s="183">
        <f>B29*E29</f>
        <v>0</v>
      </c>
      <c r="G29" s="58">
        <v>0</v>
      </c>
      <c r="H29" s="206">
        <f>G29</f>
        <v>0</v>
      </c>
      <c r="I29" s="58">
        <v>0</v>
      </c>
      <c r="J29" s="210">
        <f>I29</f>
        <v>0</v>
      </c>
      <c r="K29" s="58">
        <v>0</v>
      </c>
      <c r="L29" s="214">
        <f>K29</f>
        <v>0</v>
      </c>
      <c r="M29" s="58">
        <v>0</v>
      </c>
      <c r="N29" s="216">
        <f>M29</f>
        <v>0</v>
      </c>
      <c r="O29" s="48"/>
    </row>
    <row r="30" spans="1:15" x14ac:dyDescent="0.2">
      <c r="A30" s="1286" t="s">
        <v>31</v>
      </c>
      <c r="B30" s="1287"/>
      <c r="C30" s="1287"/>
      <c r="D30" s="50">
        <f>SUM(D26:D29)</f>
        <v>127.96000000000001</v>
      </c>
      <c r="E30" s="55"/>
      <c r="F30" s="183">
        <f>SUM(F26:F29)</f>
        <v>121.73</v>
      </c>
      <c r="G30" s="55"/>
      <c r="H30" s="206">
        <f>SUM(H26:H29)</f>
        <v>127.96000000000001</v>
      </c>
      <c r="I30" s="55"/>
      <c r="J30" s="210">
        <f>SUM(J26:J29)</f>
        <v>66886.52</v>
      </c>
      <c r="K30" s="55"/>
      <c r="L30" s="214">
        <f>SUM(L26:L29)</f>
        <v>61192.299999999996</v>
      </c>
      <c r="M30" s="55"/>
      <c r="N30" s="216">
        <f>SUM(N26:N29)</f>
        <v>66886.52</v>
      </c>
      <c r="O30" s="48"/>
    </row>
    <row r="31" spans="1:15" x14ac:dyDescent="0.2">
      <c r="A31" s="1286" t="s">
        <v>30</v>
      </c>
      <c r="B31" s="1287"/>
      <c r="C31" s="1287"/>
      <c r="D31" s="50">
        <f>D25-D30</f>
        <v>786.04</v>
      </c>
      <c r="E31" s="55"/>
      <c r="F31" s="183">
        <f>F25-F30</f>
        <v>792.27</v>
      </c>
      <c r="G31" s="55"/>
      <c r="H31" s="206">
        <f>H25-H30</f>
        <v>786.04</v>
      </c>
      <c r="I31" s="55"/>
      <c r="J31" s="210">
        <f>J25-J30</f>
        <v>-65972.52</v>
      </c>
      <c r="K31" s="55"/>
      <c r="L31" s="214">
        <f>L25-L30</f>
        <v>-60278.299999999996</v>
      </c>
      <c r="M31" s="55"/>
      <c r="N31" s="216">
        <f>N25-N30</f>
        <v>-65972.52</v>
      </c>
      <c r="O31" s="48"/>
    </row>
    <row r="32" spans="1:15" x14ac:dyDescent="0.2">
      <c r="A32" s="1286" t="s">
        <v>34</v>
      </c>
      <c r="B32" s="1287"/>
      <c r="C32" s="1287"/>
      <c r="D32" s="54">
        <f>E11</f>
        <v>4.1399999999999997</v>
      </c>
      <c r="E32" s="55"/>
      <c r="F32" s="184">
        <f>E12</f>
        <v>0</v>
      </c>
      <c r="G32" s="55"/>
      <c r="H32" s="207">
        <f>E14</f>
        <v>0.3</v>
      </c>
      <c r="I32" s="55"/>
      <c r="J32" s="211">
        <f>G14</f>
        <v>0</v>
      </c>
      <c r="K32" s="55"/>
      <c r="L32" s="219">
        <f>I14</f>
        <v>0</v>
      </c>
      <c r="M32" s="55"/>
      <c r="N32" s="217">
        <f>K14</f>
        <v>0</v>
      </c>
      <c r="O32" s="48"/>
    </row>
    <row r="33" spans="1:14" ht="13.5" thickBot="1" x14ac:dyDescent="0.25">
      <c r="A33" s="1280" t="s">
        <v>32</v>
      </c>
      <c r="B33" s="1281"/>
      <c r="C33" s="1281"/>
      <c r="D33" s="76">
        <f>SUM(D31:D32)</f>
        <v>790.18</v>
      </c>
      <c r="E33" s="77"/>
      <c r="F33" s="185">
        <f>SUM(F31:F32)</f>
        <v>792.27</v>
      </c>
      <c r="G33" s="77"/>
      <c r="H33" s="208">
        <f>SUM(H31:H32)</f>
        <v>786.33999999999992</v>
      </c>
      <c r="I33" s="77"/>
      <c r="J33" s="212">
        <f>SUM(J31:J32)</f>
        <v>-65972.52</v>
      </c>
      <c r="K33" s="77"/>
      <c r="L33" s="220">
        <f>SUM(L31:L32)</f>
        <v>-60278.299999999996</v>
      </c>
      <c r="M33" s="77"/>
      <c r="N33" s="218">
        <f>SUM(N31:N32)</f>
        <v>-65972.52</v>
      </c>
    </row>
  </sheetData>
  <mergeCells count="21">
    <mergeCell ref="F1:G1"/>
    <mergeCell ref="D8:E8"/>
    <mergeCell ref="A1:E1"/>
    <mergeCell ref="A2:B2"/>
    <mergeCell ref="D2:E2"/>
    <mergeCell ref="D3:E3"/>
    <mergeCell ref="D4:E4"/>
    <mergeCell ref="D5:E5"/>
    <mergeCell ref="D6:E6"/>
    <mergeCell ref="D7:E7"/>
    <mergeCell ref="I20:I21"/>
    <mergeCell ref="K20:K21"/>
    <mergeCell ref="M20:M21"/>
    <mergeCell ref="A33:C33"/>
    <mergeCell ref="E20:E21"/>
    <mergeCell ref="G20:G21"/>
    <mergeCell ref="A32:C32"/>
    <mergeCell ref="A31:C31"/>
    <mergeCell ref="A30:C30"/>
    <mergeCell ref="A25:C25"/>
    <mergeCell ref="C20:C21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1</vt:i4>
      </vt:variant>
    </vt:vector>
  </HeadingPairs>
  <TitlesOfParts>
    <vt:vector size="19" baseType="lpstr">
      <vt:lpstr>PREÇO</vt:lpstr>
      <vt:lpstr>ROTA</vt:lpstr>
      <vt:lpstr>EXTRA-03 </vt:lpstr>
      <vt:lpstr>EXTRA-02 </vt:lpstr>
      <vt:lpstr>EXTRA - (FERDINAND) </vt:lpstr>
      <vt:lpstr>FÁBRICA </vt:lpstr>
      <vt:lpstr>STRADA - (FERDINAND) </vt:lpstr>
      <vt:lpstr>FOTON - (CLEUBERT) </vt:lpstr>
      <vt:lpstr>HR - (VALDENOR) </vt:lpstr>
      <vt:lpstr>TOTAL GERAL</vt:lpstr>
      <vt:lpstr>DEB. CLIENTE</vt:lpstr>
      <vt:lpstr>NF-e</vt:lpstr>
      <vt:lpstr>CADASTRO CLIENTE</vt:lpstr>
      <vt:lpstr>CAIXA</vt:lpstr>
      <vt:lpstr>POSTO S.MARCOS-COMB.</vt:lpstr>
      <vt:lpstr>POSTO S.MARCOS-GELO</vt:lpstr>
      <vt:lpstr>VT</vt:lpstr>
      <vt:lpstr>COMISSÕES</vt:lpstr>
      <vt:lpstr>'FÁBRICA '!Area_de_impressao</vt:lpstr>
    </vt:vector>
  </TitlesOfParts>
  <Company>Jorge Cateb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Cateb</dc:creator>
  <cp:lastModifiedBy>Conceição</cp:lastModifiedBy>
  <cp:lastPrinted>2018-06-02T15:26:14Z</cp:lastPrinted>
  <dcterms:created xsi:type="dcterms:W3CDTF">2001-10-05T13:27:27Z</dcterms:created>
  <dcterms:modified xsi:type="dcterms:W3CDTF">2018-06-08T20:30:42Z</dcterms:modified>
</cp:coreProperties>
</file>